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veracruz\OneDrive - Nigeria Governors' Forum\2018 State Budgets\"/>
    </mc:Choice>
  </mc:AlternateContent>
  <xr:revisionPtr revIDLastSave="8" documentId="11_AEEFE4A974618E90AA3B006DE93774F92E900EA6" xr6:coauthVersionLast="45" xr6:coauthVersionMax="45" xr10:uidLastSave="{6095924B-C67D-4685-BC8D-01755CBE8607}"/>
  <bookViews>
    <workbookView xWindow="-120" yWindow="-120" windowWidth="24240" windowHeight="13140" tabRatio="786" firstSheet="3" activeTab="9" xr2:uid="{00000000-000D-0000-FFFF-FFFF00000000}"/>
  </bookViews>
  <sheets>
    <sheet name="1. GEN SUMMARY" sheetId="13" r:id="rId1"/>
    <sheet name="2. RECIEPTS SUMM" sheetId="14" r:id="rId2"/>
    <sheet name="3. ACCOUNTS SUMM" sheetId="15" r:id="rId3"/>
    <sheet name="4. FIN. STATEMENT SUMM" sheetId="16" r:id="rId4"/>
    <sheet name="Summary of Revenue" sheetId="10" r:id="rId5"/>
    <sheet name="Revenue" sheetId="11" r:id="rId6"/>
    <sheet name="Summary of Rec Exp" sheetId="8" r:id="rId7"/>
    <sheet name="Recurrent" sheetId="1" r:id="rId8"/>
    <sheet name="Capital Receipt" sheetId="12" r:id="rId9"/>
    <sheet name="Capital" sheetId="33" r:id="rId10"/>
    <sheet name="Cover page" sheetId="17" r:id="rId11"/>
    <sheet name="Table of Contents" sheetId="1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9" hidden="1">Capital!$A$1:$U$1522</definedName>
    <definedName name="_xlnm._FilterDatabase" localSheetId="7" hidden="1">Recurrent!$A$3:$I$3353</definedName>
    <definedName name="_xlnm._FilterDatabase" localSheetId="5" hidden="1">Revenue!$A$3:$F$771</definedName>
    <definedName name="_xlnm._FilterDatabase" localSheetId="6" hidden="1">'Summary of Rec Exp'!$A$3:$G$6</definedName>
    <definedName name="capitalchart" localSheetId="8">[1]Chart_of_Accounts!$F$3:$G$401</definedName>
    <definedName name="capitalchart">[2]Chart_of_Accounts!$F$3:$G$401</definedName>
    <definedName name="capitaleconfunct" localSheetId="8">(INDIRECT("'Costing Sheet'!"&amp;ADDRESS(MATCH('[3]CAPITAL ESTIMATES'!$T1,'[1]Costing Sheet'!$A$1:$A$7318,0)+3,4,4)))</definedName>
    <definedName name="capitaleconfunct" localSheetId="10">(INDIRECT("'Costing Sheet'!"&amp;ADDRESS(MATCH(#REF!,'[2]Costing Sheet'!$A$1:$A$7318,0)+3,4,4)))</definedName>
    <definedName name="capitaleconfunct" localSheetId="11">(INDIRECT("'Costing Sheet'!"&amp;ADDRESS(MATCH(#REF!,'[2]Costing Sheet'!$A$1:$A$7318,0)+3,4,4)))</definedName>
    <definedName name="capitaleconfunct">(INDIRECT("'Costing Sheet'!"&amp;ADDRESS(MATCH(#REF!,'[2]Costing Sheet'!$A$1:$A$7318,0)+3,4,4)))</definedName>
    <definedName name="capitalprojectsclassification" localSheetId="8">'[1]SIP Activity Sheet'!$C$4:$J$288</definedName>
    <definedName name="capitalprojectsclassification" localSheetId="10">'[2]SIP Activity Sheet'!$C$4:$J$288</definedName>
    <definedName name="capitalprojectsclassification" localSheetId="11">'[2]SIP Activity Sheet'!$C$4:$J$288</definedName>
    <definedName name="capitalprojectsclassification">'[4]SIP Activity Sheet'!$C$4:$J$287</definedName>
    <definedName name="coa" localSheetId="8">[5]Chart_of_Accounts!$B$2:$C$451</definedName>
    <definedName name="coa" localSheetId="10">[6]Chart_of_Accounts!$B$2:$C$451</definedName>
    <definedName name="coa" localSheetId="11">[6]Chart_of_Accounts!$B$2:$C$451</definedName>
    <definedName name="coa">[7]Chart_of_Accounts!$B$2:$C$455</definedName>
    <definedName name="functionalcode" localSheetId="8">'[1]Budget Information Database'!$W$3:$X$94</definedName>
    <definedName name="functionalcode">'[2]Budget Information Database'!$W$3:$X$94</definedName>
    <definedName name="fundsource" localSheetId="8">'[1]Budget Information Database'!$R$3:$S$84</definedName>
    <definedName name="fundsource">'[2]Budget Information Database'!$R$3:$S$84</definedName>
    <definedName name="Geocode" localSheetId="8">'[1]Budget Information Database'!$N$3:$O$27</definedName>
    <definedName name="Geocode" localSheetId="10">'[2]Budget Information Database'!$N$3:$O$27</definedName>
    <definedName name="Geocode" localSheetId="11">'[2]Budget Information Database'!$N$3:$O$27</definedName>
    <definedName name="Geocode">'[4]Budget Information Database'!$M$3:$N$28</definedName>
    <definedName name="_xlnm.Print_Area" localSheetId="9">Capital!$A$1:$Y$1513</definedName>
    <definedName name="_xlnm.Print_Titles" localSheetId="1">'2. RECIEPTS SUMM'!$1:$4</definedName>
    <definedName name="_xlnm.Print_Titles" localSheetId="2">'3. ACCOUNTS SUMM'!$1:$4</definedName>
    <definedName name="_xlnm.Print_Titles" localSheetId="9">Capital!$3:$3</definedName>
    <definedName name="_xlnm.Print_Titles" localSheetId="7">Recurrent!$1:$3</definedName>
    <definedName name="_xlnm.Print_Titles" localSheetId="5">Revenue!$1:$3</definedName>
    <definedName name="_xlnm.Print_Titles" localSheetId="6">'Summary of Rec Exp'!$1:$3</definedName>
    <definedName name="_xlnm.Print_Titles" localSheetId="4">'Summary of Revenue'!$1:$3</definedName>
    <definedName name="_xlnm.Print_Titles" localSheetId="11">'Table of Contents'!$1:$1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94" i="33" l="1"/>
  <c r="V212" i="33"/>
  <c r="B115" i="8"/>
  <c r="E401" i="11" l="1"/>
  <c r="F401" i="11"/>
  <c r="E756" i="11"/>
  <c r="F756" i="11"/>
  <c r="E418" i="11"/>
  <c r="F418" i="11"/>
  <c r="E300" i="11"/>
  <c r="F300" i="11"/>
  <c r="E258" i="11" l="1"/>
  <c r="F258" i="11"/>
  <c r="E251" i="11"/>
  <c r="F251" i="11"/>
  <c r="E223" i="11"/>
  <c r="E203" i="11"/>
  <c r="F203" i="11"/>
  <c r="E156" i="11"/>
  <c r="F156" i="11"/>
  <c r="E66" i="11"/>
  <c r="F66" i="11"/>
  <c r="E27" i="11"/>
  <c r="F27" i="11"/>
  <c r="E32" i="11"/>
  <c r="F32" i="11"/>
  <c r="C7" i="13" l="1"/>
  <c r="C8" i="14" l="1"/>
  <c r="C7" i="14"/>
  <c r="C6" i="14"/>
  <c r="C89" i="15"/>
  <c r="C75" i="14" s="1"/>
  <c r="C88" i="15"/>
  <c r="C74" i="14" s="1"/>
  <c r="C87" i="15"/>
  <c r="C73" i="14" s="1"/>
  <c r="C86" i="15"/>
  <c r="C72" i="14" s="1"/>
  <c r="C85" i="15"/>
  <c r="C71" i="14" s="1"/>
  <c r="C84" i="15"/>
  <c r="C70" i="14" s="1"/>
  <c r="C83" i="15"/>
  <c r="C69" i="14" s="1"/>
  <c r="C82" i="15"/>
  <c r="C68" i="14" s="1"/>
  <c r="C81" i="15"/>
  <c r="C67" i="14" s="1"/>
  <c r="C80" i="15"/>
  <c r="C66" i="14" s="1"/>
  <c r="C79" i="15"/>
  <c r="C65" i="14" s="1"/>
  <c r="C78" i="15"/>
  <c r="C64" i="14" s="1"/>
  <c r="C77" i="15"/>
  <c r="C63" i="14" s="1"/>
  <c r="C76" i="15"/>
  <c r="C62" i="14" s="1"/>
  <c r="C75" i="15"/>
  <c r="C61" i="14" s="1"/>
  <c r="C74" i="15"/>
  <c r="C60" i="14" s="1"/>
  <c r="C73" i="15"/>
  <c r="C59" i="14" s="1"/>
  <c r="C72" i="15"/>
  <c r="C58" i="14" s="1"/>
  <c r="C71" i="15"/>
  <c r="C57" i="14" s="1"/>
  <c r="C70" i="15"/>
  <c r="C56" i="14" s="1"/>
  <c r="C69" i="15"/>
  <c r="C55" i="14" s="1"/>
  <c r="C68" i="15"/>
  <c r="C54" i="14" s="1"/>
  <c r="C67" i="15"/>
  <c r="C53" i="14" s="1"/>
  <c r="C63" i="15"/>
  <c r="C49" i="14" s="1"/>
  <c r="C62" i="15"/>
  <c r="C48" i="14" s="1"/>
  <c r="C61" i="15"/>
  <c r="C47" i="14" s="1"/>
  <c r="C60" i="15"/>
  <c r="C46" i="14" s="1"/>
  <c r="C59" i="15"/>
  <c r="C45" i="14" s="1"/>
  <c r="C58" i="15"/>
  <c r="C44" i="14" s="1"/>
  <c r="C57" i="15"/>
  <c r="C43" i="14" s="1"/>
  <c r="C56" i="15"/>
  <c r="C42" i="14" s="1"/>
  <c r="C55" i="15"/>
  <c r="C41" i="14" s="1"/>
  <c r="C54" i="15"/>
  <c r="C40" i="14" s="1"/>
  <c r="C53" i="15"/>
  <c r="C39" i="14" s="1"/>
  <c r="C52" i="15"/>
  <c r="C38" i="14" s="1"/>
  <c r="C51" i="15"/>
  <c r="C37" i="14" s="1"/>
  <c r="C50" i="15"/>
  <c r="C36" i="14" s="1"/>
  <c r="C49" i="15"/>
  <c r="C35" i="14" s="1"/>
  <c r="C48" i="15"/>
  <c r="C34" i="14" s="1"/>
  <c r="C43" i="15"/>
  <c r="C29" i="14" s="1"/>
  <c r="C42" i="15"/>
  <c r="C28" i="14" s="1"/>
  <c r="C41" i="15"/>
  <c r="C27" i="14" s="1"/>
  <c r="C40" i="15"/>
  <c r="C26" i="14" s="1"/>
  <c r="C39" i="15"/>
  <c r="C25" i="14" s="1"/>
  <c r="C38" i="15"/>
  <c r="C24" i="14" s="1"/>
  <c r="C37" i="15"/>
  <c r="C23" i="14" s="1"/>
  <c r="C36" i="15"/>
  <c r="C22" i="14" s="1"/>
  <c r="C35" i="15"/>
  <c r="C21" i="14" s="1"/>
  <c r="C34" i="15"/>
  <c r="C20" i="14" s="1"/>
  <c r="C33" i="15"/>
  <c r="C19" i="14" s="1"/>
  <c r="C28" i="15"/>
  <c r="C15" i="14" s="1"/>
  <c r="C27" i="15"/>
  <c r="C14" i="14" s="1"/>
  <c r="C26" i="15"/>
  <c r="C13" i="14" s="1"/>
  <c r="C25" i="15"/>
  <c r="C6" i="15"/>
  <c r="C9" i="15" s="1"/>
  <c r="C16" i="16"/>
  <c r="C13" i="15" s="1"/>
  <c r="C15" i="16"/>
  <c r="C11" i="15" s="1"/>
  <c r="D8" i="16"/>
  <c r="C29" i="13"/>
  <c r="C24" i="13"/>
  <c r="C11" i="13"/>
  <c r="C13" i="13" s="1"/>
  <c r="C69" i="10"/>
  <c r="C68" i="10"/>
  <c r="C8" i="16" s="1"/>
  <c r="C32" i="10"/>
  <c r="C3" i="10"/>
  <c r="E767" i="11"/>
  <c r="C66" i="10" s="1"/>
  <c r="E764" i="11"/>
  <c r="C65" i="10" s="1"/>
  <c r="E759" i="11"/>
  <c r="C64" i="10" s="1"/>
  <c r="C63" i="10"/>
  <c r="E746" i="11"/>
  <c r="C62" i="10" s="1"/>
  <c r="E737" i="11"/>
  <c r="C61" i="10" s="1"/>
  <c r="E728" i="11"/>
  <c r="C60" i="10" s="1"/>
  <c r="E725" i="11"/>
  <c r="C59" i="10" s="1"/>
  <c r="E712" i="11"/>
  <c r="C58" i="10" s="1"/>
  <c r="E710" i="11"/>
  <c r="C57" i="10" s="1"/>
  <c r="E705" i="11"/>
  <c r="C56" i="10" s="1"/>
  <c r="E702" i="11"/>
  <c r="C55" i="10" s="1"/>
  <c r="E699" i="11"/>
  <c r="C54" i="10" s="1"/>
  <c r="E684" i="11"/>
  <c r="C53" i="10" s="1"/>
  <c r="E644" i="11"/>
  <c r="C52" i="10" s="1"/>
  <c r="E625" i="11"/>
  <c r="C51" i="10" s="1"/>
  <c r="E595" i="11"/>
  <c r="C50" i="10" s="1"/>
  <c r="E571" i="11"/>
  <c r="C49" i="10" s="1"/>
  <c r="E539" i="11"/>
  <c r="C48" i="10" s="1"/>
  <c r="E527" i="11"/>
  <c r="C47" i="10" s="1"/>
  <c r="E520" i="11"/>
  <c r="C46" i="10" s="1"/>
  <c r="E504" i="11"/>
  <c r="C45" i="10" s="1"/>
  <c r="E488" i="11"/>
  <c r="C44" i="10" s="1"/>
  <c r="E474" i="11"/>
  <c r="C43" i="10" s="1"/>
  <c r="E458" i="11"/>
  <c r="C42" i="10" s="1"/>
  <c r="E447" i="11"/>
  <c r="C41" i="10" s="1"/>
  <c r="E433" i="11"/>
  <c r="C40" i="10" s="1"/>
  <c r="C39" i="10"/>
  <c r="C38" i="10"/>
  <c r="E388" i="11"/>
  <c r="C37" i="10" s="1"/>
  <c r="E371" i="11"/>
  <c r="C36" i="10" s="1"/>
  <c r="E357" i="11"/>
  <c r="C35" i="10" s="1"/>
  <c r="E341" i="11"/>
  <c r="C34" i="10" s="1"/>
  <c r="E328" i="11"/>
  <c r="C33" i="10" s="1"/>
  <c r="C31" i="10"/>
  <c r="E284" i="11"/>
  <c r="C30" i="10" s="1"/>
  <c r="E269" i="11"/>
  <c r="C29" i="10" s="1"/>
  <c r="E265" i="11"/>
  <c r="C28" i="10" s="1"/>
  <c r="E263" i="11"/>
  <c r="C27" i="10" s="1"/>
  <c r="C26" i="10"/>
  <c r="C25" i="10"/>
  <c r="C24" i="10"/>
  <c r="C23" i="10"/>
  <c r="E190" i="11"/>
  <c r="C22" i="10" s="1"/>
  <c r="C21" i="10"/>
  <c r="E138" i="11"/>
  <c r="C20" i="10" s="1"/>
  <c r="E131" i="11"/>
  <c r="C19" i="10" s="1"/>
  <c r="E126" i="11"/>
  <c r="C18" i="10" s="1"/>
  <c r="E116" i="11"/>
  <c r="C17" i="10" s="1"/>
  <c r="E98" i="11"/>
  <c r="C16" i="10" s="1"/>
  <c r="E94" i="11"/>
  <c r="C15" i="10" s="1"/>
  <c r="E91" i="11"/>
  <c r="C14" i="10" s="1"/>
  <c r="E86" i="11"/>
  <c r="C13" i="10" s="1"/>
  <c r="E84" i="11"/>
  <c r="C12" i="10" s="1"/>
  <c r="E79" i="11"/>
  <c r="C11" i="10" s="1"/>
  <c r="E77" i="11"/>
  <c r="C10" i="10" s="1"/>
  <c r="E70" i="11"/>
  <c r="C9" i="10" s="1"/>
  <c r="C8" i="10"/>
  <c r="E47" i="11"/>
  <c r="C7" i="10" s="1"/>
  <c r="E41" i="11"/>
  <c r="C6" i="10" s="1"/>
  <c r="C5" i="10"/>
  <c r="C4" i="10"/>
  <c r="B66" i="10"/>
  <c r="B65" i="10"/>
  <c r="C29" i="15" l="1"/>
  <c r="E768" i="11"/>
  <c r="E771" i="11" s="1"/>
  <c r="C67" i="10"/>
  <c r="C5" i="14"/>
  <c r="C9" i="14" s="1"/>
  <c r="C12" i="14"/>
  <c r="C16" i="14" s="1"/>
  <c r="C50" i="14"/>
  <c r="C76" i="14"/>
  <c r="C7" i="16" l="1"/>
  <c r="C9" i="16" s="1"/>
  <c r="C70" i="10"/>
  <c r="F767" i="11" l="1"/>
  <c r="D66" i="10" s="1"/>
  <c r="F764" i="11"/>
  <c r="D65" i="10" s="1"/>
  <c r="B64" i="10"/>
  <c r="F759" i="11"/>
  <c r="D64" i="10" s="1"/>
  <c r="F388" i="11" l="1"/>
  <c r="F91" i="11"/>
  <c r="F35" i="1" l="1"/>
  <c r="F459" i="1"/>
  <c r="G793" i="1"/>
  <c r="H793" i="1"/>
  <c r="I793" i="1"/>
  <c r="F793" i="1"/>
  <c r="G961" i="1"/>
  <c r="H961" i="1"/>
  <c r="I961" i="1"/>
  <c r="G1068" i="1"/>
  <c r="H1068" i="1"/>
  <c r="I1068" i="1"/>
  <c r="G1227" i="1"/>
  <c r="H1227" i="1"/>
  <c r="I1227" i="1"/>
  <c r="F1484" i="1"/>
  <c r="G3004" i="1" l="1"/>
  <c r="H3004" i="1"/>
  <c r="I3004" i="1"/>
  <c r="F3004" i="1"/>
  <c r="G3240" i="1"/>
  <c r="H3240" i="1"/>
  <c r="I3240" i="1"/>
  <c r="E138" i="8" l="1"/>
  <c r="B139" i="8"/>
  <c r="B138" i="8"/>
  <c r="B137" i="8"/>
  <c r="A24" i="8" l="1"/>
  <c r="B24" i="8"/>
  <c r="C24" i="8"/>
  <c r="C25" i="8"/>
  <c r="C26" i="8"/>
  <c r="B25" i="8"/>
  <c r="B26" i="8"/>
  <c r="A26" i="8"/>
  <c r="A25" i="8"/>
  <c r="F216" i="1"/>
  <c r="D25" i="8" s="1"/>
  <c r="I216" i="1"/>
  <c r="G25" i="8" s="1"/>
  <c r="H216" i="1"/>
  <c r="F25" i="8" s="1"/>
  <c r="G216" i="1"/>
  <c r="E25" i="8" s="1"/>
  <c r="I198" i="1"/>
  <c r="G24" i="8" s="1"/>
  <c r="H198" i="1"/>
  <c r="F24" i="8" s="1"/>
  <c r="G198" i="1"/>
  <c r="E24" i="8" s="1"/>
  <c r="F198" i="1"/>
  <c r="D24" i="8" s="1"/>
  <c r="C84" i="8"/>
  <c r="C83" i="8"/>
  <c r="C82" i="8"/>
  <c r="B83" i="8"/>
  <c r="B84" i="8"/>
  <c r="A84" i="8"/>
  <c r="A83" i="8"/>
  <c r="B82" i="8"/>
  <c r="A82" i="8"/>
  <c r="G602" i="1"/>
  <c r="E83" i="8" s="1"/>
  <c r="H602" i="1"/>
  <c r="F83" i="8" s="1"/>
  <c r="I602" i="1"/>
  <c r="G83" i="8" s="1"/>
  <c r="F602" i="1"/>
  <c r="D83" i="8" s="1"/>
  <c r="I583" i="1"/>
  <c r="G82" i="8" s="1"/>
  <c r="H583" i="1"/>
  <c r="H603" i="1" s="1"/>
  <c r="F84" i="8" s="1"/>
  <c r="G583" i="1"/>
  <c r="E82" i="8" s="1"/>
  <c r="F583" i="1"/>
  <c r="D82" i="8" s="1"/>
  <c r="C80" i="8"/>
  <c r="C79" i="8"/>
  <c r="C78" i="8"/>
  <c r="B79" i="8"/>
  <c r="A80" i="8"/>
  <c r="A79" i="8"/>
  <c r="B78" i="8"/>
  <c r="A78" i="8"/>
  <c r="B80" i="8"/>
  <c r="I578" i="1"/>
  <c r="G79" i="8" s="1"/>
  <c r="H578" i="1"/>
  <c r="F79" i="8" s="1"/>
  <c r="G578" i="1"/>
  <c r="E79" i="8" s="1"/>
  <c r="F578" i="1"/>
  <c r="D79" i="8" s="1"/>
  <c r="I562" i="1"/>
  <c r="G78" i="8" s="1"/>
  <c r="H562" i="1"/>
  <c r="F78" i="8" s="1"/>
  <c r="G562" i="1"/>
  <c r="E78" i="8" s="1"/>
  <c r="F562" i="1"/>
  <c r="D78" i="8" s="1"/>
  <c r="F603" i="1" l="1"/>
  <c r="D84" i="8" s="1"/>
  <c r="F82" i="8"/>
  <c r="G217" i="1"/>
  <c r="E26" i="8" s="1"/>
  <c r="H217" i="1"/>
  <c r="F26" i="8" s="1"/>
  <c r="F217" i="1"/>
  <c r="D26" i="8" s="1"/>
  <c r="I217" i="1"/>
  <c r="G26" i="8" s="1"/>
  <c r="G603" i="1"/>
  <c r="E84" i="8" s="1"/>
  <c r="I603" i="1"/>
  <c r="G84" i="8" s="1"/>
  <c r="G579" i="1"/>
  <c r="E80" i="8" s="1"/>
  <c r="H579" i="1"/>
  <c r="F80" i="8" s="1"/>
  <c r="F579" i="1"/>
  <c r="D80" i="8" s="1"/>
  <c r="I579" i="1"/>
  <c r="G80" i="8" s="1"/>
  <c r="F1106" i="1" l="1"/>
  <c r="G426" i="1" l="1"/>
  <c r="H426" i="1"/>
  <c r="I426" i="1"/>
  <c r="F426" i="1"/>
  <c r="F2978" i="1" l="1"/>
  <c r="F2724" i="1"/>
  <c r="F2696" i="1"/>
  <c r="F2820" i="1"/>
  <c r="G2820" i="1"/>
  <c r="H2820" i="1"/>
  <c r="I2820" i="1"/>
  <c r="F2771" i="1"/>
  <c r="F2964" i="1"/>
  <c r="G2964" i="1"/>
  <c r="H2964" i="1"/>
  <c r="I2964" i="1"/>
  <c r="F2918" i="1"/>
  <c r="F3056" i="1"/>
  <c r="F3072" i="1"/>
  <c r="F3352" i="1"/>
  <c r="F3334" i="1"/>
  <c r="F3316" i="1"/>
  <c r="F3275" i="1"/>
  <c r="F3270" i="1"/>
  <c r="F3240" i="1"/>
  <c r="W759" i="33"/>
  <c r="X759" i="33"/>
  <c r="Y759" i="33"/>
  <c r="V759" i="33"/>
  <c r="W866" i="33"/>
  <c r="X866" i="33"/>
  <c r="Y866" i="33"/>
  <c r="V866" i="33"/>
  <c r="F3353" i="1" l="1"/>
  <c r="F2965" i="1"/>
  <c r="F2725" i="1"/>
  <c r="F3317" i="1"/>
  <c r="F2821" i="1"/>
  <c r="F3005" i="1"/>
  <c r="F3073" i="1"/>
  <c r="F3271" i="1"/>
  <c r="B314" i="8" l="1"/>
  <c r="A314" i="8"/>
  <c r="C315" i="8"/>
  <c r="B315" i="8"/>
  <c r="B313" i="8"/>
  <c r="A315" i="8"/>
  <c r="A313" i="8"/>
  <c r="C314" i="8"/>
  <c r="C313" i="8"/>
  <c r="I2650" i="1"/>
  <c r="G314" i="8" s="1"/>
  <c r="H2650" i="1"/>
  <c r="F314" i="8" s="1"/>
  <c r="G2650" i="1"/>
  <c r="E314" i="8" s="1"/>
  <c r="F2650" i="1"/>
  <c r="D314" i="8" s="1"/>
  <c r="I2636" i="1"/>
  <c r="G313" i="8" s="1"/>
  <c r="H2636" i="1"/>
  <c r="F313" i="8" s="1"/>
  <c r="G2636" i="1"/>
  <c r="E313" i="8" s="1"/>
  <c r="F2636" i="1"/>
  <c r="D313" i="8" s="1"/>
  <c r="F2689" i="1"/>
  <c r="F2666" i="1"/>
  <c r="F2533" i="1"/>
  <c r="F2514" i="1"/>
  <c r="F2402" i="1"/>
  <c r="F2381" i="1"/>
  <c r="F2257" i="1"/>
  <c r="F2240" i="1"/>
  <c r="F2224" i="1"/>
  <c r="F2196" i="1"/>
  <c r="F2182" i="1"/>
  <c r="F2156" i="1"/>
  <c r="F2142" i="1"/>
  <c r="F2122" i="1"/>
  <c r="F2117" i="1"/>
  <c r="F2091" i="1"/>
  <c r="F2076" i="1"/>
  <c r="F2057" i="1"/>
  <c r="F2403" i="1" l="1"/>
  <c r="F2077" i="1"/>
  <c r="I2651" i="1"/>
  <c r="G315" i="8" s="1"/>
  <c r="F2143" i="1"/>
  <c r="F2534" i="1"/>
  <c r="F2118" i="1"/>
  <c r="F2258" i="1"/>
  <c r="F2690" i="1"/>
  <c r="F2225" i="1"/>
  <c r="F2651" i="1"/>
  <c r="D315" i="8" s="1"/>
  <c r="G2651" i="1"/>
  <c r="E315" i="8" s="1"/>
  <c r="H2651" i="1"/>
  <c r="F315" i="8" s="1"/>
  <c r="F2183" i="1"/>
  <c r="F2044" i="1"/>
  <c r="F2015" i="1"/>
  <c r="F2631" i="1"/>
  <c r="F2613" i="1"/>
  <c r="F2600" i="1"/>
  <c r="F2582" i="1"/>
  <c r="F2566" i="1"/>
  <c r="F2548" i="1"/>
  <c r="F2500" i="1"/>
  <c r="F2481" i="1"/>
  <c r="F2465" i="1"/>
  <c r="F2448" i="1"/>
  <c r="F2434" i="1"/>
  <c r="F2416" i="1"/>
  <c r="F2367" i="1"/>
  <c r="F2346" i="1"/>
  <c r="F2331" i="1"/>
  <c r="F2307" i="1"/>
  <c r="F2271" i="1"/>
  <c r="F2293" i="1"/>
  <c r="F2601" i="1" l="1"/>
  <c r="F2368" i="1"/>
  <c r="F2466" i="1"/>
  <c r="F2567" i="1"/>
  <c r="F2501" i="1"/>
  <c r="F2045" i="1"/>
  <c r="F2632" i="1"/>
  <c r="F2435" i="1"/>
  <c r="F2332" i="1"/>
  <c r="F2294" i="1"/>
  <c r="F3226" i="1"/>
  <c r="F3200" i="1"/>
  <c r="F3187" i="1"/>
  <c r="F3150" i="1"/>
  <c r="F3138" i="1"/>
  <c r="F3113" i="1"/>
  <c r="F3101" i="1"/>
  <c r="F3081" i="1"/>
  <c r="F3044" i="1"/>
  <c r="F3022" i="1"/>
  <c r="G3044" i="1"/>
  <c r="H3044" i="1"/>
  <c r="I3044" i="1"/>
  <c r="G2913" i="1"/>
  <c r="H2913" i="1"/>
  <c r="I2913" i="1"/>
  <c r="F2913" i="1"/>
  <c r="F2885" i="1"/>
  <c r="F3227" i="1" l="1"/>
  <c r="F2914" i="1"/>
  <c r="F3188" i="1"/>
  <c r="F3139" i="1"/>
  <c r="F3102" i="1"/>
  <c r="F3045" i="1"/>
  <c r="G2869" i="1" l="1"/>
  <c r="H2869" i="1"/>
  <c r="I2869" i="1"/>
  <c r="F2869" i="1"/>
  <c r="F2825" i="1"/>
  <c r="F2740" i="1"/>
  <c r="F2766" i="1"/>
  <c r="G2766" i="1"/>
  <c r="H2766" i="1"/>
  <c r="I2766" i="1"/>
  <c r="G1277" i="1"/>
  <c r="H1277" i="1"/>
  <c r="I1277" i="1"/>
  <c r="F1277" i="1"/>
  <c r="F2870" i="1" l="1"/>
  <c r="F2767" i="1"/>
  <c r="F70" i="11" l="1"/>
  <c r="F190" i="11"/>
  <c r="F1999" i="1" l="1"/>
  <c r="F1965" i="1"/>
  <c r="F1951" i="1"/>
  <c r="F1890" i="1"/>
  <c r="F1952" i="1" l="1"/>
  <c r="F2000" i="1"/>
  <c r="F1875" i="1"/>
  <c r="F1812" i="1"/>
  <c r="F1800" i="1"/>
  <c r="F1757" i="1"/>
  <c r="F1752" i="1"/>
  <c r="F1732" i="1"/>
  <c r="F1719" i="1"/>
  <c r="F1702" i="1"/>
  <c r="F1689" i="1"/>
  <c r="F1666" i="1"/>
  <c r="F1652" i="1"/>
  <c r="F1620" i="1"/>
  <c r="F1603" i="1"/>
  <c r="F1582" i="1"/>
  <c r="F1568" i="1"/>
  <c r="F1555" i="1"/>
  <c r="G1543" i="1"/>
  <c r="H1543" i="1"/>
  <c r="I1543" i="1"/>
  <c r="F1543" i="1"/>
  <c r="F1527" i="1"/>
  <c r="F1511" i="1"/>
  <c r="F1489" i="1"/>
  <c r="F1463" i="1"/>
  <c r="F1450" i="1"/>
  <c r="F1427" i="1"/>
  <c r="F1415" i="1"/>
  <c r="F1389" i="1"/>
  <c r="F1376" i="1"/>
  <c r="F1363" i="1"/>
  <c r="F1350" i="1"/>
  <c r="F1336" i="1"/>
  <c r="F1322" i="1"/>
  <c r="F1305" i="1"/>
  <c r="F1300" i="1"/>
  <c r="F1282" i="1"/>
  <c r="F1240" i="1"/>
  <c r="F1227" i="1"/>
  <c r="F1209" i="1"/>
  <c r="F1195" i="1"/>
  <c r="F1174" i="1"/>
  <c r="F1169" i="1"/>
  <c r="F1148" i="1"/>
  <c r="F1135" i="1"/>
  <c r="F1118" i="1"/>
  <c r="F1080" i="1"/>
  <c r="F1107" i="1" s="1"/>
  <c r="F1068" i="1"/>
  <c r="D138" i="8" s="1"/>
  <c r="F1045" i="1"/>
  <c r="D137" i="8" s="1"/>
  <c r="F1033" i="1"/>
  <c r="F1012" i="1"/>
  <c r="F998" i="1"/>
  <c r="F966" i="1"/>
  <c r="F961" i="1"/>
  <c r="F914" i="1"/>
  <c r="C12" i="16" s="1"/>
  <c r="C14" i="15" s="1"/>
  <c r="F895" i="1"/>
  <c r="F871" i="1"/>
  <c r="F858" i="1"/>
  <c r="F850" i="1"/>
  <c r="G840" i="1"/>
  <c r="H840" i="1"/>
  <c r="I840" i="1"/>
  <c r="F840" i="1"/>
  <c r="F826" i="1"/>
  <c r="F812" i="1"/>
  <c r="G812" i="1"/>
  <c r="H812" i="1"/>
  <c r="I812" i="1"/>
  <c r="G774" i="1"/>
  <c r="H774" i="1"/>
  <c r="I774" i="1"/>
  <c r="F774" i="1"/>
  <c r="F759" i="1"/>
  <c r="G747" i="1"/>
  <c r="H747" i="1"/>
  <c r="I747" i="1"/>
  <c r="F747" i="1"/>
  <c r="F729" i="1"/>
  <c r="G715" i="1"/>
  <c r="H715" i="1"/>
  <c r="I715" i="1"/>
  <c r="F715" i="1"/>
  <c r="G699" i="1"/>
  <c r="H699" i="1"/>
  <c r="I699" i="1"/>
  <c r="F699" i="1"/>
  <c r="F1653" i="1" l="1"/>
  <c r="F1170" i="1"/>
  <c r="F1228" i="1"/>
  <c r="F1301" i="1"/>
  <c r="F1351" i="1"/>
  <c r="F1690" i="1"/>
  <c r="F1136" i="1"/>
  <c r="F1451" i="1"/>
  <c r="F1512" i="1"/>
  <c r="F1569" i="1"/>
  <c r="F841" i="1"/>
  <c r="F896" i="1"/>
  <c r="F1069" i="1"/>
  <c r="D139" i="8" s="1"/>
  <c r="F1720" i="1"/>
  <c r="F1801" i="1"/>
  <c r="F1544" i="1"/>
  <c r="F1876" i="1"/>
  <c r="F1753" i="1"/>
  <c r="F1034" i="1"/>
  <c r="F1196" i="1"/>
  <c r="F1278" i="1"/>
  <c r="F1323" i="1"/>
  <c r="F1416" i="1"/>
  <c r="F1485" i="1"/>
  <c r="F1604" i="1"/>
  <c r="F1377" i="1"/>
  <c r="F999" i="1"/>
  <c r="F813" i="1"/>
  <c r="F859" i="1"/>
  <c r="F962" i="1"/>
  <c r="F748" i="1"/>
  <c r="F775" i="1"/>
  <c r="F684" i="1"/>
  <c r="F667" i="1"/>
  <c r="F655" i="1"/>
  <c r="F637" i="1"/>
  <c r="F623" i="1"/>
  <c r="F624" i="1" s="1"/>
  <c r="F557" i="1"/>
  <c r="F537" i="1"/>
  <c r="F524" i="1"/>
  <c r="F525" i="1" s="1"/>
  <c r="F510" i="1"/>
  <c r="F511" i="1" s="1"/>
  <c r="F492" i="1"/>
  <c r="F471" i="1"/>
  <c r="G459" i="1"/>
  <c r="H459" i="1"/>
  <c r="I459" i="1"/>
  <c r="F439" i="1"/>
  <c r="F414" i="1"/>
  <c r="G404" i="1"/>
  <c r="H404" i="1"/>
  <c r="I404" i="1"/>
  <c r="F404" i="1"/>
  <c r="F390" i="1"/>
  <c r="F378" i="1"/>
  <c r="F379" i="1" s="1"/>
  <c r="F360" i="1"/>
  <c r="F344" i="1"/>
  <c r="F332" i="1"/>
  <c r="F308" i="1"/>
  <c r="F290" i="1"/>
  <c r="F263" i="1"/>
  <c r="F250" i="1"/>
  <c r="D29" i="8" s="1"/>
  <c r="F231" i="1"/>
  <c r="D28" i="8" s="1"/>
  <c r="F186" i="1"/>
  <c r="F148" i="1"/>
  <c r="F135" i="1"/>
  <c r="F111" i="1"/>
  <c r="F98" i="1"/>
  <c r="F78" i="1"/>
  <c r="F66" i="1"/>
  <c r="G66" i="1"/>
  <c r="H66" i="1"/>
  <c r="I66" i="1"/>
  <c r="F685" i="1" l="1"/>
  <c r="F405" i="1"/>
  <c r="F460" i="1"/>
  <c r="F716" i="1"/>
  <c r="F656" i="1"/>
  <c r="F333" i="1"/>
  <c r="F361" i="1"/>
  <c r="F493" i="1"/>
  <c r="F427" i="1"/>
  <c r="F558" i="1"/>
  <c r="F99" i="1"/>
  <c r="F187" i="1"/>
  <c r="F136" i="1"/>
  <c r="F251" i="1"/>
  <c r="D30" i="8" s="1"/>
  <c r="F291" i="1"/>
  <c r="F48" i="1"/>
  <c r="F67" i="1" s="1"/>
  <c r="G15" i="1"/>
  <c r="H15" i="1"/>
  <c r="I15" i="1"/>
  <c r="F15" i="1"/>
  <c r="F36" i="1" l="1"/>
  <c r="V578" i="33"/>
  <c r="V434" i="33"/>
  <c r="W434" i="33"/>
  <c r="X434" i="33"/>
  <c r="Y434" i="33"/>
  <c r="V174" i="33" l="1"/>
  <c r="V1509" i="33" l="1"/>
  <c r="V121" i="33" s="1"/>
  <c r="V1488" i="33"/>
  <c r="V118" i="33" s="1"/>
  <c r="V1480" i="33"/>
  <c r="V117" i="33" s="1"/>
  <c r="V1469" i="33"/>
  <c r="V116" i="33" s="1"/>
  <c r="V1446" i="33"/>
  <c r="V115" i="33" s="1"/>
  <c r="V1434" i="33"/>
  <c r="V114" i="33" s="1"/>
  <c r="V1407" i="33"/>
  <c r="V111" i="33" s="1"/>
  <c r="V1381" i="33"/>
  <c r="V110" i="33" s="1"/>
  <c r="V1347" i="33"/>
  <c r="V1339" i="33"/>
  <c r="V106" i="33" s="1"/>
  <c r="V1332" i="33"/>
  <c r="V105" i="33" s="1"/>
  <c r="V1326" i="33"/>
  <c r="V104" i="33" s="1"/>
  <c r="V1314" i="33"/>
  <c r="V103" i="33" s="1"/>
  <c r="V1303" i="33"/>
  <c r="V102" i="33" s="1"/>
  <c r="V1296" i="33"/>
  <c r="V101" i="33" s="1"/>
  <c r="V1289" i="33"/>
  <c r="V100" i="33" s="1"/>
  <c r="V1277" i="33"/>
  <c r="V99" i="33" s="1"/>
  <c r="V1267" i="33"/>
  <c r="V98" i="33" s="1"/>
  <c r="V1248" i="33"/>
  <c r="V97" i="33" s="1"/>
  <c r="V1236" i="33"/>
  <c r="V96" i="33" s="1"/>
  <c r="V1226" i="33"/>
  <c r="V95" i="33" s="1"/>
  <c r="V1213" i="33"/>
  <c r="V94" i="33" s="1"/>
  <c r="V1203" i="33"/>
  <c r="V93" i="33" s="1"/>
  <c r="V1191" i="33"/>
  <c r="V91" i="33" s="1"/>
  <c r="V1177" i="33"/>
  <c r="V90" i="33" s="1"/>
  <c r="V1159" i="33"/>
  <c r="V85" i="33" s="1"/>
  <c r="V1146" i="33"/>
  <c r="V84" i="33" s="1"/>
  <c r="V1118" i="33"/>
  <c r="V83" i="33" s="1"/>
  <c r="V1065" i="33"/>
  <c r="V82" i="33" s="1"/>
  <c r="V1030" i="33"/>
  <c r="V81" i="33" s="1"/>
  <c r="V991" i="33"/>
  <c r="V76" i="33" s="1"/>
  <c r="V979" i="33"/>
  <c r="V75" i="33" s="1"/>
  <c r="V964" i="33"/>
  <c r="V942" i="33"/>
  <c r="V71" i="33" s="1"/>
  <c r="V921" i="33"/>
  <c r="V70" i="33" s="1"/>
  <c r="V906" i="33"/>
  <c r="V69" i="33" s="1"/>
  <c r="V846" i="33"/>
  <c r="V814" i="33"/>
  <c r="V66" i="33" s="1"/>
  <c r="V797" i="33"/>
  <c r="V65" i="33" s="1"/>
  <c r="V725" i="33"/>
  <c r="V61" i="33" s="1"/>
  <c r="V694" i="33"/>
  <c r="V60" i="33" s="1"/>
  <c r="V639" i="33"/>
  <c r="V59" i="33" s="1"/>
  <c r="V632" i="33"/>
  <c r="V57" i="33" s="1"/>
  <c r="V620" i="33"/>
  <c r="V55" i="33" s="1"/>
  <c r="V605" i="33"/>
  <c r="V54" i="33" s="1"/>
  <c r="V53" i="33"/>
  <c r="V52" i="33"/>
  <c r="V401" i="33"/>
  <c r="V47" i="33" s="1"/>
  <c r="V364" i="33"/>
  <c r="V46" i="33" s="1"/>
  <c r="V352" i="33"/>
  <c r="V45" i="33" s="1"/>
  <c r="V327" i="33"/>
  <c r="V44" i="33" s="1"/>
  <c r="V298" i="33"/>
  <c r="V286" i="33"/>
  <c r="V42" i="33" s="1"/>
  <c r="V264" i="33"/>
  <c r="V41" i="33" s="1"/>
  <c r="V247" i="33"/>
  <c r="V40" i="33" s="1"/>
  <c r="V235" i="33"/>
  <c r="V39" i="33" s="1"/>
  <c r="V38" i="33"/>
  <c r="V37" i="33"/>
  <c r="V36" i="33"/>
  <c r="V107" i="33"/>
  <c r="V74" i="33"/>
  <c r="V68" i="33"/>
  <c r="V67" i="33"/>
  <c r="V43" i="33"/>
  <c r="D385" i="8"/>
  <c r="D384" i="8"/>
  <c r="D383" i="8"/>
  <c r="D381" i="8"/>
  <c r="D380" i="8"/>
  <c r="D379" i="8"/>
  <c r="D377" i="8"/>
  <c r="D376" i="8"/>
  <c r="D375" i="8"/>
  <c r="D373" i="8"/>
  <c r="D372" i="8"/>
  <c r="D371" i="8"/>
  <c r="D369" i="8"/>
  <c r="D368" i="8"/>
  <c r="D367" i="8"/>
  <c r="D365" i="8"/>
  <c r="D364" i="8"/>
  <c r="D363" i="8"/>
  <c r="D361" i="8"/>
  <c r="D360" i="8"/>
  <c r="D359" i="8"/>
  <c r="D357" i="8"/>
  <c r="D356" i="8"/>
  <c r="D355" i="8"/>
  <c r="D353" i="8"/>
  <c r="D352" i="8"/>
  <c r="D351" i="8"/>
  <c r="D349" i="8"/>
  <c r="D348" i="8"/>
  <c r="D347" i="8"/>
  <c r="D345" i="8"/>
  <c r="D344" i="8"/>
  <c r="D343" i="8"/>
  <c r="D341" i="8"/>
  <c r="D340" i="8"/>
  <c r="D339" i="8"/>
  <c r="D337" i="8"/>
  <c r="D336" i="8"/>
  <c r="D335" i="8"/>
  <c r="D333" i="8"/>
  <c r="D332" i="8"/>
  <c r="D331" i="8"/>
  <c r="D329" i="8"/>
  <c r="D328" i="8"/>
  <c r="D327" i="8"/>
  <c r="D325" i="8"/>
  <c r="D324" i="8"/>
  <c r="D323" i="8"/>
  <c r="D321" i="8"/>
  <c r="D320" i="8"/>
  <c r="D319" i="8"/>
  <c r="D311" i="8"/>
  <c r="D310" i="8"/>
  <c r="D309" i="8"/>
  <c r="D307" i="8"/>
  <c r="D306" i="8"/>
  <c r="D305" i="8"/>
  <c r="D303" i="8"/>
  <c r="D302" i="8"/>
  <c r="D301" i="8"/>
  <c r="D299" i="8"/>
  <c r="D298" i="8"/>
  <c r="D297" i="8"/>
  <c r="D295" i="8"/>
  <c r="D294" i="8"/>
  <c r="D293" i="8"/>
  <c r="D291" i="8"/>
  <c r="D290" i="8"/>
  <c r="D289" i="8"/>
  <c r="D287" i="8"/>
  <c r="D286" i="8"/>
  <c r="D285" i="8"/>
  <c r="D283" i="8"/>
  <c r="D282" i="8"/>
  <c r="D281" i="8"/>
  <c r="D279" i="8"/>
  <c r="D278" i="8"/>
  <c r="D277" i="8"/>
  <c r="D275" i="8"/>
  <c r="D274" i="8"/>
  <c r="D273" i="8"/>
  <c r="D271" i="8"/>
  <c r="D270" i="8"/>
  <c r="D269" i="8"/>
  <c r="D267" i="8"/>
  <c r="D266" i="8"/>
  <c r="D265" i="8"/>
  <c r="D263" i="8"/>
  <c r="D262" i="8"/>
  <c r="D261" i="8"/>
  <c r="D259" i="8"/>
  <c r="D258" i="8"/>
  <c r="D257" i="8"/>
  <c r="D255" i="8"/>
  <c r="D254" i="8"/>
  <c r="D253" i="8"/>
  <c r="D251" i="8"/>
  <c r="D250" i="8"/>
  <c r="D249" i="8"/>
  <c r="D245" i="8"/>
  <c r="D244" i="8"/>
  <c r="D243" i="8"/>
  <c r="D241" i="8"/>
  <c r="D240" i="8"/>
  <c r="D239" i="8"/>
  <c r="D237" i="8"/>
  <c r="D236" i="8"/>
  <c r="D235" i="8"/>
  <c r="D233" i="8"/>
  <c r="D232" i="8"/>
  <c r="D231" i="8"/>
  <c r="D229" i="8"/>
  <c r="D228" i="8"/>
  <c r="D227" i="8"/>
  <c r="D225" i="8"/>
  <c r="D224" i="8"/>
  <c r="D223" i="8"/>
  <c r="D221" i="8"/>
  <c r="D220" i="8"/>
  <c r="D219" i="8"/>
  <c r="D217" i="8"/>
  <c r="D216" i="8"/>
  <c r="D215" i="8"/>
  <c r="D213" i="8"/>
  <c r="D212" i="8"/>
  <c r="D211" i="8"/>
  <c r="D209" i="8"/>
  <c r="D208" i="8"/>
  <c r="D207" i="8"/>
  <c r="D205" i="8"/>
  <c r="D204" i="8"/>
  <c r="D203" i="8"/>
  <c r="D201" i="8"/>
  <c r="D200" i="8"/>
  <c r="D199" i="8"/>
  <c r="D197" i="8"/>
  <c r="D196" i="8"/>
  <c r="D195" i="8"/>
  <c r="D193" i="8"/>
  <c r="D192" i="8"/>
  <c r="D191" i="8"/>
  <c r="D189" i="8"/>
  <c r="D188" i="8"/>
  <c r="D187" i="8"/>
  <c r="D185" i="8"/>
  <c r="D184" i="8"/>
  <c r="D183" i="8"/>
  <c r="D181" i="8"/>
  <c r="D180" i="8"/>
  <c r="D179" i="8"/>
  <c r="D175" i="8"/>
  <c r="D174" i="8"/>
  <c r="D173" i="8"/>
  <c r="D171" i="8"/>
  <c r="D170" i="8"/>
  <c r="D169" i="8"/>
  <c r="D167" i="8"/>
  <c r="D166" i="8"/>
  <c r="D165" i="8"/>
  <c r="D163" i="8"/>
  <c r="D162" i="8"/>
  <c r="D161" i="8"/>
  <c r="D159" i="8"/>
  <c r="D158" i="8"/>
  <c r="D157" i="8"/>
  <c r="D155" i="8"/>
  <c r="D154" i="8"/>
  <c r="D153" i="8"/>
  <c r="D151" i="8"/>
  <c r="D150" i="8"/>
  <c r="D149" i="8"/>
  <c r="D147" i="8"/>
  <c r="D146" i="8"/>
  <c r="D145" i="8"/>
  <c r="D143" i="8"/>
  <c r="D142" i="8"/>
  <c r="D141" i="8"/>
  <c r="D135" i="8"/>
  <c r="D134" i="8"/>
  <c r="D133" i="8"/>
  <c r="D131" i="8"/>
  <c r="D130" i="8"/>
  <c r="D129" i="8"/>
  <c r="D127" i="8"/>
  <c r="D126" i="8"/>
  <c r="D125" i="8"/>
  <c r="D123" i="8"/>
  <c r="D122" i="8"/>
  <c r="D121" i="8"/>
  <c r="D119" i="8"/>
  <c r="D118" i="8"/>
  <c r="D117" i="8"/>
  <c r="D115" i="8"/>
  <c r="D114" i="8"/>
  <c r="D113" i="8"/>
  <c r="D111" i="8"/>
  <c r="D110" i="8"/>
  <c r="D109" i="8"/>
  <c r="D107" i="8"/>
  <c r="D106" i="8"/>
  <c r="D105" i="8"/>
  <c r="D103" i="8"/>
  <c r="D102" i="8"/>
  <c r="D101" i="8"/>
  <c r="D99" i="8"/>
  <c r="D98" i="8"/>
  <c r="D97" i="8"/>
  <c r="D95" i="8"/>
  <c r="D94" i="8"/>
  <c r="D93" i="8"/>
  <c r="D91" i="8"/>
  <c r="D90" i="8"/>
  <c r="D89" i="8"/>
  <c r="D87" i="8"/>
  <c r="D86" i="8"/>
  <c r="D76" i="8"/>
  <c r="D75" i="8"/>
  <c r="D74" i="8"/>
  <c r="D71" i="8"/>
  <c r="D70" i="8"/>
  <c r="D68" i="8"/>
  <c r="D67" i="8"/>
  <c r="D66" i="8"/>
  <c r="D64" i="8"/>
  <c r="D63" i="8"/>
  <c r="D62" i="8"/>
  <c r="D60" i="8"/>
  <c r="D59" i="8"/>
  <c r="D58" i="8"/>
  <c r="D56" i="8"/>
  <c r="D55" i="8"/>
  <c r="D54" i="8"/>
  <c r="D52" i="8"/>
  <c r="D51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22" i="8"/>
  <c r="D21" i="8"/>
  <c r="D20" i="8"/>
  <c r="D18" i="8"/>
  <c r="D17" i="8"/>
  <c r="D16" i="8"/>
  <c r="D14" i="8"/>
  <c r="D13" i="8"/>
  <c r="D12" i="8"/>
  <c r="D10" i="8"/>
  <c r="D9" i="8"/>
  <c r="D8" i="8"/>
  <c r="D6" i="8"/>
  <c r="D5" i="8"/>
  <c r="D4" i="8"/>
  <c r="D3" i="8"/>
  <c r="D390" i="8" l="1"/>
  <c r="C13" i="16" s="1"/>
  <c r="D391" i="8"/>
  <c r="C14" i="16" s="1"/>
  <c r="V122" i="33"/>
  <c r="V27" i="33" s="1"/>
  <c r="V48" i="33"/>
  <c r="V9" i="33"/>
  <c r="V77" i="33"/>
  <c r="V119" i="33"/>
  <c r="V112" i="33"/>
  <c r="V108" i="33"/>
  <c r="V20" i="33"/>
  <c r="V86" i="33"/>
  <c r="V19" i="33"/>
  <c r="V62" i="33"/>
  <c r="V8" i="33"/>
  <c r="V7" i="33"/>
  <c r="V6" i="33"/>
  <c r="G2257" i="1"/>
  <c r="G1135" i="1"/>
  <c r="C17" i="16" l="1"/>
  <c r="C20" i="16" s="1"/>
  <c r="C12" i="15"/>
  <c r="C15" i="15" s="1"/>
  <c r="C16" i="15" s="1"/>
  <c r="C21" i="15" s="1"/>
  <c r="C22" i="15" s="1"/>
  <c r="D392" i="8"/>
  <c r="V25" i="33"/>
  <c r="V26" i="33"/>
  <c r="V15" i="33"/>
  <c r="V13" i="33"/>
  <c r="V24" i="33"/>
  <c r="V21" i="33"/>
  <c r="V123" i="33"/>
  <c r="V10" i="33"/>
  <c r="V28" i="33" l="1"/>
  <c r="Y1236" i="33"/>
  <c r="Y96" i="33" s="1"/>
  <c r="X1236" i="33"/>
  <c r="X96" i="33" s="1"/>
  <c r="W1236" i="33"/>
  <c r="W96" i="33" s="1"/>
  <c r="W1177" i="33" l="1"/>
  <c r="X1177" i="33"/>
  <c r="Y1177" i="33"/>
  <c r="Y1434" i="33"/>
  <c r="W1434" i="33"/>
  <c r="X1434" i="33"/>
  <c r="G1033" i="1"/>
  <c r="H1033" i="1"/>
  <c r="I1033" i="1"/>
  <c r="G3138" i="1"/>
  <c r="H3138" i="1"/>
  <c r="I3138" i="1"/>
  <c r="G1603" i="1"/>
  <c r="H1603" i="1"/>
  <c r="I1603" i="1"/>
  <c r="G1568" i="1"/>
  <c r="H1568" i="1"/>
  <c r="I1568" i="1"/>
  <c r="G1322" i="1"/>
  <c r="H1322" i="1"/>
  <c r="I1322" i="1"/>
  <c r="G1300" i="1"/>
  <c r="H1300" i="1"/>
  <c r="I1300" i="1"/>
  <c r="G135" i="1"/>
  <c r="H135" i="1"/>
  <c r="I135" i="1"/>
  <c r="G98" i="1"/>
  <c r="H98" i="1"/>
  <c r="I98" i="1"/>
  <c r="G655" i="1"/>
  <c r="H655" i="1"/>
  <c r="I655" i="1"/>
  <c r="G360" i="1"/>
  <c r="H360" i="1"/>
  <c r="I360" i="1"/>
  <c r="G344" i="1"/>
  <c r="H344" i="1"/>
  <c r="I344" i="1"/>
  <c r="G332" i="1"/>
  <c r="H332" i="1"/>
  <c r="I332" i="1"/>
  <c r="G492" i="1"/>
  <c r="H492" i="1"/>
  <c r="I492" i="1"/>
  <c r="W1146" i="33"/>
  <c r="X1146" i="33"/>
  <c r="Y1146" i="33"/>
  <c r="G250" i="1"/>
  <c r="E29" i="8" s="1"/>
  <c r="H250" i="1"/>
  <c r="I250" i="1"/>
  <c r="W327" i="33"/>
  <c r="X327" i="33"/>
  <c r="Y327" i="33"/>
  <c r="G186" i="1"/>
  <c r="H186" i="1"/>
  <c r="I186" i="1"/>
  <c r="W1407" i="33"/>
  <c r="X1407" i="33"/>
  <c r="Y1407" i="33"/>
  <c r="W1267" i="33"/>
  <c r="X1267" i="33"/>
  <c r="Y1267" i="33"/>
  <c r="G361" i="1" l="1"/>
  <c r="I361" i="1"/>
  <c r="H361" i="1"/>
  <c r="W991" i="33"/>
  <c r="X991" i="33"/>
  <c r="Y991" i="33"/>
  <c r="W979" i="33" l="1"/>
  <c r="X979" i="33"/>
  <c r="Y979" i="33"/>
  <c r="G2689" i="1"/>
  <c r="H2689" i="1"/>
  <c r="I2689" i="1"/>
  <c r="G2600" i="1"/>
  <c r="H2600" i="1"/>
  <c r="I2600" i="1"/>
  <c r="G2582" i="1"/>
  <c r="H2582" i="1"/>
  <c r="I2582" i="1"/>
  <c r="G2566" i="1"/>
  <c r="H2566" i="1"/>
  <c r="I2566" i="1"/>
  <c r="G2533" i="1"/>
  <c r="H2533" i="1"/>
  <c r="I2533" i="1"/>
  <c r="G2500" i="1"/>
  <c r="H2500" i="1"/>
  <c r="I2500" i="1"/>
  <c r="G2465" i="1"/>
  <c r="H2465" i="1"/>
  <c r="I2465" i="1"/>
  <c r="G2434" i="1"/>
  <c r="H2434" i="1"/>
  <c r="I2434" i="1"/>
  <c r="G2402" i="1"/>
  <c r="H2402" i="1"/>
  <c r="I2402" i="1"/>
  <c r="G2367" i="1"/>
  <c r="H2367" i="1"/>
  <c r="I2367" i="1"/>
  <c r="G2331" i="1"/>
  <c r="H2331" i="1"/>
  <c r="I2331" i="1"/>
  <c r="G2293" i="1"/>
  <c r="H2293" i="1"/>
  <c r="I2293" i="1"/>
  <c r="H2257" i="1"/>
  <c r="I2257" i="1"/>
  <c r="G2224" i="1"/>
  <c r="H2224" i="1"/>
  <c r="I2224" i="1"/>
  <c r="G2182" i="1"/>
  <c r="H2182" i="1"/>
  <c r="I2182" i="1"/>
  <c r="G2142" i="1"/>
  <c r="H2142" i="1"/>
  <c r="I2142" i="1"/>
  <c r="G2117" i="1"/>
  <c r="H2117" i="1"/>
  <c r="I2117" i="1"/>
  <c r="G2076" i="1"/>
  <c r="H2076" i="1"/>
  <c r="I2076" i="1"/>
  <c r="G2044" i="1"/>
  <c r="H2044" i="1"/>
  <c r="I2044" i="1"/>
  <c r="G1951" i="1"/>
  <c r="H1951" i="1"/>
  <c r="I1951" i="1"/>
  <c r="G1875" i="1"/>
  <c r="H1875" i="1"/>
  <c r="I1875" i="1"/>
  <c r="W194" i="33"/>
  <c r="X194" i="33"/>
  <c r="Y194" i="33"/>
  <c r="W174" i="33"/>
  <c r="X174" i="33"/>
  <c r="Y174" i="33"/>
  <c r="G1350" i="1"/>
  <c r="H1350" i="1"/>
  <c r="I1350" i="1"/>
  <c r="W264" i="33"/>
  <c r="X264" i="33"/>
  <c r="Y264" i="33"/>
  <c r="G3316" i="1"/>
  <c r="G1484" i="1"/>
  <c r="H1484" i="1"/>
  <c r="I1484" i="1"/>
  <c r="G1450" i="1"/>
  <c r="H1450" i="1"/>
  <c r="I1450" i="1"/>
  <c r="W797" i="33"/>
  <c r="X797" i="33"/>
  <c r="Y797" i="33"/>
  <c r="G1800" i="1" l="1"/>
  <c r="H1800" i="1"/>
  <c r="I1800" i="1"/>
  <c r="W401" i="33"/>
  <c r="X401" i="33"/>
  <c r="Y401" i="33"/>
  <c r="W605" i="33" l="1"/>
  <c r="G998" i="1"/>
  <c r="H998" i="1"/>
  <c r="I998" i="1"/>
  <c r="G390" i="1"/>
  <c r="G48" i="1"/>
  <c r="G2724" i="1"/>
  <c r="H2724" i="1"/>
  <c r="I2724" i="1"/>
  <c r="W1030" i="33"/>
  <c r="X1030" i="33"/>
  <c r="Y1030" i="33"/>
  <c r="W921" i="33"/>
  <c r="X921" i="33"/>
  <c r="Y921" i="33"/>
  <c r="W906" i="33"/>
  <c r="X906" i="33"/>
  <c r="Y906" i="33"/>
  <c r="W846" i="33"/>
  <c r="X846" i="33"/>
  <c r="Y846" i="33"/>
  <c r="W814" i="33"/>
  <c r="X814" i="33"/>
  <c r="Y814" i="33"/>
  <c r="W235" i="33"/>
  <c r="X235" i="33"/>
  <c r="Y235" i="33"/>
  <c r="W1065" i="33"/>
  <c r="X1065" i="33"/>
  <c r="Y1065" i="33"/>
  <c r="Y1339" i="33" l="1"/>
  <c r="Y106" i="33" s="1"/>
  <c r="X1339" i="33"/>
  <c r="X106" i="33" s="1"/>
  <c r="W1339" i="33"/>
  <c r="W106" i="33" s="1"/>
  <c r="Y1332" i="33"/>
  <c r="Y105" i="33" s="1"/>
  <c r="X1332" i="33"/>
  <c r="X105" i="33" s="1"/>
  <c r="W1332" i="33"/>
  <c r="W105" i="33" s="1"/>
  <c r="W1118" i="33" l="1"/>
  <c r="X1118" i="33"/>
  <c r="Y1118" i="33"/>
  <c r="G1169" i="1"/>
  <c r="H1169" i="1"/>
  <c r="I1169" i="1"/>
  <c r="H1135" i="1"/>
  <c r="I1135" i="1"/>
  <c r="G1106" i="1" l="1"/>
  <c r="H1106" i="1"/>
  <c r="I1106" i="1"/>
  <c r="G684" i="1"/>
  <c r="I231" i="1"/>
  <c r="H231" i="1"/>
  <c r="G231" i="1"/>
  <c r="E28" i="8" s="1"/>
  <c r="G1752" i="1"/>
  <c r="H1752" i="1"/>
  <c r="I1752" i="1"/>
  <c r="G1719" i="1"/>
  <c r="H1719" i="1"/>
  <c r="I1719" i="1"/>
  <c r="G1652" i="1"/>
  <c r="H1652" i="1"/>
  <c r="I1652" i="1"/>
  <c r="G1620" i="1" l="1"/>
  <c r="G1653" i="1" s="1"/>
  <c r="H1620" i="1"/>
  <c r="H1653" i="1" s="1"/>
  <c r="I1620" i="1"/>
  <c r="I1653" i="1" s="1"/>
  <c r="G623" i="1"/>
  <c r="H623" i="1"/>
  <c r="I623" i="1"/>
  <c r="G557" i="1"/>
  <c r="H557" i="1"/>
  <c r="I557" i="1"/>
  <c r="G537" i="1"/>
  <c r="G558" i="1" l="1"/>
  <c r="W725" i="33"/>
  <c r="X725" i="33"/>
  <c r="Y725" i="33"/>
  <c r="W694" i="33"/>
  <c r="X694" i="33"/>
  <c r="Y694" i="33"/>
  <c r="W639" i="33"/>
  <c r="X639" i="33"/>
  <c r="Y639" i="33"/>
  <c r="Y632" i="33"/>
  <c r="X632" i="33"/>
  <c r="W632" i="33"/>
  <c r="W620" i="33"/>
  <c r="X620" i="33"/>
  <c r="Y620" i="33"/>
  <c r="X605" i="33"/>
  <c r="Y605" i="33"/>
  <c r="W578" i="33"/>
  <c r="X578" i="33"/>
  <c r="Y578" i="33"/>
  <c r="Y1509" i="33" l="1"/>
  <c r="X1509" i="33"/>
  <c r="W1509" i="33"/>
  <c r="H3200" i="1" l="1"/>
  <c r="G3200" i="1"/>
  <c r="G3150" i="1"/>
  <c r="Y121" i="33" l="1"/>
  <c r="Y122" i="33" s="1"/>
  <c r="X121" i="33"/>
  <c r="X122" i="33" s="1"/>
  <c r="W121" i="33"/>
  <c r="W122" i="33" s="1"/>
  <c r="Y1488" i="33"/>
  <c r="Y118" i="33" s="1"/>
  <c r="X1488" i="33"/>
  <c r="X118" i="33" s="1"/>
  <c r="W1488" i="33"/>
  <c r="W118" i="33" s="1"/>
  <c r="Y1480" i="33"/>
  <c r="Y117" i="33" s="1"/>
  <c r="X1480" i="33"/>
  <c r="X117" i="33" s="1"/>
  <c r="W1480" i="33"/>
  <c r="W117" i="33" s="1"/>
  <c r="Y1469" i="33"/>
  <c r="Y116" i="33" s="1"/>
  <c r="X1469" i="33"/>
  <c r="X116" i="33" s="1"/>
  <c r="W1469" i="33"/>
  <c r="W116" i="33" s="1"/>
  <c r="Y1446" i="33"/>
  <c r="Y115" i="33" s="1"/>
  <c r="X1446" i="33"/>
  <c r="X115" i="33" s="1"/>
  <c r="W1446" i="33"/>
  <c r="W115" i="33" s="1"/>
  <c r="Y114" i="33"/>
  <c r="X114" i="33"/>
  <c r="W114" i="33"/>
  <c r="Y111" i="33"/>
  <c r="X111" i="33"/>
  <c r="W111" i="33"/>
  <c r="Y1381" i="33"/>
  <c r="Y110" i="33" s="1"/>
  <c r="X1381" i="33"/>
  <c r="X110" i="33" s="1"/>
  <c r="W1381" i="33"/>
  <c r="W1384" i="33" s="1"/>
  <c r="Y1347" i="33"/>
  <c r="Y107" i="33" s="1"/>
  <c r="X1347" i="33"/>
  <c r="X107" i="33" s="1"/>
  <c r="W1347" i="33"/>
  <c r="W107" i="33" s="1"/>
  <c r="Y1326" i="33"/>
  <c r="Y104" i="33" s="1"/>
  <c r="X1326" i="33"/>
  <c r="X104" i="33" s="1"/>
  <c r="W1326" i="33"/>
  <c r="W104" i="33" s="1"/>
  <c r="Y1314" i="33"/>
  <c r="Y103" i="33" s="1"/>
  <c r="X1314" i="33"/>
  <c r="X103" i="33" s="1"/>
  <c r="W1314" i="33"/>
  <c r="W103" i="33" s="1"/>
  <c r="Y1303" i="33"/>
  <c r="Y102" i="33" s="1"/>
  <c r="X1303" i="33"/>
  <c r="X102" i="33" s="1"/>
  <c r="W1303" i="33"/>
  <c r="W102" i="33" s="1"/>
  <c r="Y1296" i="33"/>
  <c r="Y101" i="33" s="1"/>
  <c r="X1296" i="33"/>
  <c r="X101" i="33" s="1"/>
  <c r="W1296" i="33"/>
  <c r="W101" i="33" s="1"/>
  <c r="Y1289" i="33"/>
  <c r="Y100" i="33" s="1"/>
  <c r="X1289" i="33"/>
  <c r="X100" i="33" s="1"/>
  <c r="W1289" i="33"/>
  <c r="W100" i="33" s="1"/>
  <c r="Y1277" i="33"/>
  <c r="Y99" i="33" s="1"/>
  <c r="X1277" i="33"/>
  <c r="X99" i="33" s="1"/>
  <c r="W1277" i="33"/>
  <c r="W99" i="33" s="1"/>
  <c r="Y98" i="33"/>
  <c r="X98" i="33"/>
  <c r="W98" i="33"/>
  <c r="Y1248" i="33"/>
  <c r="X1248" i="33"/>
  <c r="W1248" i="33"/>
  <c r="Y1226" i="33"/>
  <c r="Y95" i="33" s="1"/>
  <c r="X1226" i="33"/>
  <c r="X95" i="33" s="1"/>
  <c r="W1226" i="33"/>
  <c r="W95" i="33" s="1"/>
  <c r="Y1213" i="33"/>
  <c r="Y94" i="33" s="1"/>
  <c r="X1213" i="33"/>
  <c r="X94" i="33" s="1"/>
  <c r="W1213" i="33"/>
  <c r="W94" i="33" s="1"/>
  <c r="Y1203" i="33"/>
  <c r="Y93" i="33" s="1"/>
  <c r="X1203" i="33"/>
  <c r="X93" i="33" s="1"/>
  <c r="W1203" i="33"/>
  <c r="W93" i="33" s="1"/>
  <c r="Y1191" i="33"/>
  <c r="Y91" i="33" s="1"/>
  <c r="X1191" i="33"/>
  <c r="X91" i="33" s="1"/>
  <c r="W1191" i="33"/>
  <c r="W91" i="33" s="1"/>
  <c r="Y90" i="33"/>
  <c r="X90" i="33"/>
  <c r="W90" i="33"/>
  <c r="Y1159" i="33"/>
  <c r="Y85" i="33" s="1"/>
  <c r="X1159" i="33"/>
  <c r="X85" i="33" s="1"/>
  <c r="W1159" i="33"/>
  <c r="W85" i="33" s="1"/>
  <c r="Y84" i="33"/>
  <c r="X84" i="33"/>
  <c r="W84" i="33"/>
  <c r="Y83" i="33"/>
  <c r="X83" i="33"/>
  <c r="W83" i="33"/>
  <c r="Y82" i="33"/>
  <c r="X82" i="33"/>
  <c r="W82" i="33"/>
  <c r="W1035" i="33"/>
  <c r="U1033" i="33"/>
  <c r="Y81" i="33"/>
  <c r="X81" i="33"/>
  <c r="W81" i="33"/>
  <c r="Y76" i="33"/>
  <c r="X76" i="33"/>
  <c r="W76" i="33"/>
  <c r="Y75" i="33"/>
  <c r="X75" i="33"/>
  <c r="W75" i="33"/>
  <c r="Y964" i="33"/>
  <c r="Y74" i="33" s="1"/>
  <c r="X964" i="33"/>
  <c r="X74" i="33" s="1"/>
  <c r="W964" i="33"/>
  <c r="W74" i="33" s="1"/>
  <c r="Y942" i="33"/>
  <c r="Y71" i="33" s="1"/>
  <c r="X942" i="33"/>
  <c r="X71" i="33" s="1"/>
  <c r="W942" i="33"/>
  <c r="W71" i="33" s="1"/>
  <c r="Y70" i="33"/>
  <c r="X70" i="33"/>
  <c r="W70" i="33"/>
  <c r="Y69" i="33"/>
  <c r="X69" i="33"/>
  <c r="W69" i="33"/>
  <c r="W871" i="33"/>
  <c r="Y68" i="33"/>
  <c r="X68" i="33"/>
  <c r="W68" i="33"/>
  <c r="Y67" i="33"/>
  <c r="X67" i="33"/>
  <c r="W67" i="33"/>
  <c r="Y66" i="33"/>
  <c r="X66" i="33"/>
  <c r="W66" i="33"/>
  <c r="Y65" i="33"/>
  <c r="X65" i="33"/>
  <c r="W65" i="33"/>
  <c r="W769" i="33"/>
  <c r="Y61" i="33"/>
  <c r="X61" i="33"/>
  <c r="W61" i="33"/>
  <c r="Y60" i="33"/>
  <c r="X60" i="33"/>
  <c r="W60" i="33"/>
  <c r="Y59" i="33"/>
  <c r="X59" i="33"/>
  <c r="W59" i="33"/>
  <c r="Y57" i="33"/>
  <c r="X57" i="33"/>
  <c r="W57" i="33"/>
  <c r="Y55" i="33"/>
  <c r="X55" i="33"/>
  <c r="W55" i="33"/>
  <c r="Y54" i="33"/>
  <c r="X54" i="33"/>
  <c r="W54" i="33"/>
  <c r="Y53" i="33"/>
  <c r="X53" i="33"/>
  <c r="W53" i="33"/>
  <c r="W446" i="33"/>
  <c r="Y52" i="33"/>
  <c r="X52" i="33"/>
  <c r="W52" i="33"/>
  <c r="Y47" i="33"/>
  <c r="X47" i="33"/>
  <c r="W47" i="33"/>
  <c r="Y364" i="33"/>
  <c r="Y46" i="33" s="1"/>
  <c r="X364" i="33"/>
  <c r="X46" i="33" s="1"/>
  <c r="W364" i="33"/>
  <c r="W46" i="33" s="1"/>
  <c r="Y352" i="33"/>
  <c r="Y45" i="33" s="1"/>
  <c r="X352" i="33"/>
  <c r="X45" i="33" s="1"/>
  <c r="W352" i="33"/>
  <c r="W356" i="33" s="1"/>
  <c r="Y44" i="33"/>
  <c r="X44" i="33"/>
  <c r="W44" i="33"/>
  <c r="Y298" i="33"/>
  <c r="Y43" i="33" s="1"/>
  <c r="X298" i="33"/>
  <c r="X43" i="33" s="1"/>
  <c r="W298" i="33"/>
  <c r="W43" i="33" s="1"/>
  <c r="Y286" i="33"/>
  <c r="Y42" i="33" s="1"/>
  <c r="X286" i="33"/>
  <c r="X42" i="33" s="1"/>
  <c r="W286" i="33"/>
  <c r="W42" i="33" s="1"/>
  <c r="Y41" i="33"/>
  <c r="X41" i="33"/>
  <c r="W41" i="33"/>
  <c r="Y247" i="33"/>
  <c r="Y40" i="33" s="1"/>
  <c r="X247" i="33"/>
  <c r="X40" i="33" s="1"/>
  <c r="W247" i="33"/>
  <c r="W40" i="33" s="1"/>
  <c r="Y39" i="33"/>
  <c r="X39" i="33"/>
  <c r="W39" i="33"/>
  <c r="Y212" i="33"/>
  <c r="Y38" i="33" s="1"/>
  <c r="X212" i="33"/>
  <c r="X38" i="33" s="1"/>
  <c r="W212" i="33"/>
  <c r="W38" i="33" s="1"/>
  <c r="Y37" i="33"/>
  <c r="X37" i="33"/>
  <c r="W37" i="33"/>
  <c r="W181" i="33"/>
  <c r="U179" i="33"/>
  <c r="Y36" i="33"/>
  <c r="X36" i="33"/>
  <c r="W36" i="33"/>
  <c r="X97" i="33" l="1"/>
  <c r="X108" i="33" s="1"/>
  <c r="X24" i="33" s="1"/>
  <c r="W97" i="33"/>
  <c r="W108" i="33" s="1"/>
  <c r="W24" i="33" s="1"/>
  <c r="Y97" i="33"/>
  <c r="Y108" i="33" s="1"/>
  <c r="Y24" i="33" s="1"/>
  <c r="W45" i="33"/>
  <c r="W48" i="33" s="1"/>
  <c r="W8" i="33"/>
  <c r="W20" i="33"/>
  <c r="Y62" i="33"/>
  <c r="Y13" i="33" s="1"/>
  <c r="X7" i="33"/>
  <c r="X112" i="33"/>
  <c r="X25" i="33" s="1"/>
  <c r="X119" i="33"/>
  <c r="X26" i="33" s="1"/>
  <c r="X8" i="33"/>
  <c r="W110" i="33"/>
  <c r="W112" i="33" s="1"/>
  <c r="W25" i="33" s="1"/>
  <c r="W77" i="33"/>
  <c r="W15" i="33" s="1"/>
  <c r="Y86" i="33"/>
  <c r="Y119" i="33"/>
  <c r="Y26" i="33" s="1"/>
  <c r="W6" i="33"/>
  <c r="Y77" i="33"/>
  <c r="Y15" i="33" s="1"/>
  <c r="W86" i="33"/>
  <c r="W119" i="33"/>
  <c r="W26" i="33" s="1"/>
  <c r="X86" i="33"/>
  <c r="Y6" i="33"/>
  <c r="Y7" i="33"/>
  <c r="Y8" i="33"/>
  <c r="Y9" i="33"/>
  <c r="Y19" i="33"/>
  <c r="Y20" i="33"/>
  <c r="Y112" i="33"/>
  <c r="Y25" i="33" s="1"/>
  <c r="X6" i="33"/>
  <c r="X48" i="33"/>
  <c r="W62" i="33"/>
  <c r="W13" i="33" s="1"/>
  <c r="Y48" i="33"/>
  <c r="W7" i="33"/>
  <c r="X9" i="33"/>
  <c r="X20" i="33"/>
  <c r="X77" i="33"/>
  <c r="X15" i="33" s="1"/>
  <c r="Y27" i="33"/>
  <c r="W27" i="33"/>
  <c r="X62" i="33"/>
  <c r="X13" i="33" s="1"/>
  <c r="X27" i="33"/>
  <c r="W19" i="33"/>
  <c r="X19" i="33"/>
  <c r="W9" i="33" l="1"/>
  <c r="W10" i="33" s="1"/>
  <c r="X28" i="33"/>
  <c r="W21" i="33"/>
  <c r="X10" i="33"/>
  <c r="Y28" i="33"/>
  <c r="Y123" i="33"/>
  <c r="X123" i="33"/>
  <c r="Y21" i="33"/>
  <c r="W123" i="33"/>
  <c r="X21" i="33"/>
  <c r="W28" i="33"/>
  <c r="Y10" i="33"/>
  <c r="D63" i="15" l="1"/>
  <c r="D49" i="14" s="1"/>
  <c r="D8" i="15"/>
  <c r="D6" i="15"/>
  <c r="D16" i="16"/>
  <c r="D13" i="15" s="1"/>
  <c r="D15" i="16"/>
  <c r="D11" i="15" s="1"/>
  <c r="G1689" i="1" l="1"/>
  <c r="H3352" i="1" l="1"/>
  <c r="I3352" i="1"/>
  <c r="H3334" i="1"/>
  <c r="I3334" i="1"/>
  <c r="H3316" i="1"/>
  <c r="I3316" i="1"/>
  <c r="H3275" i="1"/>
  <c r="I3275" i="1"/>
  <c r="H3270" i="1"/>
  <c r="I3270" i="1"/>
  <c r="H3226" i="1"/>
  <c r="I3226" i="1"/>
  <c r="I3200" i="1"/>
  <c r="H3187" i="1"/>
  <c r="I3187" i="1"/>
  <c r="H3150" i="1"/>
  <c r="I3150" i="1"/>
  <c r="H3113" i="1"/>
  <c r="H3139" i="1" s="1"/>
  <c r="I3113" i="1"/>
  <c r="I3139" i="1" s="1"/>
  <c r="H3101" i="1"/>
  <c r="I3101" i="1"/>
  <c r="H3081" i="1"/>
  <c r="I3081" i="1"/>
  <c r="H3072" i="1"/>
  <c r="I3072" i="1"/>
  <c r="H3056" i="1"/>
  <c r="I3056" i="1"/>
  <c r="H3022" i="1"/>
  <c r="I3022" i="1"/>
  <c r="H2978" i="1"/>
  <c r="I2978" i="1"/>
  <c r="H2918" i="1"/>
  <c r="I2918" i="1"/>
  <c r="H2885" i="1"/>
  <c r="I2885" i="1"/>
  <c r="H2825" i="1"/>
  <c r="I2825" i="1"/>
  <c r="H2771" i="1"/>
  <c r="H2821" i="1" s="1"/>
  <c r="I2771" i="1"/>
  <c r="I2821" i="1" s="1"/>
  <c r="H2740" i="1"/>
  <c r="I2740" i="1"/>
  <c r="H2696" i="1"/>
  <c r="I2696" i="1"/>
  <c r="H2666" i="1"/>
  <c r="I2666" i="1"/>
  <c r="H2631" i="1"/>
  <c r="I2631" i="1"/>
  <c r="H2613" i="1"/>
  <c r="I2613" i="1"/>
  <c r="H2548" i="1"/>
  <c r="I2548" i="1"/>
  <c r="H2514" i="1"/>
  <c r="I2514" i="1"/>
  <c r="H2481" i="1"/>
  <c r="I2481" i="1"/>
  <c r="H2448" i="1"/>
  <c r="I2448" i="1"/>
  <c r="H2416" i="1"/>
  <c r="I2416" i="1"/>
  <c r="H2381" i="1"/>
  <c r="I2381" i="1"/>
  <c r="H2346" i="1"/>
  <c r="I2346" i="1"/>
  <c r="H2307" i="1"/>
  <c r="I2307" i="1"/>
  <c r="H2271" i="1"/>
  <c r="I2271" i="1"/>
  <c r="H2240" i="1"/>
  <c r="I2240" i="1"/>
  <c r="H2196" i="1"/>
  <c r="I2196" i="1"/>
  <c r="H2156" i="1"/>
  <c r="I2156" i="1"/>
  <c r="H2122" i="1"/>
  <c r="I2122" i="1"/>
  <c r="H2091" i="1"/>
  <c r="I2091" i="1"/>
  <c r="H2057" i="1"/>
  <c r="I2057" i="1"/>
  <c r="H2015" i="1"/>
  <c r="I2015" i="1"/>
  <c r="H1999" i="1"/>
  <c r="I1999" i="1"/>
  <c r="H1965" i="1"/>
  <c r="I1965" i="1"/>
  <c r="H1890" i="1"/>
  <c r="I1890" i="1"/>
  <c r="H1812" i="1"/>
  <c r="I1812" i="1"/>
  <c r="H1757" i="1"/>
  <c r="I1757" i="1"/>
  <c r="H1732" i="1"/>
  <c r="I1732" i="1"/>
  <c r="H1702" i="1"/>
  <c r="H1720" i="1" s="1"/>
  <c r="I1702" i="1"/>
  <c r="I1720" i="1" s="1"/>
  <c r="H1689" i="1"/>
  <c r="I1689" i="1"/>
  <c r="H1666" i="1"/>
  <c r="I1666" i="1"/>
  <c r="H1582" i="1"/>
  <c r="H1604" i="1" s="1"/>
  <c r="I1582" i="1"/>
  <c r="I1604" i="1" s="1"/>
  <c r="H1555" i="1"/>
  <c r="I1555" i="1"/>
  <c r="H1527" i="1"/>
  <c r="I1527" i="1"/>
  <c r="H1511" i="1"/>
  <c r="I1511" i="1"/>
  <c r="H1489" i="1"/>
  <c r="I1489" i="1"/>
  <c r="H1463" i="1"/>
  <c r="I1463" i="1"/>
  <c r="H1427" i="1"/>
  <c r="I1427" i="1"/>
  <c r="H1415" i="1"/>
  <c r="I1415" i="1"/>
  <c r="H1389" i="1"/>
  <c r="I1389" i="1"/>
  <c r="H1376" i="1"/>
  <c r="I1376" i="1"/>
  <c r="H1363" i="1"/>
  <c r="I1363" i="1"/>
  <c r="H1336" i="1"/>
  <c r="I1336" i="1"/>
  <c r="H1305" i="1"/>
  <c r="H1323" i="1" s="1"/>
  <c r="I1305" i="1"/>
  <c r="I1323" i="1" s="1"/>
  <c r="H1282" i="1"/>
  <c r="I1282" i="1"/>
  <c r="H1240" i="1"/>
  <c r="I1240" i="1"/>
  <c r="H1209" i="1"/>
  <c r="I1209" i="1"/>
  <c r="H1195" i="1"/>
  <c r="I1195" i="1"/>
  <c r="H1174" i="1"/>
  <c r="I1174" i="1"/>
  <c r="H1148" i="1"/>
  <c r="I1148" i="1"/>
  <c r="H1118" i="1"/>
  <c r="I1118" i="1"/>
  <c r="H1080" i="1"/>
  <c r="I1080" i="1"/>
  <c r="H1045" i="1"/>
  <c r="I1045" i="1"/>
  <c r="H1012" i="1"/>
  <c r="I1012" i="1"/>
  <c r="H966" i="1"/>
  <c r="I966" i="1"/>
  <c r="H914" i="1"/>
  <c r="I914" i="1"/>
  <c r="H895" i="1"/>
  <c r="I895" i="1"/>
  <c r="H871" i="1"/>
  <c r="I871" i="1"/>
  <c r="H858" i="1"/>
  <c r="I858" i="1"/>
  <c r="H850" i="1"/>
  <c r="I850" i="1"/>
  <c r="H826" i="1"/>
  <c r="I826" i="1"/>
  <c r="H759" i="1"/>
  <c r="I759" i="1"/>
  <c r="H729" i="1"/>
  <c r="I729" i="1"/>
  <c r="H684" i="1"/>
  <c r="I684" i="1"/>
  <c r="H667" i="1"/>
  <c r="I667" i="1"/>
  <c r="H637" i="1"/>
  <c r="H656" i="1" s="1"/>
  <c r="I637" i="1"/>
  <c r="I656" i="1" s="1"/>
  <c r="H624" i="1"/>
  <c r="I624" i="1"/>
  <c r="H537" i="1"/>
  <c r="I537" i="1"/>
  <c r="H524" i="1"/>
  <c r="H525" i="1" s="1"/>
  <c r="I524" i="1"/>
  <c r="I525" i="1" s="1"/>
  <c r="H510" i="1"/>
  <c r="H511" i="1" s="1"/>
  <c r="I510" i="1"/>
  <c r="I511" i="1" s="1"/>
  <c r="H471" i="1"/>
  <c r="H493" i="1" s="1"/>
  <c r="I471" i="1"/>
  <c r="I493" i="1" s="1"/>
  <c r="H439" i="1"/>
  <c r="H460" i="1" s="1"/>
  <c r="I439" i="1"/>
  <c r="I460" i="1" s="1"/>
  <c r="H414" i="1"/>
  <c r="I414" i="1"/>
  <c r="H390" i="1"/>
  <c r="I390" i="1"/>
  <c r="H378" i="1"/>
  <c r="H379" i="1" s="1"/>
  <c r="I378" i="1"/>
  <c r="I379" i="1" s="1"/>
  <c r="H308" i="1"/>
  <c r="H333" i="1" s="1"/>
  <c r="I308" i="1"/>
  <c r="I333" i="1" s="1"/>
  <c r="H290" i="1"/>
  <c r="I290" i="1"/>
  <c r="H263" i="1"/>
  <c r="I263" i="1"/>
  <c r="H148" i="1"/>
  <c r="I148" i="1"/>
  <c r="H111" i="1"/>
  <c r="I111" i="1"/>
  <c r="H78" i="1"/>
  <c r="H99" i="1" s="1"/>
  <c r="I78" i="1"/>
  <c r="I99" i="1" s="1"/>
  <c r="H48" i="1"/>
  <c r="I48" i="1"/>
  <c r="H35" i="1"/>
  <c r="I35" i="1"/>
  <c r="I427" i="1" l="1"/>
  <c r="H558" i="1"/>
  <c r="I3353" i="1"/>
  <c r="H3271" i="1"/>
  <c r="H3353" i="1"/>
  <c r="I1069" i="1"/>
  <c r="I2045" i="1"/>
  <c r="I2258" i="1"/>
  <c r="I2466" i="1"/>
  <c r="I2601" i="1"/>
  <c r="I2690" i="1"/>
  <c r="I2767" i="1"/>
  <c r="I3045" i="1"/>
  <c r="H716" i="1"/>
  <c r="H896" i="1"/>
  <c r="H2045" i="1"/>
  <c r="H2118" i="1"/>
  <c r="H2767" i="1"/>
  <c r="I813" i="1"/>
  <c r="I859" i="1"/>
  <c r="I1034" i="1"/>
  <c r="I1485" i="1"/>
  <c r="I1544" i="1"/>
  <c r="I1753" i="1"/>
  <c r="I2077" i="1"/>
  <c r="I2225" i="1"/>
  <c r="I2368" i="1"/>
  <c r="I2501" i="1"/>
  <c r="H67" i="1"/>
  <c r="H1753" i="1"/>
  <c r="H1876" i="1"/>
  <c r="H2225" i="1"/>
  <c r="H2294" i="1"/>
  <c r="H2368" i="1"/>
  <c r="H2567" i="1"/>
  <c r="H2632" i="1"/>
  <c r="H2725" i="1"/>
  <c r="I2118" i="1"/>
  <c r="I2294" i="1"/>
  <c r="H1451" i="1"/>
  <c r="H2143" i="1"/>
  <c r="I291" i="1"/>
  <c r="I1451" i="1"/>
  <c r="H2183" i="1"/>
  <c r="H2258" i="1"/>
  <c r="I1512" i="1"/>
  <c r="I2567" i="1"/>
  <c r="I2870" i="1"/>
  <c r="H1512" i="1"/>
  <c r="I1196" i="1"/>
  <c r="H2332" i="1"/>
  <c r="H1228" i="1"/>
  <c r="I2725" i="1"/>
  <c r="I3073" i="1"/>
  <c r="I1801" i="1"/>
  <c r="H2000" i="1"/>
  <c r="H291" i="1"/>
  <c r="H3073" i="1"/>
  <c r="H1034" i="1"/>
  <c r="I136" i="1"/>
  <c r="I251" i="1"/>
  <c r="I896" i="1"/>
  <c r="I1228" i="1"/>
  <c r="I775" i="1"/>
  <c r="H999" i="1"/>
  <c r="H1069" i="1"/>
  <c r="H2534" i="1"/>
  <c r="H2870" i="1"/>
  <c r="H136" i="1"/>
  <c r="H748" i="1"/>
  <c r="H3102" i="1"/>
  <c r="H3188" i="1"/>
  <c r="I716" i="1"/>
  <c r="I558" i="1"/>
  <c r="H813" i="1"/>
  <c r="I841" i="1"/>
  <c r="H962" i="1"/>
  <c r="H1690" i="1"/>
  <c r="I2000" i="1"/>
  <c r="I2183" i="1"/>
  <c r="I2435" i="1"/>
  <c r="I2632" i="1"/>
  <c r="I36" i="1"/>
  <c r="I67" i="1"/>
  <c r="I187" i="1"/>
  <c r="H775" i="1"/>
  <c r="H841" i="1"/>
  <c r="H1107" i="1"/>
  <c r="H1136" i="1"/>
  <c r="H1196" i="1"/>
  <c r="H1801" i="1"/>
  <c r="I2332" i="1"/>
  <c r="I2534" i="1"/>
  <c r="H2914" i="1"/>
  <c r="H3227" i="1"/>
  <c r="H3317" i="1"/>
  <c r="I1170" i="1"/>
  <c r="I1876" i="1"/>
  <c r="H2466" i="1"/>
  <c r="I3271" i="1"/>
  <c r="I3317" i="1"/>
  <c r="H36" i="1"/>
  <c r="H187" i="1"/>
  <c r="H859" i="1"/>
  <c r="I999" i="1"/>
  <c r="I1351" i="1"/>
  <c r="H1485" i="1"/>
  <c r="H1544" i="1"/>
  <c r="H1569" i="1"/>
  <c r="H2690" i="1"/>
  <c r="H2965" i="1"/>
  <c r="H3005" i="1"/>
  <c r="H3045" i="1"/>
  <c r="H251" i="1"/>
  <c r="H427" i="1"/>
  <c r="I685" i="1"/>
  <c r="I748" i="1"/>
  <c r="I1107" i="1"/>
  <c r="H1278" i="1"/>
  <c r="I1301" i="1"/>
  <c r="H1351" i="1"/>
  <c r="H1377" i="1"/>
  <c r="I1377" i="1"/>
  <c r="I1690" i="1"/>
  <c r="H2077" i="1"/>
  <c r="I2143" i="1"/>
  <c r="H2403" i="1"/>
  <c r="H2435" i="1"/>
  <c r="H2601" i="1"/>
  <c r="I3102" i="1"/>
  <c r="I3188" i="1"/>
  <c r="I405" i="1"/>
  <c r="H405" i="1"/>
  <c r="I962" i="1"/>
  <c r="I1136" i="1"/>
  <c r="H1416" i="1"/>
  <c r="I1569" i="1"/>
  <c r="H1170" i="1"/>
  <c r="H685" i="1"/>
  <c r="I1278" i="1"/>
  <c r="H1301" i="1"/>
  <c r="I1416" i="1"/>
  <c r="H1952" i="1"/>
  <c r="I2403" i="1"/>
  <c r="I2914" i="1"/>
  <c r="I3227" i="1"/>
  <c r="I2965" i="1"/>
  <c r="I3005" i="1"/>
  <c r="I1952" i="1"/>
  <c r="H2501" i="1"/>
  <c r="F737" i="11" l="1"/>
  <c r="F527" i="11"/>
  <c r="F539" i="11"/>
  <c r="F79" i="11" l="1"/>
  <c r="G966" i="1" l="1"/>
  <c r="E129" i="8" s="1"/>
  <c r="G1174" i="1"/>
  <c r="E153" i="8" s="1"/>
  <c r="G1282" i="1"/>
  <c r="E165" i="8" s="1"/>
  <c r="G1305" i="1"/>
  <c r="G1489" i="1"/>
  <c r="E36" i="8" s="1"/>
  <c r="G1757" i="1"/>
  <c r="E223" i="8" s="1"/>
  <c r="G2122" i="1"/>
  <c r="E253" i="8" s="1"/>
  <c r="G2771" i="1"/>
  <c r="G2825" i="1"/>
  <c r="E335" i="8" s="1"/>
  <c r="G2918" i="1"/>
  <c r="E343" i="8" s="1"/>
  <c r="E371" i="8"/>
  <c r="G3275" i="1"/>
  <c r="E331" i="8" l="1"/>
  <c r="G2821" i="1"/>
  <c r="E169" i="8"/>
  <c r="G1323" i="1"/>
  <c r="E379" i="8"/>
  <c r="G3317" i="1"/>
  <c r="G3081" i="1"/>
  <c r="E359" i="8" s="1"/>
  <c r="G2015" i="1"/>
  <c r="E239" i="8" s="1"/>
  <c r="G1965" i="1"/>
  <c r="E235" i="8" s="1"/>
  <c r="E4" i="8"/>
  <c r="E305" i="8"/>
  <c r="G2240" i="1"/>
  <c r="E265" i="8" s="1"/>
  <c r="G3334" i="1"/>
  <c r="E383" i="8" s="1"/>
  <c r="G3352" i="1"/>
  <c r="G3270" i="1"/>
  <c r="E367" i="8"/>
  <c r="G2548" i="1"/>
  <c r="E301" i="8" s="1"/>
  <c r="G2481" i="1"/>
  <c r="E293" i="8" s="1"/>
  <c r="G2346" i="1"/>
  <c r="E277" i="8" s="1"/>
  <c r="G2196" i="1"/>
  <c r="E261" i="8" s="1"/>
  <c r="G2091" i="1"/>
  <c r="E249" i="8" s="1"/>
  <c r="G1890" i="1"/>
  <c r="E231" i="8" s="1"/>
  <c r="E207" i="8"/>
  <c r="G1376" i="1"/>
  <c r="G1118" i="1"/>
  <c r="E145" i="8" s="1"/>
  <c r="G1045" i="1"/>
  <c r="E137" i="8" s="1"/>
  <c r="G914" i="1"/>
  <c r="G858" i="1"/>
  <c r="E109" i="8"/>
  <c r="G667" i="1"/>
  <c r="E93" i="8" s="1"/>
  <c r="G471" i="1"/>
  <c r="G439" i="1"/>
  <c r="G460" i="1" s="1"/>
  <c r="E44" i="8"/>
  <c r="G2416" i="1"/>
  <c r="E285" i="8" s="1"/>
  <c r="E240" i="8"/>
  <c r="G1511" i="1"/>
  <c r="G1415" i="1"/>
  <c r="G1363" i="1"/>
  <c r="E179" i="8" s="1"/>
  <c r="G1336" i="1"/>
  <c r="E173" i="8" s="1"/>
  <c r="G1240" i="1"/>
  <c r="E161" i="8" s="1"/>
  <c r="G1209" i="1"/>
  <c r="E157" i="8" s="1"/>
  <c r="G1080" i="1"/>
  <c r="G1012" i="1"/>
  <c r="E133" i="8" s="1"/>
  <c r="E106" i="8"/>
  <c r="G759" i="1"/>
  <c r="E105" i="8" s="1"/>
  <c r="G637" i="1"/>
  <c r="G308" i="1"/>
  <c r="G290" i="1"/>
  <c r="G78" i="1"/>
  <c r="G2740" i="1"/>
  <c r="E327" i="8" s="1"/>
  <c r="E375" i="8"/>
  <c r="G3226" i="1"/>
  <c r="G3072" i="1"/>
  <c r="G3056" i="1"/>
  <c r="E355" i="8" s="1"/>
  <c r="G2978" i="1"/>
  <c r="E347" i="8" s="1"/>
  <c r="G2885" i="1"/>
  <c r="E339" i="8" s="1"/>
  <c r="G2696" i="1"/>
  <c r="E323" i="8" s="1"/>
  <c r="G2666" i="1"/>
  <c r="E319" i="8" s="1"/>
  <c r="G2271" i="1"/>
  <c r="E269" i="8" s="1"/>
  <c r="G1812" i="1"/>
  <c r="E227" i="8" s="1"/>
  <c r="G1702" i="1"/>
  <c r="G1527" i="1"/>
  <c r="E195" i="8" s="1"/>
  <c r="G1463" i="1"/>
  <c r="E191" i="8" s="1"/>
  <c r="G1427" i="1"/>
  <c r="E187" i="8" s="1"/>
  <c r="G1389" i="1"/>
  <c r="E183" i="8" s="1"/>
  <c r="G1148" i="1"/>
  <c r="E149" i="8" s="1"/>
  <c r="G895" i="1"/>
  <c r="E122" i="8" s="1"/>
  <c r="G850" i="1"/>
  <c r="E117" i="8" s="1"/>
  <c r="G414" i="1"/>
  <c r="E58" i="8" s="1"/>
  <c r="G263" i="1"/>
  <c r="E32" i="8" s="1"/>
  <c r="G148" i="1"/>
  <c r="E20" i="8" s="1"/>
  <c r="G111" i="1"/>
  <c r="E16" i="8" s="1"/>
  <c r="E8" i="8"/>
  <c r="G3113" i="1"/>
  <c r="G3022" i="1"/>
  <c r="E351" i="8" s="1"/>
  <c r="G2631" i="1"/>
  <c r="G2613" i="1"/>
  <c r="E309" i="8" s="1"/>
  <c r="G2448" i="1"/>
  <c r="E289" i="8" s="1"/>
  <c r="G2381" i="1"/>
  <c r="E281" i="8" s="1"/>
  <c r="G2307" i="1"/>
  <c r="E273" i="8" s="1"/>
  <c r="G2156" i="1"/>
  <c r="E257" i="8" s="1"/>
  <c r="G2057" i="1"/>
  <c r="E243" i="8" s="1"/>
  <c r="G1999" i="1"/>
  <c r="G1732" i="1"/>
  <c r="E219" i="8" s="1"/>
  <c r="G1582" i="1"/>
  <c r="G1555" i="1"/>
  <c r="E199" i="8" s="1"/>
  <c r="G1195" i="1"/>
  <c r="G871" i="1"/>
  <c r="E121" i="8" s="1"/>
  <c r="G729" i="1"/>
  <c r="E101" i="8" s="1"/>
  <c r="E97" i="8"/>
  <c r="E74" i="8"/>
  <c r="G524" i="1"/>
  <c r="G510" i="1"/>
  <c r="G405" i="1"/>
  <c r="E54" i="8"/>
  <c r="G378" i="1"/>
  <c r="G35" i="1"/>
  <c r="G3187" i="1"/>
  <c r="G3101" i="1"/>
  <c r="E360" i="8" s="1"/>
  <c r="E141" i="8" l="1"/>
  <c r="G1107" i="1"/>
  <c r="E66" i="8"/>
  <c r="G493" i="1"/>
  <c r="E68" i="8" s="1"/>
  <c r="E203" i="8"/>
  <c r="G1604" i="1"/>
  <c r="E205" i="8" s="1"/>
  <c r="E363" i="8"/>
  <c r="G3139" i="1"/>
  <c r="E365" i="8" s="1"/>
  <c r="E62" i="8"/>
  <c r="E89" i="8"/>
  <c r="G656" i="1"/>
  <c r="E91" i="8" s="1"/>
  <c r="E40" i="8"/>
  <c r="G333" i="1"/>
  <c r="E12" i="8"/>
  <c r="G99" i="1"/>
  <c r="E14" i="8" s="1"/>
  <c r="E215" i="8"/>
  <c r="G1720" i="1"/>
  <c r="E217" i="8" s="1"/>
  <c r="E125" i="8"/>
  <c r="D12" i="16"/>
  <c r="D14" i="15" s="1"/>
  <c r="G3188" i="1"/>
  <c r="E369" i="8" s="1"/>
  <c r="G962" i="1"/>
  <c r="E127" i="8" s="1"/>
  <c r="G2045" i="1"/>
  <c r="E241" i="8" s="1"/>
  <c r="E126" i="8"/>
  <c r="E42" i="8"/>
  <c r="E41" i="8"/>
  <c r="G624" i="1"/>
  <c r="E87" i="8" s="1"/>
  <c r="E86" i="8"/>
  <c r="G2183" i="1"/>
  <c r="E259" i="8" s="1"/>
  <c r="E258" i="8"/>
  <c r="E110" i="8"/>
  <c r="G813" i="1"/>
  <c r="E111" i="8" s="1"/>
  <c r="E224" i="8"/>
  <c r="G1801" i="1"/>
  <c r="E225" i="8" s="1"/>
  <c r="E356" i="8"/>
  <c r="G3073" i="1"/>
  <c r="E357" i="8" s="1"/>
  <c r="G379" i="1"/>
  <c r="E49" i="8" s="1"/>
  <c r="E48" i="8"/>
  <c r="E70" i="8"/>
  <c r="G525" i="1"/>
  <c r="E71" i="8" s="1"/>
  <c r="G1196" i="1"/>
  <c r="E155" i="8" s="1"/>
  <c r="E154" i="8"/>
  <c r="G1569" i="1"/>
  <c r="E201" i="8" s="1"/>
  <c r="E200" i="8"/>
  <c r="G2000" i="1"/>
  <c r="E237" i="8" s="1"/>
  <c r="E236" i="8"/>
  <c r="E310" i="8"/>
  <c r="G2632" i="1"/>
  <c r="E311" i="8" s="1"/>
  <c r="G2466" i="1"/>
  <c r="E291" i="8" s="1"/>
  <c r="E290" i="8"/>
  <c r="E76" i="8"/>
  <c r="E75" i="8"/>
  <c r="G1876" i="1"/>
  <c r="E229" i="8" s="1"/>
  <c r="E228" i="8"/>
  <c r="G2567" i="1"/>
  <c r="E303" i="8" s="1"/>
  <c r="E302" i="8"/>
  <c r="G136" i="1"/>
  <c r="E18" i="8" s="1"/>
  <c r="E17" i="8"/>
  <c r="E143" i="8"/>
  <c r="E142" i="8"/>
  <c r="E171" i="8"/>
  <c r="E170" i="8"/>
  <c r="E192" i="8"/>
  <c r="G1485" i="1"/>
  <c r="E193" i="8" s="1"/>
  <c r="E232" i="8"/>
  <c r="G1952" i="1"/>
  <c r="E233" i="8" s="1"/>
  <c r="E298" i="8"/>
  <c r="G427" i="1"/>
  <c r="E60" i="8" s="1"/>
  <c r="E59" i="8"/>
  <c r="E270" i="8"/>
  <c r="G2294" i="1"/>
  <c r="E271" i="8" s="1"/>
  <c r="E63" i="8"/>
  <c r="E64" i="8"/>
  <c r="G1351" i="1"/>
  <c r="E175" i="8" s="1"/>
  <c r="E174" i="8"/>
  <c r="G67" i="1"/>
  <c r="E10" i="8" s="1"/>
  <c r="E9" i="8"/>
  <c r="E209" i="8"/>
  <c r="E208" i="8"/>
  <c r="G2143" i="1"/>
  <c r="E255" i="8" s="1"/>
  <c r="E254" i="8"/>
  <c r="G2332" i="1"/>
  <c r="E275" i="8" s="1"/>
  <c r="E274" i="8"/>
  <c r="G748" i="1"/>
  <c r="E103" i="8" s="1"/>
  <c r="E102" i="8"/>
  <c r="G3045" i="1"/>
  <c r="E353" i="8" s="1"/>
  <c r="E352" i="8"/>
  <c r="E5" i="8"/>
  <c r="G36" i="1"/>
  <c r="E6" i="8" s="1"/>
  <c r="E55" i="8"/>
  <c r="E56" i="8"/>
  <c r="G1228" i="1"/>
  <c r="E159" i="8" s="1"/>
  <c r="E158" i="8"/>
  <c r="E286" i="8"/>
  <c r="G2435" i="1"/>
  <c r="E287" i="8" s="1"/>
  <c r="G2725" i="1"/>
  <c r="E325" i="8" s="1"/>
  <c r="E324" i="8"/>
  <c r="E364" i="8"/>
  <c r="G716" i="1"/>
  <c r="E99" i="8" s="1"/>
  <c r="E98" i="8"/>
  <c r="G1544" i="1"/>
  <c r="E197" i="8" s="1"/>
  <c r="E196" i="8"/>
  <c r="G1753" i="1"/>
  <c r="E221" i="8" s="1"/>
  <c r="E220" i="8"/>
  <c r="G2077" i="1"/>
  <c r="E245" i="8" s="1"/>
  <c r="E244" i="8"/>
  <c r="G2870" i="1"/>
  <c r="E337" i="8" s="1"/>
  <c r="E336" i="8"/>
  <c r="G2258" i="1"/>
  <c r="E267" i="8" s="1"/>
  <c r="E266" i="8"/>
  <c r="G187" i="1"/>
  <c r="E22" i="8" s="1"/>
  <c r="E21" i="8"/>
  <c r="E114" i="8"/>
  <c r="G1170" i="1"/>
  <c r="E151" i="8" s="1"/>
  <c r="E150" i="8"/>
  <c r="G1512" i="1"/>
  <c r="E38" i="8" s="1"/>
  <c r="E37" i="8"/>
  <c r="G2767" i="1"/>
  <c r="E329" i="8" s="1"/>
  <c r="E328" i="8"/>
  <c r="G685" i="1"/>
  <c r="E95" i="8" s="1"/>
  <c r="E94" i="8"/>
  <c r="G999" i="1"/>
  <c r="E131" i="8" s="1"/>
  <c r="E130" i="8"/>
  <c r="E146" i="8"/>
  <c r="G1136" i="1"/>
  <c r="E147" i="8" s="1"/>
  <c r="G2601" i="1"/>
  <c r="E307" i="8" s="1"/>
  <c r="E306" i="8"/>
  <c r="E376" i="8"/>
  <c r="G3271" i="1"/>
  <c r="E377" i="8" s="1"/>
  <c r="E250" i="8"/>
  <c r="G2118" i="1"/>
  <c r="E251" i="8" s="1"/>
  <c r="G251" i="1"/>
  <c r="E30" i="8" s="1"/>
  <c r="G2965" i="1"/>
  <c r="E345" i="8" s="1"/>
  <c r="E344" i="8"/>
  <c r="E381" i="8"/>
  <c r="E380" i="8"/>
  <c r="E333" i="8"/>
  <c r="E332" i="8"/>
  <c r="E46" i="8"/>
  <c r="E45" i="8"/>
  <c r="G1451" i="1"/>
  <c r="E189" i="8" s="1"/>
  <c r="E188" i="8"/>
  <c r="E204" i="8"/>
  <c r="E162" i="8"/>
  <c r="G1278" i="1"/>
  <c r="E163" i="8" s="1"/>
  <c r="G896" i="1"/>
  <c r="E123" i="8" s="1"/>
  <c r="G511" i="1"/>
  <c r="E52" i="8" s="1"/>
  <c r="E51" i="8"/>
  <c r="E90" i="8"/>
  <c r="G1034" i="1"/>
  <c r="E135" i="8" s="1"/>
  <c r="E134" i="8"/>
  <c r="G2368" i="1"/>
  <c r="E279" i="8" s="1"/>
  <c r="E278" i="8"/>
  <c r="G1301" i="1"/>
  <c r="E167" i="8" s="1"/>
  <c r="E166" i="8"/>
  <c r="E212" i="8"/>
  <c r="G2225" i="1"/>
  <c r="E263" i="8" s="1"/>
  <c r="E262" i="8"/>
  <c r="G2690" i="1"/>
  <c r="E321" i="8" s="1"/>
  <c r="E320" i="8"/>
  <c r="G2914" i="1"/>
  <c r="E341" i="8" s="1"/>
  <c r="E340" i="8"/>
  <c r="G3227" i="1"/>
  <c r="E373" i="8" s="1"/>
  <c r="E372" i="8"/>
  <c r="E282" i="8"/>
  <c r="G2403" i="1"/>
  <c r="E283" i="8" s="1"/>
  <c r="E13" i="8"/>
  <c r="G291" i="1"/>
  <c r="E34" i="8" s="1"/>
  <c r="E33" i="8"/>
  <c r="E184" i="8"/>
  <c r="G1416" i="1"/>
  <c r="E185" i="8" s="1"/>
  <c r="E216" i="8"/>
  <c r="E67" i="8"/>
  <c r="G859" i="1"/>
  <c r="E119" i="8" s="1"/>
  <c r="E118" i="8"/>
  <c r="G1069" i="1"/>
  <c r="E139" i="8" s="1"/>
  <c r="G1377" i="1"/>
  <c r="E181" i="8" s="1"/>
  <c r="E180" i="8"/>
  <c r="G2501" i="1"/>
  <c r="E295" i="8" s="1"/>
  <c r="E294" i="8"/>
  <c r="G3005" i="1"/>
  <c r="E349" i="8" s="1"/>
  <c r="E348" i="8"/>
  <c r="G3353" i="1"/>
  <c r="E385" i="8" s="1"/>
  <c r="E384" i="8"/>
  <c r="E368" i="8"/>
  <c r="G3102" i="1"/>
  <c r="E361" i="8" s="1"/>
  <c r="D67" i="12"/>
  <c r="E391" i="8" l="1"/>
  <c r="D14" i="16" s="1"/>
  <c r="D10" i="13" l="1"/>
  <c r="C138" i="8"/>
  <c r="C137" i="8"/>
  <c r="A138" i="8"/>
  <c r="G775" i="1"/>
  <c r="E107" i="8" s="1"/>
  <c r="C28" i="8"/>
  <c r="C29" i="8"/>
  <c r="B29" i="8"/>
  <c r="A29" i="8"/>
  <c r="D44" i="15" l="1"/>
  <c r="B13" i="10"/>
  <c r="D30" i="14" l="1"/>
  <c r="B12" i="10"/>
  <c r="B11" i="10"/>
  <c r="F84" i="11" l="1"/>
  <c r="B60" i="10" l="1"/>
  <c r="B8" i="10" l="1"/>
  <c r="D8" i="10"/>
  <c r="D134" i="12" l="1"/>
  <c r="D93" i="15" s="1"/>
  <c r="C134" i="12"/>
  <c r="C93" i="15" s="1"/>
  <c r="C94" i="15" s="1"/>
  <c r="D94" i="15" l="1"/>
  <c r="D78" i="14" s="1"/>
  <c r="D79" i="14" s="1"/>
  <c r="D10" i="12"/>
  <c r="C10" i="12"/>
  <c r="D23" i="13" l="1"/>
  <c r="D95" i="12" l="1"/>
  <c r="C95" i="12"/>
  <c r="D68" i="12" l="1"/>
  <c r="D7" i="12" s="1"/>
  <c r="D6" i="14" l="1"/>
  <c r="D6" i="13" s="1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33" i="15"/>
  <c r="D34" i="15"/>
  <c r="D35" i="15"/>
  <c r="D36" i="15"/>
  <c r="D37" i="15"/>
  <c r="D38" i="15"/>
  <c r="D39" i="15"/>
  <c r="D40" i="15"/>
  <c r="D41" i="15"/>
  <c r="D42" i="15"/>
  <c r="D43" i="15"/>
  <c r="D25" i="15"/>
  <c r="D26" i="15"/>
  <c r="D27" i="15"/>
  <c r="D28" i="15"/>
  <c r="D14" i="14" l="1"/>
  <c r="D5" i="14"/>
  <c r="D12" i="14"/>
  <c r="D26" i="14"/>
  <c r="D22" i="14"/>
  <c r="D48" i="14"/>
  <c r="D44" i="14"/>
  <c r="D40" i="14"/>
  <c r="D36" i="14"/>
  <c r="D74" i="14"/>
  <c r="D70" i="14"/>
  <c r="D66" i="14"/>
  <c r="D62" i="14"/>
  <c r="D58" i="14"/>
  <c r="D15" i="14"/>
  <c r="D29" i="14"/>
  <c r="D25" i="14"/>
  <c r="D21" i="14"/>
  <c r="D47" i="14"/>
  <c r="D43" i="14"/>
  <c r="D39" i="14"/>
  <c r="D35" i="14"/>
  <c r="D73" i="14"/>
  <c r="D69" i="14"/>
  <c r="D65" i="14"/>
  <c r="D61" i="14"/>
  <c r="D57" i="14"/>
  <c r="D28" i="14"/>
  <c r="D20" i="14"/>
  <c r="D46" i="14"/>
  <c r="D42" i="14"/>
  <c r="D38" i="14"/>
  <c r="D72" i="14"/>
  <c r="D68" i="14"/>
  <c r="D64" i="14"/>
  <c r="D60" i="14"/>
  <c r="D56" i="14"/>
  <c r="D24" i="14"/>
  <c r="D13" i="14"/>
  <c r="D27" i="14"/>
  <c r="D23" i="14"/>
  <c r="D45" i="14"/>
  <c r="D41" i="14"/>
  <c r="D37" i="14"/>
  <c r="D75" i="14"/>
  <c r="D71" i="14"/>
  <c r="D67" i="14"/>
  <c r="D63" i="14"/>
  <c r="D59" i="14"/>
  <c r="D55" i="14"/>
  <c r="D34" i="14"/>
  <c r="D64" i="15"/>
  <c r="D19" i="14"/>
  <c r="D45" i="15"/>
  <c r="D53" i="14"/>
  <c r="D90" i="15"/>
  <c r="D54" i="14"/>
  <c r="D29" i="15"/>
  <c r="C90" i="15" l="1"/>
  <c r="D16" i="14"/>
  <c r="D19" i="13" s="1"/>
  <c r="D31" i="14"/>
  <c r="D21" i="13" s="1"/>
  <c r="D50" i="14"/>
  <c r="D22" i="13" s="1"/>
  <c r="D76" i="14"/>
  <c r="B70" i="10"/>
  <c r="B69" i="10"/>
  <c r="B68" i="10"/>
  <c r="F770" i="11"/>
  <c r="D20" i="13" l="1"/>
  <c r="D126" i="12" l="1"/>
  <c r="C126" i="12"/>
  <c r="D48" i="12"/>
  <c r="C48" i="12"/>
  <c r="D34" i="12"/>
  <c r="D20" i="15" s="1"/>
  <c r="C34" i="12"/>
  <c r="C23" i="12"/>
  <c r="D7" i="14" l="1"/>
  <c r="B58" i="15"/>
  <c r="A58" i="15"/>
  <c r="B57" i="15"/>
  <c r="D8" i="12"/>
  <c r="D9" i="12"/>
  <c r="C67" i="12"/>
  <c r="D6" i="12"/>
  <c r="D5" i="12"/>
  <c r="C4" i="12"/>
  <c r="C9" i="12"/>
  <c r="C8" i="12"/>
  <c r="C6" i="12"/>
  <c r="C5" i="12"/>
  <c r="C68" i="12" l="1"/>
  <c r="C44" i="15"/>
  <c r="D18" i="13"/>
  <c r="C138" i="12"/>
  <c r="C30" i="14" l="1"/>
  <c r="C31" i="14" s="1"/>
  <c r="C80" i="14" s="1"/>
  <c r="C45" i="15"/>
  <c r="D23" i="10"/>
  <c r="F746" i="11"/>
  <c r="D62" i="10" s="1"/>
  <c r="D61" i="10"/>
  <c r="F728" i="11"/>
  <c r="D60" i="10" s="1"/>
  <c r="F725" i="11"/>
  <c r="D59" i="10" s="1"/>
  <c r="F712" i="11"/>
  <c r="D58" i="10" s="1"/>
  <c r="F710" i="11"/>
  <c r="D57" i="10" s="1"/>
  <c r="F705" i="11"/>
  <c r="D56" i="10" s="1"/>
  <c r="F702" i="11"/>
  <c r="D55" i="10" s="1"/>
  <c r="F699" i="11"/>
  <c r="D54" i="10" s="1"/>
  <c r="F684" i="11"/>
  <c r="D53" i="10" s="1"/>
  <c r="F644" i="11"/>
  <c r="D52" i="10" s="1"/>
  <c r="F625" i="11"/>
  <c r="D51" i="10" s="1"/>
  <c r="F595" i="11"/>
  <c r="D50" i="10" s="1"/>
  <c r="D48" i="10"/>
  <c r="D47" i="10"/>
  <c r="F520" i="11"/>
  <c r="D46" i="10" s="1"/>
  <c r="F504" i="11"/>
  <c r="D45" i="10" s="1"/>
  <c r="F488" i="11"/>
  <c r="D44" i="10" s="1"/>
  <c r="F474" i="11"/>
  <c r="D43" i="10" s="1"/>
  <c r="F458" i="11"/>
  <c r="D42" i="10" s="1"/>
  <c r="F447" i="11"/>
  <c r="D41" i="10" s="1"/>
  <c r="F433" i="11"/>
  <c r="D40" i="10" s="1"/>
  <c r="D39" i="10"/>
  <c r="D38" i="10"/>
  <c r="D37" i="10"/>
  <c r="F371" i="11"/>
  <c r="D36" i="10" s="1"/>
  <c r="F357" i="11"/>
  <c r="D35" i="10" s="1"/>
  <c r="F341" i="11"/>
  <c r="D34" i="10" s="1"/>
  <c r="F328" i="11"/>
  <c r="D33" i="10" s="1"/>
  <c r="F314" i="11"/>
  <c r="D32" i="10" s="1"/>
  <c r="D31" i="10"/>
  <c r="F284" i="11"/>
  <c r="D30" i="10" s="1"/>
  <c r="F269" i="11"/>
  <c r="D29" i="10" s="1"/>
  <c r="F265" i="11"/>
  <c r="D28" i="10" s="1"/>
  <c r="F263" i="11"/>
  <c r="D27" i="10" s="1"/>
  <c r="D26" i="10"/>
  <c r="D22" i="10"/>
  <c r="D21" i="10"/>
  <c r="F138" i="11"/>
  <c r="D20" i="10" s="1"/>
  <c r="F131" i="11"/>
  <c r="D19" i="10" s="1"/>
  <c r="F126" i="11"/>
  <c r="D18" i="10" s="1"/>
  <c r="F116" i="11"/>
  <c r="D17" i="10" s="1"/>
  <c r="F98" i="11"/>
  <c r="D16" i="10" s="1"/>
  <c r="F94" i="11"/>
  <c r="D15" i="10" s="1"/>
  <c r="F86" i="11"/>
  <c r="D12" i="10"/>
  <c r="D11" i="10"/>
  <c r="F77" i="11"/>
  <c r="D10" i="10" s="1"/>
  <c r="D9" i="10"/>
  <c r="F47" i="11"/>
  <c r="D7" i="10" s="1"/>
  <c r="F41" i="11"/>
  <c r="D6" i="10" s="1"/>
  <c r="B23" i="10"/>
  <c r="D63" i="10"/>
  <c r="B63" i="10"/>
  <c r="B62" i="10"/>
  <c r="B61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2" i="10"/>
  <c r="B21" i="10"/>
  <c r="B20" i="10"/>
  <c r="B19" i="10"/>
  <c r="B18" i="10"/>
  <c r="B17" i="10"/>
  <c r="B16" i="10"/>
  <c r="B15" i="10"/>
  <c r="B14" i="10"/>
  <c r="B10" i="10"/>
  <c r="B9" i="10"/>
  <c r="B7" i="10"/>
  <c r="B6" i="10"/>
  <c r="B5" i="10"/>
  <c r="B4" i="10"/>
  <c r="D3" i="10"/>
  <c r="B3" i="10"/>
  <c r="D5" i="10" l="1"/>
  <c r="D14" i="10"/>
  <c r="F571" i="11"/>
  <c r="D4" i="10"/>
  <c r="D13" i="10"/>
  <c r="D25" i="10"/>
  <c r="F223" i="11"/>
  <c r="D24" i="10" s="1"/>
  <c r="F768" i="11" l="1"/>
  <c r="F771" i="11" s="1"/>
  <c r="D49" i="10"/>
  <c r="D67" i="10" l="1"/>
  <c r="D7" i="16" l="1"/>
  <c r="D9" i="16" s="1"/>
  <c r="D70" i="10"/>
  <c r="D7" i="15"/>
  <c r="D8" i="14" l="1"/>
  <c r="D9" i="15"/>
  <c r="D5" i="13" l="1"/>
  <c r="D7" i="13" s="1"/>
  <c r="D9" i="14"/>
  <c r="D80" i="14" s="1"/>
  <c r="G1666" i="1"/>
  <c r="E211" i="8" l="1"/>
  <c r="G1690" i="1"/>
  <c r="E213" i="8" s="1"/>
  <c r="G826" i="1" l="1"/>
  <c r="G2514" i="1"/>
  <c r="E113" i="8" l="1"/>
  <c r="G841" i="1"/>
  <c r="E115" i="8" s="1"/>
  <c r="E297" i="8"/>
  <c r="G2534" i="1"/>
  <c r="E299" i="8" s="1"/>
  <c r="E390" i="8" l="1"/>
  <c r="D13" i="16"/>
  <c r="D12" i="15" s="1"/>
  <c r="D15" i="15" s="1"/>
  <c r="D16" i="15" s="1"/>
  <c r="D21" i="15" s="1"/>
  <c r="D22" i="15" s="1"/>
  <c r="D95" i="15" s="1"/>
  <c r="D9" i="13" l="1"/>
  <c r="D11" i="13" s="1"/>
  <c r="D27" i="13" s="1"/>
  <c r="E392" i="8"/>
  <c r="D17" i="16" l="1"/>
  <c r="D13" i="13"/>
  <c r="D17" i="13" s="1"/>
  <c r="D24" i="13" s="1"/>
  <c r="D28" i="13" s="1"/>
  <c r="D20" i="16" l="1"/>
  <c r="D22" i="12" s="1"/>
  <c r="D23" i="12" s="1"/>
  <c r="D18" i="16"/>
  <c r="F138" i="8"/>
  <c r="G138" i="8"/>
  <c r="D4" i="12" l="1"/>
  <c r="D11" i="12" s="1"/>
  <c r="D23" i="16" s="1"/>
  <c r="D138" i="12"/>
  <c r="A384" i="8" l="1"/>
  <c r="B384" i="8"/>
  <c r="C384" i="8"/>
  <c r="A385" i="8"/>
  <c r="B385" i="8"/>
  <c r="C385" i="8"/>
  <c r="A383" i="8"/>
  <c r="B383" i="8"/>
  <c r="C383" i="8"/>
  <c r="F383" i="8"/>
  <c r="G383" i="8"/>
  <c r="A380" i="8"/>
  <c r="B380" i="8"/>
  <c r="C380" i="8"/>
  <c r="A381" i="8"/>
  <c r="B381" i="8"/>
  <c r="C381" i="8"/>
  <c r="A379" i="8"/>
  <c r="B379" i="8"/>
  <c r="C379" i="8"/>
  <c r="A376" i="8"/>
  <c r="B376" i="8"/>
  <c r="C376" i="8"/>
  <c r="A377" i="8"/>
  <c r="B377" i="8"/>
  <c r="C377" i="8"/>
  <c r="A375" i="8"/>
  <c r="B375" i="8"/>
  <c r="C375" i="8"/>
  <c r="A372" i="8"/>
  <c r="B372" i="8"/>
  <c r="C372" i="8"/>
  <c r="A373" i="8"/>
  <c r="B373" i="8"/>
  <c r="C373" i="8"/>
  <c r="A371" i="8"/>
  <c r="B371" i="8"/>
  <c r="C371" i="8"/>
  <c r="A368" i="8"/>
  <c r="B368" i="8"/>
  <c r="C368" i="8"/>
  <c r="A369" i="8"/>
  <c r="B369" i="8"/>
  <c r="C369" i="8"/>
  <c r="A367" i="8"/>
  <c r="B367" i="8"/>
  <c r="C367" i="8"/>
  <c r="A364" i="8"/>
  <c r="B364" i="8"/>
  <c r="C364" i="8"/>
  <c r="A365" i="8"/>
  <c r="B365" i="8"/>
  <c r="C365" i="8"/>
  <c r="A363" i="8"/>
  <c r="B363" i="8"/>
  <c r="C363" i="8"/>
  <c r="A360" i="8"/>
  <c r="B360" i="8"/>
  <c r="C360" i="8"/>
  <c r="A361" i="8"/>
  <c r="B361" i="8"/>
  <c r="C361" i="8"/>
  <c r="A359" i="8"/>
  <c r="B359" i="8"/>
  <c r="C359" i="8"/>
  <c r="A356" i="8"/>
  <c r="B356" i="8"/>
  <c r="C356" i="8"/>
  <c r="A357" i="8"/>
  <c r="B357" i="8"/>
  <c r="C357" i="8"/>
  <c r="A355" i="8"/>
  <c r="B355" i="8"/>
  <c r="C355" i="8"/>
  <c r="A352" i="8"/>
  <c r="B352" i="8"/>
  <c r="C352" i="8"/>
  <c r="A353" i="8"/>
  <c r="B353" i="8"/>
  <c r="C353" i="8"/>
  <c r="A351" i="8"/>
  <c r="B351" i="8"/>
  <c r="C351" i="8"/>
  <c r="A348" i="8"/>
  <c r="B348" i="8"/>
  <c r="C348" i="8"/>
  <c r="A349" i="8"/>
  <c r="B349" i="8"/>
  <c r="C349" i="8"/>
  <c r="A347" i="8"/>
  <c r="B347" i="8"/>
  <c r="C347" i="8"/>
  <c r="A344" i="8"/>
  <c r="B344" i="8"/>
  <c r="C344" i="8"/>
  <c r="A345" i="8"/>
  <c r="B345" i="8"/>
  <c r="C345" i="8"/>
  <c r="A343" i="8"/>
  <c r="B343" i="8"/>
  <c r="C343" i="8"/>
  <c r="A340" i="8"/>
  <c r="B340" i="8"/>
  <c r="C340" i="8"/>
  <c r="A341" i="8"/>
  <c r="B341" i="8"/>
  <c r="C341" i="8"/>
  <c r="A339" i="8"/>
  <c r="B339" i="8"/>
  <c r="C339" i="8"/>
  <c r="A336" i="8"/>
  <c r="B336" i="8"/>
  <c r="C336" i="8"/>
  <c r="A337" i="8"/>
  <c r="B337" i="8"/>
  <c r="C337" i="8"/>
  <c r="A335" i="8"/>
  <c r="B335" i="8"/>
  <c r="C335" i="8"/>
  <c r="A332" i="8"/>
  <c r="B332" i="8"/>
  <c r="C332" i="8"/>
  <c r="A333" i="8"/>
  <c r="B333" i="8"/>
  <c r="C333" i="8"/>
  <c r="A331" i="8"/>
  <c r="B331" i="8"/>
  <c r="C331" i="8"/>
  <c r="A328" i="8"/>
  <c r="B328" i="8"/>
  <c r="C328" i="8"/>
  <c r="A329" i="8"/>
  <c r="B329" i="8"/>
  <c r="C329" i="8"/>
  <c r="A327" i="8"/>
  <c r="B327" i="8"/>
  <c r="C327" i="8"/>
  <c r="A324" i="8"/>
  <c r="B324" i="8"/>
  <c r="C324" i="8"/>
  <c r="A325" i="8"/>
  <c r="B325" i="8"/>
  <c r="C325" i="8"/>
  <c r="A323" i="8"/>
  <c r="B323" i="8"/>
  <c r="C323" i="8"/>
  <c r="A320" i="8"/>
  <c r="B320" i="8"/>
  <c r="C320" i="8"/>
  <c r="A321" i="8"/>
  <c r="B321" i="8"/>
  <c r="C321" i="8"/>
  <c r="A319" i="8"/>
  <c r="B319" i="8"/>
  <c r="C319" i="8"/>
  <c r="A310" i="8"/>
  <c r="B310" i="8"/>
  <c r="C310" i="8"/>
  <c r="A311" i="8"/>
  <c r="B311" i="8"/>
  <c r="C311" i="8"/>
  <c r="A309" i="8"/>
  <c r="B309" i="8"/>
  <c r="C309" i="8"/>
  <c r="A306" i="8"/>
  <c r="B306" i="8"/>
  <c r="C306" i="8"/>
  <c r="A307" i="8"/>
  <c r="B307" i="8"/>
  <c r="C307" i="8"/>
  <c r="A305" i="8"/>
  <c r="B305" i="8"/>
  <c r="C305" i="8"/>
  <c r="A302" i="8"/>
  <c r="B302" i="8"/>
  <c r="C302" i="8"/>
  <c r="A303" i="8"/>
  <c r="B303" i="8"/>
  <c r="C303" i="8"/>
  <c r="A301" i="8"/>
  <c r="B301" i="8"/>
  <c r="C301" i="8"/>
  <c r="A298" i="8"/>
  <c r="B298" i="8"/>
  <c r="C298" i="8"/>
  <c r="A299" i="8"/>
  <c r="B299" i="8"/>
  <c r="C299" i="8"/>
  <c r="A297" i="8"/>
  <c r="B297" i="8"/>
  <c r="C297" i="8"/>
  <c r="A294" i="8"/>
  <c r="B294" i="8"/>
  <c r="C294" i="8"/>
  <c r="A295" i="8"/>
  <c r="B295" i="8"/>
  <c r="C295" i="8"/>
  <c r="A293" i="8"/>
  <c r="B293" i="8"/>
  <c r="C293" i="8"/>
  <c r="A290" i="8"/>
  <c r="B290" i="8"/>
  <c r="C290" i="8"/>
  <c r="A291" i="8"/>
  <c r="B291" i="8"/>
  <c r="C291" i="8"/>
  <c r="A289" i="8"/>
  <c r="B289" i="8"/>
  <c r="C289" i="8"/>
  <c r="A286" i="8"/>
  <c r="B286" i="8"/>
  <c r="C286" i="8"/>
  <c r="A287" i="8"/>
  <c r="B287" i="8"/>
  <c r="C287" i="8"/>
  <c r="A285" i="8"/>
  <c r="B285" i="8"/>
  <c r="C285" i="8"/>
  <c r="A282" i="8"/>
  <c r="B282" i="8"/>
  <c r="C282" i="8"/>
  <c r="A283" i="8"/>
  <c r="B283" i="8"/>
  <c r="C283" i="8"/>
  <c r="A281" i="8"/>
  <c r="B281" i="8"/>
  <c r="C281" i="8"/>
  <c r="A278" i="8"/>
  <c r="B278" i="8"/>
  <c r="C278" i="8"/>
  <c r="A279" i="8"/>
  <c r="B279" i="8"/>
  <c r="C279" i="8"/>
  <c r="A277" i="8"/>
  <c r="B277" i="8"/>
  <c r="C277" i="8"/>
  <c r="A274" i="8"/>
  <c r="B274" i="8"/>
  <c r="C274" i="8"/>
  <c r="A275" i="8"/>
  <c r="B275" i="8"/>
  <c r="C275" i="8"/>
  <c r="A273" i="8"/>
  <c r="B273" i="8"/>
  <c r="C273" i="8"/>
  <c r="A270" i="8"/>
  <c r="B270" i="8"/>
  <c r="C270" i="8"/>
  <c r="A271" i="8"/>
  <c r="B271" i="8"/>
  <c r="C271" i="8"/>
  <c r="A269" i="8"/>
  <c r="B269" i="8"/>
  <c r="C269" i="8"/>
  <c r="A266" i="8"/>
  <c r="B266" i="8"/>
  <c r="C266" i="8"/>
  <c r="A267" i="8"/>
  <c r="B267" i="8"/>
  <c r="C267" i="8"/>
  <c r="A265" i="8"/>
  <c r="B265" i="8"/>
  <c r="C265" i="8"/>
  <c r="A262" i="8"/>
  <c r="B262" i="8"/>
  <c r="C262" i="8"/>
  <c r="A263" i="8"/>
  <c r="B263" i="8"/>
  <c r="C263" i="8"/>
  <c r="A261" i="8"/>
  <c r="B261" i="8"/>
  <c r="C261" i="8"/>
  <c r="A258" i="8"/>
  <c r="B258" i="8"/>
  <c r="C258" i="8"/>
  <c r="A259" i="8"/>
  <c r="B259" i="8"/>
  <c r="C259" i="8"/>
  <c r="A257" i="8"/>
  <c r="B257" i="8"/>
  <c r="C257" i="8"/>
  <c r="A254" i="8"/>
  <c r="B254" i="8"/>
  <c r="C254" i="8"/>
  <c r="A255" i="8"/>
  <c r="B255" i="8"/>
  <c r="C255" i="8"/>
  <c r="A253" i="8"/>
  <c r="B253" i="8"/>
  <c r="C253" i="8"/>
  <c r="A250" i="8"/>
  <c r="B250" i="8"/>
  <c r="C250" i="8"/>
  <c r="A251" i="8"/>
  <c r="B251" i="8"/>
  <c r="C251" i="8"/>
  <c r="A249" i="8"/>
  <c r="B249" i="8"/>
  <c r="C249" i="8"/>
  <c r="A244" i="8"/>
  <c r="B244" i="8"/>
  <c r="C244" i="8"/>
  <c r="A245" i="8"/>
  <c r="B245" i="8"/>
  <c r="C245" i="8"/>
  <c r="A243" i="8"/>
  <c r="B243" i="8"/>
  <c r="C243" i="8"/>
  <c r="A240" i="8"/>
  <c r="B240" i="8"/>
  <c r="C240" i="8"/>
  <c r="A241" i="8"/>
  <c r="B241" i="8"/>
  <c r="C241" i="8"/>
  <c r="A239" i="8"/>
  <c r="B239" i="8"/>
  <c r="C239" i="8"/>
  <c r="A236" i="8"/>
  <c r="B236" i="8"/>
  <c r="C236" i="8"/>
  <c r="A237" i="8"/>
  <c r="B237" i="8"/>
  <c r="C237" i="8"/>
  <c r="A235" i="8"/>
  <c r="B235" i="8"/>
  <c r="C235" i="8"/>
  <c r="A232" i="8"/>
  <c r="B232" i="8"/>
  <c r="C232" i="8"/>
  <c r="A233" i="8"/>
  <c r="B233" i="8"/>
  <c r="C233" i="8"/>
  <c r="A231" i="8"/>
  <c r="B231" i="8"/>
  <c r="C231" i="8"/>
  <c r="A228" i="8"/>
  <c r="B228" i="8"/>
  <c r="C228" i="8"/>
  <c r="A229" i="8"/>
  <c r="B229" i="8"/>
  <c r="C229" i="8"/>
  <c r="A227" i="8"/>
  <c r="B227" i="8"/>
  <c r="C227" i="8"/>
  <c r="A224" i="8"/>
  <c r="B224" i="8"/>
  <c r="C224" i="8"/>
  <c r="A225" i="8"/>
  <c r="B225" i="8"/>
  <c r="C225" i="8"/>
  <c r="A223" i="8"/>
  <c r="B223" i="8"/>
  <c r="C223" i="8"/>
  <c r="A220" i="8"/>
  <c r="B220" i="8"/>
  <c r="C220" i="8"/>
  <c r="A221" i="8"/>
  <c r="B221" i="8"/>
  <c r="C221" i="8"/>
  <c r="A219" i="8"/>
  <c r="B219" i="8"/>
  <c r="C219" i="8"/>
  <c r="A216" i="8"/>
  <c r="B216" i="8"/>
  <c r="C216" i="8"/>
  <c r="A217" i="8"/>
  <c r="B217" i="8"/>
  <c r="C217" i="8"/>
  <c r="A215" i="8"/>
  <c r="B215" i="8"/>
  <c r="C215" i="8"/>
  <c r="A212" i="8"/>
  <c r="B212" i="8"/>
  <c r="C212" i="8"/>
  <c r="A213" i="8"/>
  <c r="B213" i="8"/>
  <c r="C213" i="8"/>
  <c r="A211" i="8"/>
  <c r="B211" i="8"/>
  <c r="C211" i="8"/>
  <c r="A208" i="8"/>
  <c r="B208" i="8"/>
  <c r="C208" i="8"/>
  <c r="A209" i="8"/>
  <c r="B209" i="8"/>
  <c r="C209" i="8"/>
  <c r="A207" i="8"/>
  <c r="B207" i="8"/>
  <c r="C207" i="8"/>
  <c r="A204" i="8"/>
  <c r="B204" i="8"/>
  <c r="C204" i="8"/>
  <c r="A205" i="8"/>
  <c r="B205" i="8"/>
  <c r="C205" i="8"/>
  <c r="A203" i="8"/>
  <c r="B203" i="8"/>
  <c r="C203" i="8"/>
  <c r="A200" i="8"/>
  <c r="B200" i="8"/>
  <c r="C200" i="8"/>
  <c r="A201" i="8"/>
  <c r="B201" i="8"/>
  <c r="C201" i="8"/>
  <c r="A199" i="8"/>
  <c r="B199" i="8"/>
  <c r="C199" i="8"/>
  <c r="A196" i="8"/>
  <c r="B196" i="8"/>
  <c r="C196" i="8"/>
  <c r="A197" i="8"/>
  <c r="B197" i="8"/>
  <c r="C197" i="8"/>
  <c r="A195" i="8"/>
  <c r="B195" i="8"/>
  <c r="C195" i="8"/>
  <c r="A192" i="8"/>
  <c r="B192" i="8"/>
  <c r="C192" i="8"/>
  <c r="A193" i="8"/>
  <c r="B193" i="8"/>
  <c r="C193" i="8"/>
  <c r="A191" i="8"/>
  <c r="B191" i="8"/>
  <c r="C191" i="8"/>
  <c r="A188" i="8"/>
  <c r="B188" i="8"/>
  <c r="C188" i="8"/>
  <c r="A189" i="8"/>
  <c r="B189" i="8"/>
  <c r="C189" i="8"/>
  <c r="A187" i="8"/>
  <c r="B187" i="8"/>
  <c r="C187" i="8"/>
  <c r="A184" i="8"/>
  <c r="B184" i="8"/>
  <c r="C184" i="8"/>
  <c r="A185" i="8"/>
  <c r="B185" i="8"/>
  <c r="C185" i="8"/>
  <c r="A183" i="8"/>
  <c r="B183" i="8"/>
  <c r="C183" i="8"/>
  <c r="A180" i="8"/>
  <c r="B180" i="8"/>
  <c r="C180" i="8"/>
  <c r="A181" i="8"/>
  <c r="B181" i="8"/>
  <c r="C181" i="8"/>
  <c r="A179" i="8"/>
  <c r="B179" i="8"/>
  <c r="C179" i="8"/>
  <c r="A174" i="8"/>
  <c r="B174" i="8"/>
  <c r="C174" i="8"/>
  <c r="A175" i="8"/>
  <c r="B175" i="8"/>
  <c r="C175" i="8"/>
  <c r="A173" i="8"/>
  <c r="B173" i="8"/>
  <c r="C173" i="8"/>
  <c r="A170" i="8"/>
  <c r="B170" i="8"/>
  <c r="C170" i="8"/>
  <c r="A171" i="8"/>
  <c r="B171" i="8"/>
  <c r="C171" i="8"/>
  <c r="A169" i="8"/>
  <c r="B169" i="8"/>
  <c r="C169" i="8"/>
  <c r="A166" i="8"/>
  <c r="B166" i="8"/>
  <c r="C166" i="8"/>
  <c r="A167" i="8"/>
  <c r="B167" i="8"/>
  <c r="C167" i="8"/>
  <c r="A165" i="8"/>
  <c r="B165" i="8"/>
  <c r="C165" i="8"/>
  <c r="A162" i="8"/>
  <c r="B162" i="8"/>
  <c r="C162" i="8"/>
  <c r="A163" i="8"/>
  <c r="B163" i="8"/>
  <c r="C163" i="8"/>
  <c r="A161" i="8"/>
  <c r="B161" i="8"/>
  <c r="C161" i="8"/>
  <c r="A158" i="8"/>
  <c r="B158" i="8"/>
  <c r="C158" i="8"/>
  <c r="A159" i="8"/>
  <c r="B159" i="8"/>
  <c r="C159" i="8"/>
  <c r="A157" i="8"/>
  <c r="B157" i="8"/>
  <c r="C157" i="8"/>
  <c r="A154" i="8"/>
  <c r="B154" i="8"/>
  <c r="C154" i="8"/>
  <c r="A155" i="8"/>
  <c r="B155" i="8"/>
  <c r="C155" i="8"/>
  <c r="A153" i="8"/>
  <c r="B153" i="8"/>
  <c r="C153" i="8"/>
  <c r="A150" i="8"/>
  <c r="B150" i="8"/>
  <c r="C150" i="8"/>
  <c r="A151" i="8"/>
  <c r="B151" i="8"/>
  <c r="C151" i="8"/>
  <c r="A149" i="8"/>
  <c r="B149" i="8"/>
  <c r="C149" i="8"/>
  <c r="A146" i="8"/>
  <c r="B146" i="8"/>
  <c r="C146" i="8"/>
  <c r="A147" i="8"/>
  <c r="B147" i="8"/>
  <c r="C147" i="8"/>
  <c r="A145" i="8"/>
  <c r="B145" i="8"/>
  <c r="C145" i="8"/>
  <c r="A142" i="8"/>
  <c r="B142" i="8"/>
  <c r="C142" i="8"/>
  <c r="A143" i="8"/>
  <c r="B143" i="8"/>
  <c r="C143" i="8"/>
  <c r="A141" i="8"/>
  <c r="B141" i="8"/>
  <c r="C141" i="8"/>
  <c r="A137" i="8"/>
  <c r="A139" i="8"/>
  <c r="C139" i="8"/>
  <c r="A134" i="8"/>
  <c r="B134" i="8"/>
  <c r="C134" i="8"/>
  <c r="A135" i="8"/>
  <c r="B135" i="8"/>
  <c r="C135" i="8"/>
  <c r="A133" i="8"/>
  <c r="B133" i="8"/>
  <c r="C133" i="8"/>
  <c r="A130" i="8"/>
  <c r="B130" i="8"/>
  <c r="C130" i="8"/>
  <c r="A131" i="8"/>
  <c r="B131" i="8"/>
  <c r="C131" i="8"/>
  <c r="A129" i="8"/>
  <c r="B129" i="8"/>
  <c r="C129" i="8"/>
  <c r="A126" i="8"/>
  <c r="B126" i="8"/>
  <c r="C126" i="8"/>
  <c r="A127" i="8"/>
  <c r="B127" i="8"/>
  <c r="C127" i="8"/>
  <c r="A125" i="8"/>
  <c r="B125" i="8"/>
  <c r="C125" i="8"/>
  <c r="A122" i="8"/>
  <c r="B122" i="8"/>
  <c r="C122" i="8"/>
  <c r="A123" i="8"/>
  <c r="B123" i="8"/>
  <c r="C123" i="8"/>
  <c r="A121" i="8"/>
  <c r="B121" i="8"/>
  <c r="C121" i="8"/>
  <c r="A118" i="8"/>
  <c r="B118" i="8"/>
  <c r="C118" i="8"/>
  <c r="A119" i="8"/>
  <c r="B119" i="8"/>
  <c r="C119" i="8"/>
  <c r="A117" i="8"/>
  <c r="B117" i="8"/>
  <c r="C117" i="8"/>
  <c r="A114" i="8"/>
  <c r="B114" i="8"/>
  <c r="C114" i="8"/>
  <c r="A115" i="8"/>
  <c r="C115" i="8"/>
  <c r="A113" i="8"/>
  <c r="B113" i="8"/>
  <c r="C113" i="8"/>
  <c r="A110" i="8"/>
  <c r="B110" i="8"/>
  <c r="C110" i="8"/>
  <c r="A111" i="8"/>
  <c r="B111" i="8"/>
  <c r="C111" i="8"/>
  <c r="A109" i="8"/>
  <c r="B109" i="8"/>
  <c r="C109" i="8"/>
  <c r="A106" i="8"/>
  <c r="B106" i="8"/>
  <c r="C106" i="8"/>
  <c r="A107" i="8"/>
  <c r="B107" i="8"/>
  <c r="C107" i="8"/>
  <c r="A105" i="8"/>
  <c r="B105" i="8"/>
  <c r="C105" i="8"/>
  <c r="A102" i="8"/>
  <c r="B102" i="8"/>
  <c r="C102" i="8"/>
  <c r="A103" i="8"/>
  <c r="B103" i="8"/>
  <c r="C103" i="8"/>
  <c r="A101" i="8"/>
  <c r="B101" i="8"/>
  <c r="C101" i="8"/>
  <c r="A98" i="8"/>
  <c r="B98" i="8"/>
  <c r="C98" i="8"/>
  <c r="A99" i="8"/>
  <c r="B99" i="8"/>
  <c r="C99" i="8"/>
  <c r="A97" i="8"/>
  <c r="B97" i="8"/>
  <c r="C97" i="8"/>
  <c r="A94" i="8"/>
  <c r="B94" i="8"/>
  <c r="C94" i="8"/>
  <c r="A95" i="8"/>
  <c r="B95" i="8"/>
  <c r="C95" i="8"/>
  <c r="A93" i="8"/>
  <c r="B93" i="8"/>
  <c r="C93" i="8"/>
  <c r="A90" i="8"/>
  <c r="B90" i="8"/>
  <c r="C90" i="8"/>
  <c r="A91" i="8"/>
  <c r="B91" i="8"/>
  <c r="C91" i="8"/>
  <c r="A89" i="8"/>
  <c r="B89" i="8"/>
  <c r="C89" i="8"/>
  <c r="A86" i="8"/>
  <c r="B86" i="8"/>
  <c r="C86" i="8"/>
  <c r="A87" i="8"/>
  <c r="B87" i="8"/>
  <c r="C87" i="8"/>
  <c r="A75" i="8"/>
  <c r="B75" i="8"/>
  <c r="C75" i="8"/>
  <c r="A76" i="8"/>
  <c r="B76" i="8"/>
  <c r="C76" i="8"/>
  <c r="A74" i="8"/>
  <c r="B74" i="8"/>
  <c r="C74" i="8"/>
  <c r="A70" i="8"/>
  <c r="B70" i="8"/>
  <c r="C70" i="8"/>
  <c r="A71" i="8"/>
  <c r="B71" i="8"/>
  <c r="C71" i="8"/>
  <c r="A67" i="8"/>
  <c r="B67" i="8"/>
  <c r="C67" i="8"/>
  <c r="A68" i="8"/>
  <c r="B68" i="8"/>
  <c r="C68" i="8"/>
  <c r="A66" i="8"/>
  <c r="B66" i="8"/>
  <c r="C66" i="8"/>
  <c r="A63" i="8"/>
  <c r="B63" i="8"/>
  <c r="C63" i="8"/>
  <c r="A64" i="8"/>
  <c r="B64" i="8"/>
  <c r="C64" i="8"/>
  <c r="A62" i="8"/>
  <c r="B62" i="8"/>
  <c r="C62" i="8"/>
  <c r="A59" i="8"/>
  <c r="B59" i="8"/>
  <c r="C59" i="8"/>
  <c r="A60" i="8"/>
  <c r="B60" i="8"/>
  <c r="C60" i="8"/>
  <c r="A58" i="8"/>
  <c r="B58" i="8"/>
  <c r="C58" i="8"/>
  <c r="A55" i="8"/>
  <c r="B55" i="8"/>
  <c r="C55" i="8"/>
  <c r="A56" i="8"/>
  <c r="B56" i="8"/>
  <c r="C56" i="8"/>
  <c r="A54" i="8"/>
  <c r="B54" i="8"/>
  <c r="C54" i="8"/>
  <c r="A51" i="8"/>
  <c r="B51" i="8"/>
  <c r="C51" i="8"/>
  <c r="A52" i="8"/>
  <c r="B52" i="8"/>
  <c r="C52" i="8"/>
  <c r="A48" i="8"/>
  <c r="B48" i="8"/>
  <c r="C48" i="8"/>
  <c r="A49" i="8"/>
  <c r="B49" i="8"/>
  <c r="C49" i="8"/>
  <c r="A45" i="8"/>
  <c r="B45" i="8"/>
  <c r="C45" i="8"/>
  <c r="A46" i="8"/>
  <c r="B46" i="8"/>
  <c r="C46" i="8"/>
  <c r="A44" i="8"/>
  <c r="B44" i="8"/>
  <c r="C44" i="8"/>
  <c r="A41" i="8"/>
  <c r="B41" i="8"/>
  <c r="C41" i="8"/>
  <c r="A42" i="8"/>
  <c r="B42" i="8"/>
  <c r="C42" i="8"/>
  <c r="A40" i="8"/>
  <c r="B40" i="8"/>
  <c r="C40" i="8"/>
  <c r="A37" i="8"/>
  <c r="B37" i="8"/>
  <c r="C37" i="8"/>
  <c r="A38" i="8"/>
  <c r="B38" i="8"/>
  <c r="C38" i="8"/>
  <c r="A36" i="8"/>
  <c r="B36" i="8"/>
  <c r="C36" i="8"/>
  <c r="A33" i="8"/>
  <c r="B33" i="8"/>
  <c r="C33" i="8"/>
  <c r="A34" i="8"/>
  <c r="B34" i="8"/>
  <c r="C34" i="8"/>
  <c r="A32" i="8"/>
  <c r="B32" i="8"/>
  <c r="C32" i="8"/>
  <c r="A28" i="8"/>
  <c r="B28" i="8"/>
  <c r="A30" i="8"/>
  <c r="B30" i="8"/>
  <c r="C30" i="8"/>
  <c r="A21" i="8"/>
  <c r="B21" i="8"/>
  <c r="C21" i="8"/>
  <c r="A22" i="8"/>
  <c r="B22" i="8"/>
  <c r="C22" i="8"/>
  <c r="A20" i="8"/>
  <c r="B20" i="8"/>
  <c r="C20" i="8"/>
  <c r="A17" i="8"/>
  <c r="B17" i="8"/>
  <c r="C17" i="8"/>
  <c r="A18" i="8"/>
  <c r="B18" i="8"/>
  <c r="C18" i="8"/>
  <c r="A16" i="8"/>
  <c r="B16" i="8"/>
  <c r="C16" i="8"/>
  <c r="A13" i="8"/>
  <c r="B13" i="8"/>
  <c r="C13" i="8"/>
  <c r="A14" i="8"/>
  <c r="B14" i="8"/>
  <c r="C14" i="8"/>
  <c r="A12" i="8"/>
  <c r="B12" i="8"/>
  <c r="C12" i="8"/>
  <c r="A9" i="8"/>
  <c r="B9" i="8"/>
  <c r="C9" i="8"/>
  <c r="A10" i="8"/>
  <c r="B10" i="8"/>
  <c r="C10" i="8"/>
  <c r="A8" i="8"/>
  <c r="B8" i="8"/>
  <c r="C8" i="8"/>
  <c r="A5" i="8"/>
  <c r="B5" i="8"/>
  <c r="C5" i="8"/>
  <c r="A6" i="8"/>
  <c r="B6" i="8"/>
  <c r="C6" i="8"/>
  <c r="A4" i="8"/>
  <c r="B4" i="8"/>
  <c r="C4" i="8"/>
  <c r="A3" i="8"/>
  <c r="B3" i="8"/>
  <c r="C3" i="8"/>
  <c r="F3" i="8"/>
  <c r="G3" i="8"/>
  <c r="G71" i="8" l="1"/>
  <c r="G70" i="8"/>
  <c r="F71" i="8"/>
  <c r="F70" i="8"/>
  <c r="F59" i="8"/>
  <c r="G59" i="8"/>
  <c r="G58" i="8"/>
  <c r="F58" i="8" l="1"/>
  <c r="F60" i="8"/>
  <c r="G60" i="8"/>
  <c r="F384" i="8" l="1"/>
  <c r="G384" i="8"/>
  <c r="G385" i="8" l="1"/>
  <c r="F385" i="8"/>
  <c r="F282" i="8" l="1"/>
  <c r="G282" i="8"/>
  <c r="F281" i="8"/>
  <c r="G281" i="8"/>
  <c r="F283" i="8" l="1"/>
  <c r="G283" i="8"/>
  <c r="F375" i="8" l="1"/>
  <c r="G375" i="8"/>
  <c r="F359" i="8"/>
  <c r="G359" i="8"/>
  <c r="G187" i="8"/>
  <c r="F187" i="8"/>
  <c r="G36" i="8"/>
  <c r="F36" i="8"/>
  <c r="F195" i="8"/>
  <c r="G195" i="8"/>
  <c r="G199" i="8" l="1"/>
  <c r="F199" i="8"/>
  <c r="G203" i="8" l="1"/>
  <c r="F203" i="8"/>
  <c r="G371" i="8" l="1"/>
  <c r="F371" i="8"/>
  <c r="F367" i="8" l="1"/>
  <c r="G367" i="8"/>
  <c r="G363" i="8" l="1"/>
  <c r="F363" i="8"/>
  <c r="F183" i="8"/>
  <c r="G183" i="8"/>
  <c r="F179" i="8"/>
  <c r="G179" i="8"/>
  <c r="F173" i="8" l="1"/>
  <c r="G173" i="8"/>
  <c r="F169" i="8" l="1"/>
  <c r="G169" i="8"/>
  <c r="F165" i="8"/>
  <c r="G165" i="8"/>
  <c r="G161" i="8" l="1"/>
  <c r="F161" i="8"/>
  <c r="F207" i="8" l="1"/>
  <c r="G207" i="8"/>
  <c r="F211" i="8" l="1"/>
  <c r="G211" i="8"/>
  <c r="F215" i="8" l="1"/>
  <c r="G215" i="8"/>
  <c r="F219" i="8"/>
  <c r="G219" i="8"/>
  <c r="F223" i="8" l="1"/>
  <c r="G223" i="8"/>
  <c r="F227" i="8" l="1"/>
  <c r="G227" i="8"/>
  <c r="F231" i="8"/>
  <c r="G231" i="8"/>
  <c r="F133" i="8"/>
  <c r="G133" i="8"/>
  <c r="G157" i="8"/>
  <c r="F157" i="8"/>
  <c r="F153" i="8" l="1"/>
  <c r="G153" i="8"/>
  <c r="F149" i="8" l="1"/>
  <c r="G149" i="8"/>
  <c r="F145" i="8" l="1"/>
  <c r="G145" i="8"/>
  <c r="F141" i="8"/>
  <c r="G141" i="8"/>
  <c r="F235" i="8" l="1"/>
  <c r="G235" i="8"/>
  <c r="F239" i="8"/>
  <c r="G239" i="8"/>
  <c r="F243" i="8"/>
  <c r="G243" i="8"/>
  <c r="G249" i="8"/>
  <c r="F249" i="8"/>
  <c r="F253" i="8"/>
  <c r="G253" i="8"/>
  <c r="F257" i="8"/>
  <c r="G257" i="8"/>
  <c r="F261" i="8"/>
  <c r="G261" i="8"/>
  <c r="F305" i="8"/>
  <c r="G305" i="8" l="1"/>
  <c r="F265" i="8"/>
  <c r="G265" i="8"/>
  <c r="F269" i="8"/>
  <c r="G269" i="8"/>
  <c r="F277" i="8"/>
  <c r="G277" i="8"/>
  <c r="F285" i="8"/>
  <c r="G285" i="8"/>
  <c r="F289" i="8"/>
  <c r="G289" i="8"/>
  <c r="F293" i="8"/>
  <c r="G293" i="8"/>
  <c r="F297" i="8"/>
  <c r="G297" i="8"/>
  <c r="F301" i="8"/>
  <c r="G301" i="8"/>
  <c r="F309" i="8"/>
  <c r="G309" i="8"/>
  <c r="G319" i="8"/>
  <c r="F323" i="8"/>
  <c r="G323" i="8"/>
  <c r="F331" i="8"/>
  <c r="G331" i="8"/>
  <c r="G339" i="8"/>
  <c r="F343" i="8"/>
  <c r="G343" i="8"/>
  <c r="G347" i="8"/>
  <c r="F347" i="8"/>
  <c r="F32" i="8"/>
  <c r="G32" i="8"/>
  <c r="G335" i="8" l="1"/>
  <c r="F335" i="8"/>
  <c r="F339" i="8"/>
  <c r="F319" i="8"/>
  <c r="G355" i="8"/>
  <c r="F355" i="8"/>
  <c r="G327" i="8"/>
  <c r="F327" i="8"/>
  <c r="G273" i="8"/>
  <c r="F273" i="8"/>
  <c r="G129" i="8" l="1"/>
  <c r="F129" i="8"/>
  <c r="G125" i="8" l="1"/>
  <c r="F125" i="8"/>
  <c r="F121" i="8" l="1"/>
  <c r="G121" i="8"/>
  <c r="F117" i="8"/>
  <c r="G117" i="8"/>
  <c r="G113" i="8" l="1"/>
  <c r="F113" i="8"/>
  <c r="F109" i="8" l="1"/>
  <c r="G109" i="8"/>
  <c r="F105" i="8"/>
  <c r="G105" i="8"/>
  <c r="G101" i="8"/>
  <c r="F101" i="8" l="1"/>
  <c r="F93" i="8"/>
  <c r="G93" i="8"/>
  <c r="F89" i="8" l="1"/>
  <c r="G89" i="8" l="1"/>
  <c r="F97" i="8"/>
  <c r="G97" i="8"/>
  <c r="G74" i="8" l="1"/>
  <c r="F74" i="8"/>
  <c r="F379" i="8"/>
  <c r="G379" i="8"/>
  <c r="F66" i="8" l="1"/>
  <c r="G66" i="8"/>
  <c r="F62" i="8"/>
  <c r="G62" i="8"/>
  <c r="F54" i="8"/>
  <c r="G54" i="8"/>
  <c r="F351" i="8" l="1"/>
  <c r="G351" i="8"/>
  <c r="F8" i="8" l="1"/>
  <c r="G8" i="8"/>
  <c r="F28" i="8" l="1"/>
  <c r="G28" i="8"/>
  <c r="G137" i="8" l="1"/>
  <c r="F137" i="8"/>
  <c r="F40" i="8"/>
  <c r="G40" i="8"/>
  <c r="F191" i="8" l="1"/>
  <c r="G191" i="8"/>
  <c r="F20" i="8" l="1"/>
  <c r="G20" i="8"/>
  <c r="F44" i="8"/>
  <c r="G44" i="8"/>
  <c r="F16" i="8" l="1"/>
  <c r="G16" i="8"/>
  <c r="G12" i="8"/>
  <c r="F12" i="8"/>
  <c r="G4" i="8" l="1"/>
  <c r="G390" i="8" s="1"/>
  <c r="F4" i="8"/>
  <c r="F390" i="8" s="1"/>
  <c r="F126" i="8" l="1"/>
  <c r="G126" i="8"/>
  <c r="F127" i="8"/>
  <c r="G127" i="8"/>
  <c r="F33" i="8"/>
  <c r="G33" i="8"/>
  <c r="F356" i="8"/>
  <c r="G356" i="8"/>
  <c r="F51" i="8"/>
  <c r="G51" i="8"/>
  <c r="F348" i="8"/>
  <c r="G348" i="8"/>
  <c r="F344" i="8"/>
  <c r="G344" i="8"/>
  <c r="F345" i="8" l="1"/>
  <c r="F34" i="8"/>
  <c r="G345" i="8"/>
  <c r="G349" i="8"/>
  <c r="G52" i="8"/>
  <c r="G357" i="8"/>
  <c r="G34" i="8"/>
  <c r="F52" i="8"/>
  <c r="F349" i="8"/>
  <c r="F357" i="8"/>
  <c r="F340" i="8"/>
  <c r="G340" i="8"/>
  <c r="G341" i="8" l="1"/>
  <c r="F341" i="8"/>
  <c r="F336" i="8"/>
  <c r="G336" i="8"/>
  <c r="F332" i="8"/>
  <c r="G332" i="8"/>
  <c r="F328" i="8"/>
  <c r="G328" i="8"/>
  <c r="F324" i="8"/>
  <c r="G324" i="8"/>
  <c r="F329" i="8" l="1"/>
  <c r="G325" i="8"/>
  <c r="G329" i="8"/>
  <c r="G333" i="8"/>
  <c r="G337" i="8"/>
  <c r="F333" i="8"/>
  <c r="F325" i="8"/>
  <c r="F337" i="8"/>
  <c r="F320" i="8"/>
  <c r="G320" i="8"/>
  <c r="F310" i="8"/>
  <c r="G310" i="8"/>
  <c r="F306" i="8"/>
  <c r="G306" i="8"/>
  <c r="G311" i="8" l="1"/>
  <c r="G321" i="8"/>
  <c r="G307" i="8"/>
  <c r="F321" i="8"/>
  <c r="F307" i="8"/>
  <c r="F311" i="8"/>
  <c r="F302" i="8"/>
  <c r="G302" i="8"/>
  <c r="F303" i="8" l="1"/>
  <c r="G303" i="8"/>
  <c r="F298" i="8"/>
  <c r="G298" i="8"/>
  <c r="F294" i="8"/>
  <c r="G294" i="8"/>
  <c r="F290" i="8"/>
  <c r="G290" i="8"/>
  <c r="F295" i="8" l="1"/>
  <c r="G291" i="8"/>
  <c r="G295" i="8"/>
  <c r="G299" i="8"/>
  <c r="F291" i="8"/>
  <c r="F299" i="8"/>
  <c r="F286" i="8"/>
  <c r="G286" i="8"/>
  <c r="F278" i="8"/>
  <c r="G278" i="8"/>
  <c r="F274" i="8"/>
  <c r="G274" i="8"/>
  <c r="F270" i="8"/>
  <c r="G270" i="8"/>
  <c r="F266" i="8"/>
  <c r="G266" i="8"/>
  <c r="F262" i="8"/>
  <c r="G262" i="8"/>
  <c r="F267" i="8" l="1"/>
  <c r="F279" i="8"/>
  <c r="G263" i="8"/>
  <c r="G267" i="8"/>
  <c r="G271" i="8"/>
  <c r="G275" i="8"/>
  <c r="G279" i="8"/>
  <c r="G287" i="8"/>
  <c r="F263" i="8"/>
  <c r="F271" i="8"/>
  <c r="F275" i="8"/>
  <c r="F287" i="8"/>
  <c r="F258" i="8"/>
  <c r="G258" i="8"/>
  <c r="F254" i="8"/>
  <c r="G254" i="8"/>
  <c r="F250" i="8"/>
  <c r="G250" i="8"/>
  <c r="F244" i="8"/>
  <c r="G244" i="8"/>
  <c r="F240" i="8"/>
  <c r="G240" i="8"/>
  <c r="F236" i="8"/>
  <c r="G236" i="8"/>
  <c r="F251" i="8" l="1"/>
  <c r="G237" i="8"/>
  <c r="G241" i="8"/>
  <c r="G245" i="8"/>
  <c r="G251" i="8"/>
  <c r="G255" i="8"/>
  <c r="G259" i="8"/>
  <c r="F245" i="8"/>
  <c r="F241" i="8"/>
  <c r="F259" i="8"/>
  <c r="F237" i="8"/>
  <c r="F255" i="8"/>
  <c r="F232" i="8"/>
  <c r="G232" i="8"/>
  <c r="G233" i="8" l="1"/>
  <c r="F233" i="8"/>
  <c r="F228" i="8"/>
  <c r="G228" i="8"/>
  <c r="F224" i="8"/>
  <c r="G224" i="8"/>
  <c r="F220" i="8"/>
  <c r="G220" i="8"/>
  <c r="F216" i="8"/>
  <c r="G216" i="8"/>
  <c r="F212" i="8"/>
  <c r="G212" i="8"/>
  <c r="F217" i="8" l="1"/>
  <c r="F221" i="8"/>
  <c r="G213" i="8"/>
  <c r="G217" i="8"/>
  <c r="G221" i="8"/>
  <c r="G225" i="8"/>
  <c r="G229" i="8"/>
  <c r="F213" i="8"/>
  <c r="F229" i="8"/>
  <c r="F225" i="8"/>
  <c r="F208" i="8"/>
  <c r="G208" i="8"/>
  <c r="G209" i="8" l="1"/>
  <c r="F209" i="8"/>
  <c r="F204" i="8"/>
  <c r="G204" i="8"/>
  <c r="F205" i="8" l="1"/>
  <c r="G205" i="8"/>
  <c r="F200" i="8"/>
  <c r="G200" i="8"/>
  <c r="F201" i="8" l="1"/>
  <c r="G201" i="8"/>
  <c r="F196" i="8"/>
  <c r="G196" i="8"/>
  <c r="F197" i="8" l="1"/>
  <c r="G197" i="8"/>
  <c r="F376" i="8"/>
  <c r="G376" i="8"/>
  <c r="F372" i="8"/>
  <c r="G372" i="8"/>
  <c r="F368" i="8"/>
  <c r="G368" i="8"/>
  <c r="F364" i="8"/>
  <c r="G364" i="8"/>
  <c r="F360" i="8"/>
  <c r="G360" i="8"/>
  <c r="F184" i="8"/>
  <c r="G184" i="8"/>
  <c r="F180" i="8"/>
  <c r="G180" i="8"/>
  <c r="F174" i="8"/>
  <c r="G174" i="8"/>
  <c r="F185" i="8" l="1"/>
  <c r="F369" i="8"/>
  <c r="F377" i="8"/>
  <c r="G175" i="8"/>
  <c r="G181" i="8"/>
  <c r="G185" i="8"/>
  <c r="G361" i="8"/>
  <c r="G365" i="8"/>
  <c r="G369" i="8"/>
  <c r="G373" i="8"/>
  <c r="G377" i="8"/>
  <c r="F181" i="8"/>
  <c r="F361" i="8"/>
  <c r="F175" i="8"/>
  <c r="F365" i="8"/>
  <c r="F373" i="8"/>
  <c r="F170" i="8"/>
  <c r="G170" i="8"/>
  <c r="F166" i="8"/>
  <c r="G166" i="8"/>
  <c r="F162" i="8"/>
  <c r="G162" i="8"/>
  <c r="F171" i="8" l="1"/>
  <c r="G163" i="8"/>
  <c r="G167" i="8"/>
  <c r="G171" i="8"/>
  <c r="F167" i="8"/>
  <c r="F163" i="8"/>
  <c r="F158" i="8"/>
  <c r="G158" i="8"/>
  <c r="F154" i="8"/>
  <c r="G154" i="8"/>
  <c r="F150" i="8"/>
  <c r="G150" i="8"/>
  <c r="F146" i="8"/>
  <c r="G146" i="8"/>
  <c r="F142" i="8"/>
  <c r="G142" i="8"/>
  <c r="F155" i="8" l="1"/>
  <c r="G151" i="8"/>
  <c r="G155" i="8"/>
  <c r="G159" i="8"/>
  <c r="G147" i="8"/>
  <c r="F159" i="8"/>
  <c r="F147" i="8"/>
  <c r="F151" i="8"/>
  <c r="F134" i="8"/>
  <c r="G134" i="8"/>
  <c r="F130" i="8"/>
  <c r="G130" i="8"/>
  <c r="G131" i="8" l="1"/>
  <c r="F131" i="8"/>
  <c r="G143" i="8"/>
  <c r="G135" i="8"/>
  <c r="F143" i="8"/>
  <c r="F135" i="8"/>
  <c r="F122" i="8"/>
  <c r="G122" i="8"/>
  <c r="F123" i="8" l="1"/>
  <c r="G123" i="8"/>
  <c r="F118" i="8"/>
  <c r="G118" i="8"/>
  <c r="F114" i="8"/>
  <c r="G114" i="8"/>
  <c r="F110" i="8"/>
  <c r="G110" i="8"/>
  <c r="F106" i="8"/>
  <c r="G106" i="8"/>
  <c r="F102" i="8"/>
  <c r="G102" i="8"/>
  <c r="F94" i="8"/>
  <c r="G94" i="8"/>
  <c r="F90" i="8"/>
  <c r="G90" i="8"/>
  <c r="F75" i="8"/>
  <c r="G75" i="8"/>
  <c r="G95" i="8" l="1"/>
  <c r="F111" i="8"/>
  <c r="F76" i="8"/>
  <c r="G103" i="8"/>
  <c r="F107" i="8"/>
  <c r="G111" i="8"/>
  <c r="G115" i="8"/>
  <c r="G119" i="8"/>
  <c r="F103" i="8"/>
  <c r="F115" i="8"/>
  <c r="G91" i="8"/>
  <c r="F95" i="8"/>
  <c r="F119" i="8"/>
  <c r="G76" i="8"/>
  <c r="F91" i="8"/>
  <c r="G107" i="8"/>
  <c r="F380" i="8"/>
  <c r="G380" i="8"/>
  <c r="F63" i="8"/>
  <c r="G63" i="8"/>
  <c r="F41" i="8"/>
  <c r="G41" i="8"/>
  <c r="F67" i="8" l="1"/>
  <c r="F68" i="8"/>
  <c r="G67" i="8"/>
  <c r="G68" i="8"/>
  <c r="G48" i="8"/>
  <c r="G49" i="8"/>
  <c r="F48" i="8"/>
  <c r="F49" i="8"/>
  <c r="G64" i="8"/>
  <c r="G381" i="8"/>
  <c r="G42" i="8"/>
  <c r="F42" i="8"/>
  <c r="F64" i="8"/>
  <c r="F381" i="8"/>
  <c r="F98" i="8"/>
  <c r="G98" i="8"/>
  <c r="F30" i="8" l="1"/>
  <c r="F29" i="8"/>
  <c r="G30" i="8"/>
  <c r="G29" i="8"/>
  <c r="G99" i="8"/>
  <c r="F99" i="8"/>
  <c r="F37" i="8"/>
  <c r="G37" i="8"/>
  <c r="F55" i="8"/>
  <c r="G55" i="8"/>
  <c r="G56" i="8" l="1"/>
  <c r="G38" i="8"/>
  <c r="F56" i="8"/>
  <c r="F38" i="8"/>
  <c r="F86" i="8"/>
  <c r="G86" i="8"/>
  <c r="F87" i="8" l="1"/>
  <c r="G87" i="8"/>
  <c r="F352" i="8"/>
  <c r="G352" i="8"/>
  <c r="G353" i="8" l="1"/>
  <c r="F353" i="8"/>
  <c r="F9" i="8"/>
  <c r="G9" i="8"/>
  <c r="F10" i="8" l="1"/>
  <c r="G139" i="8"/>
  <c r="G10" i="8"/>
  <c r="F139" i="8"/>
  <c r="F188" i="8"/>
  <c r="G188" i="8"/>
  <c r="G21" i="8"/>
  <c r="F21" i="8"/>
  <c r="F45" i="8"/>
  <c r="G45" i="8"/>
  <c r="G17" i="8"/>
  <c r="F17" i="8"/>
  <c r="F192" i="8" l="1"/>
  <c r="G192" i="8"/>
  <c r="G46" i="8"/>
  <c r="G189" i="8"/>
  <c r="G193" i="8"/>
  <c r="F22" i="8"/>
  <c r="F193" i="8"/>
  <c r="F18" i="8"/>
  <c r="F46" i="8"/>
  <c r="G22" i="8"/>
  <c r="F189" i="8"/>
  <c r="G18" i="8"/>
  <c r="F13" i="8"/>
  <c r="G13" i="8"/>
  <c r="G5" i="8" l="1"/>
  <c r="F5" i="8"/>
  <c r="G14" i="8"/>
  <c r="F6" i="8"/>
  <c r="F14" i="8"/>
  <c r="G6" i="8"/>
  <c r="F391" i="8" l="1"/>
  <c r="F392" i="8" s="1"/>
  <c r="G391" i="8"/>
  <c r="G392" i="8" s="1"/>
  <c r="C7" i="12"/>
  <c r="C11" i="12" s="1"/>
  <c r="C23" i="16" s="1"/>
  <c r="V64" i="33"/>
  <c r="V72" i="33" l="1"/>
  <c r="V14" i="33" s="1"/>
  <c r="V16" i="33" s="1"/>
  <c r="V29" i="33" s="1"/>
  <c r="W64" i="33"/>
  <c r="W72" i="33" s="1"/>
  <c r="W14" i="33" s="1"/>
  <c r="W16" i="33" s="1"/>
  <c r="W29" i="33" s="1"/>
  <c r="X64" i="33"/>
  <c r="X72" i="33" s="1"/>
  <c r="Y64" i="33"/>
  <c r="Y72" i="33" s="1"/>
  <c r="D393" i="8" l="1"/>
  <c r="D394" i="8" s="1"/>
  <c r="C24" i="16"/>
  <c r="Y14" i="33"/>
  <c r="Y16" i="33" s="1"/>
  <c r="Y29" i="33" s="1"/>
  <c r="G393" i="8" s="1"/>
  <c r="G394" i="8" s="1"/>
  <c r="Y78" i="33"/>
  <c r="Y124" i="33" s="1"/>
  <c r="V78" i="33"/>
  <c r="D24" i="16"/>
  <c r="E393" i="8"/>
  <c r="X14" i="33"/>
  <c r="X16" i="33" s="1"/>
  <c r="X29" i="33" s="1"/>
  <c r="F393" i="8" s="1"/>
  <c r="F394" i="8" s="1"/>
  <c r="X78" i="33"/>
  <c r="X124" i="33" s="1"/>
  <c r="W78" i="33"/>
  <c r="W124" i="33" s="1"/>
  <c r="V124" i="33" l="1"/>
  <c r="E394" i="8"/>
  <c r="F399" i="8" s="1"/>
  <c r="F398" i="8" l="1"/>
  <c r="F400" i="8" s="1"/>
  <c r="E400" i="8"/>
  <c r="E399" i="8" l="1"/>
  <c r="E398" i="8"/>
  <c r="C18" i="16" l="1"/>
  <c r="C64" i="15" l="1"/>
  <c r="C95" i="15" s="1"/>
</calcChain>
</file>

<file path=xl/sharedStrings.xml><?xml version="1.0" encoding="utf-8"?>
<sst xmlns="http://schemas.openxmlformats.org/spreadsheetml/2006/main" count="22338" uniqueCount="4535">
  <si>
    <t>Organization Code</t>
  </si>
  <si>
    <t>Financial Code</t>
  </si>
  <si>
    <t>Expenditure Description</t>
  </si>
  <si>
    <t>Proposed Estimates 2019</t>
  </si>
  <si>
    <t>Proposed Estimates 2020</t>
  </si>
  <si>
    <t>Office Stationeries/Computer Consumables</t>
  </si>
  <si>
    <t>Newspapers</t>
  </si>
  <si>
    <t>Uniforms &amp; Other Clothing</t>
  </si>
  <si>
    <t>Computer Materials &amp; Supply</t>
  </si>
  <si>
    <t>Maintenance of Plants &amp; Generators</t>
  </si>
  <si>
    <t>Upkeep of Govt. House/Cleaning Services</t>
  </si>
  <si>
    <t>Citizen Engagement</t>
  </si>
  <si>
    <t>Protocol Support Services</t>
  </si>
  <si>
    <t>Motor Vehicle Fuel Cost</t>
  </si>
  <si>
    <t>Plant/Generator Fuel Cost</t>
  </si>
  <si>
    <t>Bank Charges (Other than Interest)</t>
  </si>
  <si>
    <t>Refreshment &amp; Meals</t>
  </si>
  <si>
    <t>Publicity &amp; Advertisements</t>
  </si>
  <si>
    <t>Postages &amp; Courier Services</t>
  </si>
  <si>
    <t>Entertainment &amp; Hospitality</t>
  </si>
  <si>
    <t>Internet Access Charges</t>
  </si>
  <si>
    <t>Printing of Security Documents</t>
  </si>
  <si>
    <t>Field &amp; Camping Materials Supplies</t>
  </si>
  <si>
    <t>Audit Fees</t>
  </si>
  <si>
    <t>Cost of Revenue Collection</t>
  </si>
  <si>
    <t>Honorarium &amp; Sitting Allowance</t>
  </si>
  <si>
    <t xml:space="preserve">Annual Budget Expenses and Administration </t>
  </si>
  <si>
    <t>Project Title</t>
  </si>
  <si>
    <t>Recovery of Public Lands/Compensation</t>
  </si>
  <si>
    <t>Survey and Demarcation of Layouts</t>
  </si>
  <si>
    <t>Systematic Property Registration programme.(SPRP)</t>
  </si>
  <si>
    <t>Regularisation/Formalisation</t>
  </si>
  <si>
    <t>011100100300</t>
  </si>
  <si>
    <t>Sewerage Charges</t>
  </si>
  <si>
    <t>Postages and Courier Services</t>
  </si>
  <si>
    <t>Printing of Non Security Documents</t>
  </si>
  <si>
    <t>Maintenance of Office Furniture</t>
  </si>
  <si>
    <t>Security Services</t>
  </si>
  <si>
    <t>Office Rent</t>
  </si>
  <si>
    <t>Cleaning &amp;Fumigation Services</t>
  </si>
  <si>
    <t>Financial Consulting</t>
  </si>
  <si>
    <t>Legal Services</t>
  </si>
  <si>
    <t xml:space="preserve"> Procurement of Demolition Equipments</t>
  </si>
  <si>
    <t>Supply of Perimeter Security</t>
  </si>
  <si>
    <t>Fire Fighting Materials</t>
  </si>
  <si>
    <t>Other Maintenance Services</t>
  </si>
  <si>
    <t>Upkeep of Offices /Cleaning Services</t>
  </si>
  <si>
    <t>Provision of Modern Printing Machines</t>
  </si>
  <si>
    <t>KADUNA STATE MEDIA CORPORATION</t>
  </si>
  <si>
    <t>Local Travel and Transport - Others</t>
  </si>
  <si>
    <t>Local Transport and Travel-Civil Servants</t>
  </si>
  <si>
    <t>Telephone Charges</t>
  </si>
  <si>
    <t>Satellite Broadcasting Access Charges</t>
  </si>
  <si>
    <t>Water Rates</t>
  </si>
  <si>
    <t>Software Charges/License Renewal</t>
  </si>
  <si>
    <t>Magazines &amp; Periodicals</t>
  </si>
  <si>
    <t>Food Stuff /Catering Materials Supplies</t>
  </si>
  <si>
    <t>Robe &amp; Outfit Allowance</t>
  </si>
  <si>
    <t>Maintenance of Office Building Residential Qtrs</t>
  </si>
  <si>
    <t>Practicing Licence Fee( Charges)</t>
  </si>
  <si>
    <t>Cooking Gas/Fuel Cost</t>
  </si>
  <si>
    <t>Medical Expenses</t>
  </si>
  <si>
    <t>Subscription to Professional Bodies</t>
  </si>
  <si>
    <t>Digitization of Kaduna State Television and Expansion of KSMC Radio</t>
  </si>
  <si>
    <t>MINISTRY OF RURAL AND COMMUNITY DEVELOPMENT</t>
  </si>
  <si>
    <t>Industrial Attachment Supervision</t>
  </si>
  <si>
    <t>Supervision( M&amp;E )</t>
  </si>
  <si>
    <t>Provision of Rural Infrastructure (Mining Zones Intervention)</t>
  </si>
  <si>
    <t>Cooperative Unit</t>
  </si>
  <si>
    <t>011100100200</t>
  </si>
  <si>
    <t>Design  Services</t>
  </si>
  <si>
    <t>Conduct Monitoring of all Capital Projects Across the State</t>
  </si>
  <si>
    <t>Certification of Projects</t>
  </si>
  <si>
    <t>Conduct of Procurement Audit</t>
  </si>
  <si>
    <t>Production of Procurement Journal &amp; Annual Report</t>
  </si>
  <si>
    <t>Sensitization Trainning for Procurement Personnel</t>
  </si>
  <si>
    <t>Conduct of Procurement Survey</t>
  </si>
  <si>
    <t>011103300100</t>
  </si>
  <si>
    <t xml:space="preserve">KADUNA STATE AIDS CONTROL AGENCY </t>
  </si>
  <si>
    <t>Local Training(Seminar,Conf. &amp; Workshop)</t>
  </si>
  <si>
    <t>Drugs &amp; Medical Supplies</t>
  </si>
  <si>
    <t>Teaching aids/ Instruction Materials</t>
  </si>
  <si>
    <t>Local Training</t>
  </si>
  <si>
    <t>International Training</t>
  </si>
  <si>
    <t>Local Training( Seminars, Conf. &amp; W/Shop</t>
  </si>
  <si>
    <t>HIV Intervention Fund</t>
  </si>
  <si>
    <t>Medical Consulting</t>
  </si>
  <si>
    <t>Health Consultancy Services</t>
  </si>
  <si>
    <t>011103400100</t>
  </si>
  <si>
    <t>Document Management System</t>
  </si>
  <si>
    <t>011100300300</t>
  </si>
  <si>
    <t>Books</t>
  </si>
  <si>
    <t>Engineering Services</t>
  </si>
  <si>
    <t>Surveying Services</t>
  </si>
  <si>
    <t>Capacity Building( Part- time Services Delivery)</t>
  </si>
  <si>
    <t>KADUNA STATE LEGISLATURE</t>
  </si>
  <si>
    <t>ASSEMBLY SERVICE COMMISSION</t>
  </si>
  <si>
    <t>Motor Vehicle Maint &amp; Fuelling Allowance</t>
  </si>
  <si>
    <t>Welfare Packages</t>
  </si>
  <si>
    <t>Transport Allowance</t>
  </si>
  <si>
    <t>Local Travel and Transport - Training</t>
  </si>
  <si>
    <t>Sporting Activities</t>
  </si>
  <si>
    <t>014000100100</t>
  </si>
  <si>
    <t>Final Accounts and Budget Preparation Expenses</t>
  </si>
  <si>
    <t>Hosting of Confs,Conv &amp; Nat Council Meetings</t>
  </si>
  <si>
    <t>Security Vote (Including Operations)</t>
  </si>
  <si>
    <t>Security Vote (Preventive &amp; Supportive Measure)</t>
  </si>
  <si>
    <t>Donations to Institutions &amp; Organisations</t>
  </si>
  <si>
    <t>Committees &amp; Commissions Expenses</t>
  </si>
  <si>
    <t>Other Transport Equipment Fuel Cost</t>
  </si>
  <si>
    <t>011103700200</t>
  </si>
  <si>
    <t>Severance Gratuity</t>
  </si>
  <si>
    <t>International Transport and Travel-Estacodes</t>
  </si>
  <si>
    <t>International Transport and Travelling(Training)-Passage</t>
  </si>
  <si>
    <t>International Training(Sem. Conf. and Workshop)</t>
  </si>
  <si>
    <t>Electricity Charges</t>
  </si>
  <si>
    <t>Overseas Medical Treatment &amp; Expenses</t>
  </si>
  <si>
    <t>Insurance Premium</t>
  </si>
  <si>
    <t>Traditional Gifts</t>
  </si>
  <si>
    <t>Anti-Corruption</t>
  </si>
  <si>
    <t>Special Days/Celebrations</t>
  </si>
  <si>
    <t>Supplementary Support to NYSC</t>
  </si>
  <si>
    <t>Provisional Sum for Recruitment/Appointment</t>
  </si>
  <si>
    <t>Promotion (Service Wide)</t>
  </si>
  <si>
    <t>Budget Preparation Expenses</t>
  </si>
  <si>
    <t>022000100100</t>
  </si>
  <si>
    <t>Insurance  On Capital Assets</t>
  </si>
  <si>
    <t>Board Members Allowance</t>
  </si>
  <si>
    <t>Inducement Allowance</t>
  </si>
  <si>
    <t>Information Technology Consulting</t>
  </si>
  <si>
    <t>Exam Supervision Allowance</t>
  </si>
  <si>
    <t>Teaching Allowance</t>
  </si>
  <si>
    <t>Architectural Services</t>
  </si>
  <si>
    <t>Student Allowance/Local Scholarship</t>
  </si>
  <si>
    <t>023400100100</t>
  </si>
  <si>
    <t>Supervision (M&amp;E)</t>
  </si>
  <si>
    <t>023405400300</t>
  </si>
  <si>
    <t>MINISTRY OF ENVIRONMENT AND NATURAL RESOURCES</t>
  </si>
  <si>
    <t>Maintenance of Sea Boats</t>
  </si>
  <si>
    <t>Sea Boat Fuel Cost</t>
  </si>
  <si>
    <t>Budget Administration and Implementation</t>
  </si>
  <si>
    <t>Recurrent Counterpart Contribution by Government</t>
  </si>
  <si>
    <t>025200100100</t>
  </si>
  <si>
    <t>Judicial Service Commission</t>
  </si>
  <si>
    <t>MINISTRY OF JUSTICE</t>
  </si>
  <si>
    <t>Professional Development Others</t>
  </si>
  <si>
    <t>HIGH COURT OF JUSTICE</t>
  </si>
  <si>
    <t>International Transport and Travels - Training</t>
  </si>
  <si>
    <t>032605200100</t>
  </si>
  <si>
    <t>CUSTOMARY COURT OF APPEAL</t>
  </si>
  <si>
    <t>International Transport and Travel-Passage</t>
  </si>
  <si>
    <t>Residential Rent</t>
  </si>
  <si>
    <t>032605300100</t>
  </si>
  <si>
    <t>SHARIA COURT OF APPEAL</t>
  </si>
  <si>
    <t>Robe &amp; Outfit Allowances</t>
  </si>
  <si>
    <t>Service School Fees Payment</t>
  </si>
  <si>
    <t>Medical Expenses - International</t>
  </si>
  <si>
    <t>MINISTRY OF YOUTH, SPORTS AND CULTURE</t>
  </si>
  <si>
    <t>051400100100</t>
  </si>
  <si>
    <t xml:space="preserve">MINISTRY OF WOMEN AFFAIRS AND SOCIAL DEVELOPMENT </t>
  </si>
  <si>
    <t>Technology Reserch &amp; Development</t>
  </si>
  <si>
    <t>051405400100</t>
  </si>
  <si>
    <t>KADUNA STATE REHABILITATION BOARD.</t>
  </si>
  <si>
    <t>Relief Allowance</t>
  </si>
  <si>
    <t>MINISTRY OF EDUCATION, SCIENCE AND TECHNOLOGY</t>
  </si>
  <si>
    <t>Maint. Of Computer &amp; ICT Equipment</t>
  </si>
  <si>
    <t>Gender</t>
  </si>
  <si>
    <t>Technology Teacher Research &amp; Development</t>
  </si>
  <si>
    <t>KADUNA STATE LIBRARY BOARD</t>
  </si>
  <si>
    <t>KADUNA STATE AGENCY FOR MASS LITERACY</t>
  </si>
  <si>
    <t>Office Materials and supply (Imprest)</t>
  </si>
  <si>
    <t>Maintenance of Computer/ICT Equipment</t>
  </si>
  <si>
    <t>Mass Literacy Advocacy</t>
  </si>
  <si>
    <t>NUHU BAMALLI POLYTECHNIC, ZARIA</t>
  </si>
  <si>
    <t>Maintenance of Street Lightings</t>
  </si>
  <si>
    <t>National Health Insurance Scheme Contribution</t>
  </si>
  <si>
    <t xml:space="preserve">COLLEGE OF EDUCATION,GIDAN WAYA  </t>
  </si>
  <si>
    <t>Local Training( Seminars, Conf. &amp; W/Shop)</t>
  </si>
  <si>
    <t>International Training (Sem. Conf. &amp; W/S)</t>
  </si>
  <si>
    <t>Residential Accommodation Rent</t>
  </si>
  <si>
    <t>External Examination Fees (Charges)</t>
  </si>
  <si>
    <t>Internal Examination Fees (Charges)</t>
  </si>
  <si>
    <t>Third Party Funds</t>
  </si>
  <si>
    <t>Accreditation</t>
  </si>
  <si>
    <t>Affiliation to other Institutions</t>
  </si>
  <si>
    <t>051702100100</t>
  </si>
  <si>
    <t>KADUNA STATE UNIVERSITY</t>
  </si>
  <si>
    <t>International Transport and Travels - Others</t>
  </si>
  <si>
    <t>Direct Teaching &amp; Laboratory Cost</t>
  </si>
  <si>
    <t>Foreign Scholarship Scheme</t>
  </si>
  <si>
    <t>KADUNA CAPITAL SCHOOL</t>
  </si>
  <si>
    <t>BAREWA COLLEGE ZARIA</t>
  </si>
  <si>
    <t>ALHUDAHUDA COLLEGE, ZARIA</t>
  </si>
  <si>
    <t xml:space="preserve">SARDAUNA MEMORIAL COLLEGE </t>
  </si>
  <si>
    <t>GOVERNMENT COLLEGE KADUNA</t>
  </si>
  <si>
    <t>QUEEN AMINA COLLEGE KADUNA</t>
  </si>
  <si>
    <t>GOVERNMENT SECONDARY  SCHOOL, KAGORO</t>
  </si>
  <si>
    <t>GOVERNMENT SECONDARY SCHOOL FADAN KAJE</t>
  </si>
  <si>
    <t>RIMI COLLEGE KADUNA</t>
  </si>
  <si>
    <t>GOVERNMENT GIRLS' COLLEGE, ZONKWA</t>
  </si>
  <si>
    <t>TEACHERS SERVICE BOARD</t>
  </si>
  <si>
    <t>SCIENCE SECONDARY SCHOOL KUFENA</t>
  </si>
  <si>
    <t>051705501100</t>
  </si>
  <si>
    <t>GOVT GIRL SCIENCE SECONDARY SCHOOL, SOBA</t>
  </si>
  <si>
    <t>051705501200</t>
  </si>
  <si>
    <t>GGSS KWOI</t>
  </si>
  <si>
    <t>051705501400</t>
  </si>
  <si>
    <t>GSSS B GWARI</t>
  </si>
  <si>
    <t>051705501500</t>
  </si>
  <si>
    <t>GOVERNMENT COLLEGE , KAGORO</t>
  </si>
  <si>
    <t>KADUNA STATE SCHOLARSHIP BOARD</t>
  </si>
  <si>
    <t>MINISTRY OF HEALTH AND HUMAN SERVICES</t>
  </si>
  <si>
    <t>C0LLEGE OF NURSING KAFANCHAN</t>
  </si>
  <si>
    <t>SHEHU IDRIS COLLEGE OF HEALTH SCIENCES AND TECHNOLOGY,MAKARFI</t>
  </si>
  <si>
    <t>052111300100</t>
  </si>
  <si>
    <t>DRUGS AND MEDICAL SUPPLIES MANAGEMENT AGENCY</t>
  </si>
  <si>
    <t>COLLEGE OF MIDWIFERY KADUNA</t>
  </si>
  <si>
    <t>052111500100</t>
  </si>
  <si>
    <t>BARAU DIKKO TEACHING HOSPITAL KADUNA</t>
  </si>
  <si>
    <t>Seminars/Workshops for Traditional Institutions</t>
  </si>
  <si>
    <t>Contribution to Traditional Councils (Emirates &amp; Chiefdoms)</t>
  </si>
  <si>
    <t>Group Life Insurance</t>
  </si>
  <si>
    <t>Gratuity</t>
  </si>
  <si>
    <t>Pension</t>
  </si>
  <si>
    <t>Recurrent Grants to Govt Owned Companies</t>
  </si>
  <si>
    <t>Recurrent Grants to NYSC</t>
  </si>
  <si>
    <t>Recurrent Grants to Nigerian Labour Congress</t>
  </si>
  <si>
    <t>Recurrent Grants to ABU Zaria</t>
  </si>
  <si>
    <t>LG Shares of State Internally Generated Revenue</t>
  </si>
  <si>
    <t>Settlement of Outstanding Recurrent Liabilities</t>
  </si>
  <si>
    <t>Regional Water Plants Fuelling</t>
  </si>
  <si>
    <t>Foreign Loans and Interest Repayment</t>
  </si>
  <si>
    <t>022000700100</t>
  </si>
  <si>
    <t>Expenditure Type</t>
  </si>
  <si>
    <t>KADUNA STATE INTERNAL REVENUE SERVICE</t>
  </si>
  <si>
    <t>ORG. CODE</t>
  </si>
  <si>
    <t>ORGANIZATION NAME</t>
  </si>
  <si>
    <t>ECON CODE</t>
  </si>
  <si>
    <t>REVENUE SOURCE</t>
  </si>
  <si>
    <t xml:space="preserve">2017 APPROVED ESTIMATES </t>
  </si>
  <si>
    <t>Outdoor Charges</t>
  </si>
  <si>
    <t>TOTAL</t>
  </si>
  <si>
    <t>Fire Safety Certificate</t>
  </si>
  <si>
    <t>Road Tax</t>
  </si>
  <si>
    <t>BARAU DIKKO TEACHING HOSPITAL, KADUNA</t>
  </si>
  <si>
    <t>Dental Charges</t>
  </si>
  <si>
    <t>X-Ray Services Fees</t>
  </si>
  <si>
    <t>Eye Clinic Fees</t>
  </si>
  <si>
    <t>Ear, Nose and Throat</t>
  </si>
  <si>
    <t>Clubs and Societies</t>
  </si>
  <si>
    <t>Games Fees</t>
  </si>
  <si>
    <t>ID Cards and Badges</t>
  </si>
  <si>
    <t>Library Fees</t>
  </si>
  <si>
    <t>Log Book Fees</t>
  </si>
  <si>
    <t>Matriculation Fees</t>
  </si>
  <si>
    <t>Practical Procedure Booklet</t>
  </si>
  <si>
    <t>Result Verification Fees</t>
  </si>
  <si>
    <t>Uniform Fees</t>
  </si>
  <si>
    <t>Expectant Family Care Project</t>
  </si>
  <si>
    <t>Cyber Café Fees</t>
  </si>
  <si>
    <t>Psychiatric Expenses</t>
  </si>
  <si>
    <t>Practical Supervision Fees</t>
  </si>
  <si>
    <t>Student Hand Book</t>
  </si>
  <si>
    <t>Testimonial Fees</t>
  </si>
  <si>
    <t>Hiring of Conference Hall</t>
  </si>
  <si>
    <t>KADUNA STATE PUBLIC PROCUREMENT AUTHORITY</t>
  </si>
  <si>
    <t>Sanitation Fine</t>
  </si>
  <si>
    <t>Stray Animals Fine</t>
  </si>
  <si>
    <t>Earning From Pit Toilets</t>
  </si>
  <si>
    <t>Contravention Offences</t>
  </si>
  <si>
    <t>Penalties on Heavy Duty</t>
  </si>
  <si>
    <t>Court fines on Traffic Offences</t>
  </si>
  <si>
    <t>Polluters Pay Principal</t>
  </si>
  <si>
    <t>Rent</t>
  </si>
  <si>
    <t>Annual Renewal</t>
  </si>
  <si>
    <t>Examination Fees</t>
  </si>
  <si>
    <t>Science Practical Fees</t>
  </si>
  <si>
    <t>Hiring of Academic Gowns</t>
  </si>
  <si>
    <t>Health Insurance Scheme/Third Party</t>
  </si>
  <si>
    <t>Registration &amp; ICT Services Fees</t>
  </si>
  <si>
    <t>Sanitary Services Fees</t>
  </si>
  <si>
    <t>MINISTRY OF WORKS, HOUSING AND TRANSPORT</t>
  </si>
  <si>
    <t>MINISTRY OF COMMERCE, INDUSTRY AND TOURISM</t>
  </si>
  <si>
    <t>SCIENCE SECONDARY SCHOOL, KUFENA</t>
  </si>
  <si>
    <t xml:space="preserve">TOTAL </t>
  </si>
  <si>
    <t xml:space="preserve">External  Examination Fees </t>
  </si>
  <si>
    <t>Standing Order Booklet</t>
  </si>
  <si>
    <t>Application Fees for Land and Processing</t>
  </si>
  <si>
    <t>Sublease</t>
  </si>
  <si>
    <t>Revocation &amp; Reissuance of Lost C of O</t>
  </si>
  <si>
    <t>Registration of Mortgage</t>
  </si>
  <si>
    <t>Assignment/Valuation</t>
  </si>
  <si>
    <t>Land Development/Premium</t>
  </si>
  <si>
    <t>Survey Fees</t>
  </si>
  <si>
    <t>Penalty</t>
  </si>
  <si>
    <t>Veterinary Drug License</t>
  </si>
  <si>
    <t>Slaughter Houses/ Meat Sanitation Fees</t>
  </si>
  <si>
    <t>Fees for Allocation of Farmland to Farmers</t>
  </si>
  <si>
    <t>Planning/Development Rate</t>
  </si>
  <si>
    <t>Land Clearing (Irrigation Water Rate Charges)</t>
  </si>
  <si>
    <t>Registration of Chain Saw Fees</t>
  </si>
  <si>
    <t>Forest Offences Fines</t>
  </si>
  <si>
    <t>Sales of Vaccines</t>
  </si>
  <si>
    <t>Sales of Fish (Fingerlings)</t>
  </si>
  <si>
    <t>Earning from leasing of Grains Silos &amp; Stores</t>
  </si>
  <si>
    <t>Rent from Fadama Area (Forest Reserve)</t>
  </si>
  <si>
    <t>Sales of P.G. Application Forms Fees</t>
  </si>
  <si>
    <t>Medical Fees</t>
  </si>
  <si>
    <t>Transcript</t>
  </si>
  <si>
    <t>Students Registration Fees (Undergraduate)</t>
  </si>
  <si>
    <t>Remedials/Preliminary Fees</t>
  </si>
  <si>
    <t>SIWES/Field Trip/ITF</t>
  </si>
  <si>
    <t>Consultancy Services Fees (CBS Hostels)</t>
  </si>
  <si>
    <t>Sales of Application Forms (Shops, e.t.c.)</t>
  </si>
  <si>
    <t>Rent on Govt. (University) Quarters</t>
  </si>
  <si>
    <t>Hiring of Conference/Lecture Halls</t>
  </si>
  <si>
    <t>Rent on University Property (Medical Hostels)</t>
  </si>
  <si>
    <t>I. D. Cards and Badges</t>
  </si>
  <si>
    <t>Stamp Duty Fees</t>
  </si>
  <si>
    <t>Promotion Exams Fees</t>
  </si>
  <si>
    <t>Borehole Drilling Fees</t>
  </si>
  <si>
    <t>Medication Fees</t>
  </si>
  <si>
    <t>File Jacket Fees</t>
  </si>
  <si>
    <t>Prospectus</t>
  </si>
  <si>
    <t>Sales of APER Forms</t>
  </si>
  <si>
    <t>Sales of Publications</t>
  </si>
  <si>
    <t>Sales of Waste Papers</t>
  </si>
  <si>
    <t>Earnings from Binding</t>
  </si>
  <si>
    <t>Hiring of Facilities</t>
  </si>
  <si>
    <t>Registration of Artists</t>
  </si>
  <si>
    <t>Capital Gains Tax</t>
  </si>
  <si>
    <t>Direct Assessment</t>
  </si>
  <si>
    <t>PAYE Local Govt.</t>
  </si>
  <si>
    <t>PAYE State</t>
  </si>
  <si>
    <t>PAYE Federal</t>
  </si>
  <si>
    <t>PAYE Others</t>
  </si>
  <si>
    <t>Tax Audit Arreas</t>
  </si>
  <si>
    <t>WHT on Commission</t>
  </si>
  <si>
    <t>WHT on Consultancy</t>
  </si>
  <si>
    <t>WHT on Contract</t>
  </si>
  <si>
    <t xml:space="preserve">WHT on Rent </t>
  </si>
  <si>
    <t>WHT on Bank Interest</t>
  </si>
  <si>
    <t>Driver License (ENDL)</t>
  </si>
  <si>
    <t>Learners Permit</t>
  </si>
  <si>
    <t>Motor Cycle Number Plate</t>
  </si>
  <si>
    <t>Motor Vehicle Licenses</t>
  </si>
  <si>
    <t>Motor Vehicle Number Plate</t>
  </si>
  <si>
    <t>Change of Ownership Fees</t>
  </si>
  <si>
    <t>Motor Vehicle Registration</t>
  </si>
  <si>
    <t>Motor Cycle Registration</t>
  </si>
  <si>
    <t>Vehicle Stickers</t>
  </si>
  <si>
    <t>Sales of Reflection Jackets</t>
  </si>
  <si>
    <t>Registration of Community Development Associations</t>
  </si>
  <si>
    <t>School / Tuition Fees</t>
  </si>
  <si>
    <t>Cooperative Society Audit &amp; Surpervision Fees</t>
  </si>
  <si>
    <t>Fruit Tree Nursery Sales</t>
  </si>
  <si>
    <t>Sales of Irrigation Pumps</t>
  </si>
  <si>
    <t>GOVERNMENT COLLEGE, KADUNA</t>
  </si>
  <si>
    <t>SCIENCE SECONDARY SCHOOL, IKARA</t>
  </si>
  <si>
    <t>BAREWA COLLEGE, ZARIA</t>
  </si>
  <si>
    <t>GOVERNMENT SCIENCE SECONDARY SCHOOL, BIRNIN GWARI</t>
  </si>
  <si>
    <t>GOVERNMENT SECONDARY SCHOOL, FADAN KAJE</t>
  </si>
  <si>
    <t>KADUNA STATE AGRICULTURAL DEVELOPMENT AGENCY (KADA)</t>
  </si>
  <si>
    <t>Proceeds from Irrigation Scheme</t>
  </si>
  <si>
    <t>C A</t>
  </si>
  <si>
    <t>RURAL WATER SUPPLY AND SANITATION AGENCY (RUWASSA)</t>
  </si>
  <si>
    <t>S/NO.</t>
  </si>
  <si>
    <t>GRAND TOTAL</t>
  </si>
  <si>
    <t>Basic Salary</t>
  </si>
  <si>
    <t>Housing/ Rent Allowance</t>
  </si>
  <si>
    <t>Meal Subsidy</t>
  </si>
  <si>
    <t>Utility Allowance</t>
  </si>
  <si>
    <t>Entertainment Allowance</t>
  </si>
  <si>
    <t>Leave Allowance</t>
  </si>
  <si>
    <t>Domestic Staff Allowance</t>
  </si>
  <si>
    <t>Shift Allowance</t>
  </si>
  <si>
    <t>Hazard Allowance</t>
  </si>
  <si>
    <t>Housing/Rent Allowance</t>
  </si>
  <si>
    <t>Basic Wages</t>
  </si>
  <si>
    <t>Weigh-in Allowance</t>
  </si>
  <si>
    <t>Provisional sum for Recruitment/Appointment</t>
  </si>
  <si>
    <t>Responsibility Allowance</t>
  </si>
  <si>
    <t>Call Duties Allowance</t>
  </si>
  <si>
    <t>Domestic  Staff Allowance</t>
  </si>
  <si>
    <t xml:space="preserve">Clinical Supply Allowance </t>
  </si>
  <si>
    <t>Specialist Allowance</t>
  </si>
  <si>
    <t>Clinical Duty Allowance</t>
  </si>
  <si>
    <t>Entertainment</t>
  </si>
  <si>
    <t>Clinical Allowance</t>
  </si>
  <si>
    <t>Research/Academic Allowance</t>
  </si>
  <si>
    <t>Rural Posting Allowance</t>
  </si>
  <si>
    <t>Performance Bonus Allowance</t>
  </si>
  <si>
    <t>Call Duty</t>
  </si>
  <si>
    <t>Clinical Duty</t>
  </si>
  <si>
    <t>Clinical Supplimention</t>
  </si>
  <si>
    <t xml:space="preserve">Call Duty Pharm/Lab Per Unit </t>
  </si>
  <si>
    <t xml:space="preserve">Call Duty Allowance </t>
  </si>
  <si>
    <t xml:space="preserve">Basic Salary </t>
  </si>
  <si>
    <t>TSS Allowance</t>
  </si>
  <si>
    <t>Teachers Allowance</t>
  </si>
  <si>
    <t>Science Allowance</t>
  </si>
  <si>
    <t>Housing / Rent Allowance</t>
  </si>
  <si>
    <t>Science Teachers Allowance</t>
  </si>
  <si>
    <t xml:space="preserve">TSS Allowance (27.5%) </t>
  </si>
  <si>
    <t>Meal subsidy</t>
  </si>
  <si>
    <t>Entertaiment Allowance</t>
  </si>
  <si>
    <t>Domestic staff Allowance</t>
  </si>
  <si>
    <t>27.5% TSS Allowance</t>
  </si>
  <si>
    <t>Entertain-ment Allowance</t>
  </si>
  <si>
    <t>JUDICIAL SERVICE COMMISSION</t>
  </si>
  <si>
    <t xml:space="preserve">MINISTRY OF AGRICULTURE AND FORESTRY </t>
  </si>
  <si>
    <t>Shelterbelt Management</t>
  </si>
  <si>
    <t>Establishment of New Plantation/Woodlots in the State</t>
  </si>
  <si>
    <t>Forest Reserve Management</t>
  </si>
  <si>
    <t>Agricultural Research and Development</t>
  </si>
  <si>
    <t xml:space="preserve">Establish Public Health Emergency Response Committee </t>
  </si>
  <si>
    <t>Production of Fingerlings</t>
  </si>
  <si>
    <t>State Partnership for Agriculture (SPA)</t>
  </si>
  <si>
    <t xml:space="preserve">Purchase and Distribution of Handtiller machine                                               </t>
  </si>
  <si>
    <t>Development of Livestock Production Clusters</t>
  </si>
  <si>
    <t xml:space="preserve">KADUNA STATE FOREST MANAGEMENT PROJECT </t>
  </si>
  <si>
    <t>State Wide Tree Planting</t>
  </si>
  <si>
    <t>New Industrial Plantation Establishment</t>
  </si>
  <si>
    <t>Protection/ Management of Existing Plantation</t>
  </si>
  <si>
    <t>Production of Seedling</t>
  </si>
  <si>
    <t>Enhance  Community Seed Production</t>
  </si>
  <si>
    <t>Conduct of Unified Agric Extension Services</t>
  </si>
  <si>
    <t>Conduct of Back to Land Programme</t>
  </si>
  <si>
    <t>Carry out Fadama III AF Project</t>
  </si>
  <si>
    <t>Conduct of Agricultural Data Generation</t>
  </si>
  <si>
    <t>Rehabilitation of Community Irrigation Schemes</t>
  </si>
  <si>
    <t xml:space="preserve">MINISTRY OF COMMERCE,  INDUSTRY AND TOURISM </t>
  </si>
  <si>
    <t>To Rehabillitate, Restructure and Equip BATCs</t>
  </si>
  <si>
    <t>Establishment of Business Support Centre</t>
  </si>
  <si>
    <t>Design of Technological Parks</t>
  </si>
  <si>
    <t>Establishment of Data Bank (Hard and Software) of Businesses in the State</t>
  </si>
  <si>
    <t xml:space="preserve">MINISTRY OF RURAL AND COMMUNITY DEVELOPMENT </t>
  </si>
  <si>
    <t xml:space="preserve">KADUNA POWER SUPPLY COMPANY LIMITED (KAPSCO) </t>
  </si>
  <si>
    <t xml:space="preserve">MINISTRY OF WORKS, HOUSING AND TRANSPORT </t>
  </si>
  <si>
    <t>Kaduna Metropolitan Rapid Rail Transport</t>
  </si>
  <si>
    <t>Kaduna Ring Roads</t>
  </si>
  <si>
    <t>State Trunk Roads Projects</t>
  </si>
  <si>
    <t>Township Roads Projects</t>
  </si>
  <si>
    <t xml:space="preserve">Supply and Installation of Street Lighting </t>
  </si>
  <si>
    <t xml:space="preserve">Construction and Acquisition of New State Government Administrative Buildings </t>
  </si>
  <si>
    <t xml:space="preserve">MINISTRY OF EDUCATION, SCIENCE AND TECHNOLOGY </t>
  </si>
  <si>
    <t>Primary and Secondary School Rebuilding and Equipping Programme</t>
  </si>
  <si>
    <t>Supply of Students Electronic Tablets</t>
  </si>
  <si>
    <t>Global Partnership for Education (GPE)</t>
  </si>
  <si>
    <t>Develop Scientific Glass Technology</t>
  </si>
  <si>
    <t>Develop Web Portal for ICT Services and Multi Media/Video Conference Centre</t>
  </si>
  <si>
    <t xml:space="preserve">KADUNA STATE UNIVERSITY </t>
  </si>
  <si>
    <t>Construction of Economics Department Building</t>
  </si>
  <si>
    <t>Construction of 2No. Twin Lecture Halls</t>
  </si>
  <si>
    <t xml:space="preserve">Construction of Pharmaceutical Sciences Building </t>
  </si>
  <si>
    <t xml:space="preserve">Construction of Multipurpose Tech. Laboratory Complex at Kafanchan </t>
  </si>
  <si>
    <t>Procurement of Equipments for Multipurpose Tech. Laboratory Complex, Kafanchan</t>
  </si>
  <si>
    <t>Procurement of 2No. Project Monitoring Vehicles (FORD)</t>
  </si>
  <si>
    <t>Construction of 1000 Seat Capacity Auditorium Complex</t>
  </si>
  <si>
    <t>Supply &amp; Installation of Furniture to Auditorium Complex</t>
  </si>
  <si>
    <t>Supply &amp; Installation of ICT Equipments &amp; Alternative Power Supply to 1000 seat capacity Auditorium Complex</t>
  </si>
  <si>
    <t>Procurement of 2No. Project Monitoring Vehicles (HILUX)</t>
  </si>
  <si>
    <t>Furnishing of Laboratories at Faculty of Sciences Complex</t>
  </si>
  <si>
    <t>Consultancy services on Construction of 1000 Seat Capacity Auditorium Complex</t>
  </si>
  <si>
    <t>Construction of Faculty of Agricultural Science [Phase II]</t>
  </si>
  <si>
    <t>Furnishing of Faculty of Agricultural Science [Phase II]</t>
  </si>
  <si>
    <t>Furnishing of Laboratories &amp; Offices at Faculty of Pharmaceutical Science Complex</t>
  </si>
  <si>
    <t>Furnishing of Laboratories at Faculty of Science Complex [II]</t>
  </si>
  <si>
    <t>Procurement of Equipment for Faculty of Medicine (CT-Scan)</t>
  </si>
  <si>
    <t>Furnishing of Clinical Laboratories &amp; Procurement  of Teaching Aids (Lots 23C)</t>
  </si>
  <si>
    <t>Procurement of Furnitures &amp; Equipments for Library at Kafanchan</t>
  </si>
  <si>
    <t>Installation, Networking &amp; Configuration of a Dedicated LAN Fibre Optic Internet Backbone for Phases 2-4</t>
  </si>
  <si>
    <t>Provision &amp; Subscription to Stable Internet  Connection</t>
  </si>
  <si>
    <t>Upgrade of Computer Centre</t>
  </si>
  <si>
    <t>Installation of Campus-wide Surveillance System and Instructional Facilities</t>
  </si>
  <si>
    <t>Construction &amp; Equipping of 3No. Workshops at Kafanchan</t>
  </si>
  <si>
    <t>Construction of Students' IT Park at Kafanchan Campus</t>
  </si>
  <si>
    <t>Construction of Faculty Auditorium Complex for Social &amp; Management Sciences</t>
  </si>
  <si>
    <t>Procurement of Equipments for Other Selected Departments</t>
  </si>
  <si>
    <t>Construction of Students' IT Park at College of Basic Studies,Kaduna</t>
  </si>
  <si>
    <t>Procurement of Equipments for Other Selected Departments (II)</t>
  </si>
  <si>
    <t>Procurement of Desktop Computers</t>
  </si>
  <si>
    <t>Procurement of Equipments for Auto-Card/Manual Drafting Studio Complex</t>
  </si>
  <si>
    <t>Procurement of Equipments (MRI Machine) for Faculty of Medicine Complex</t>
  </si>
  <si>
    <t>Procurement of Equipments for Department of Physics</t>
  </si>
  <si>
    <t>Procurement of Additional Equipments for Faculty of Medicine (III)</t>
  </si>
  <si>
    <t>Construction of Classrooms/Office Complex at Kafanchan</t>
  </si>
  <si>
    <t>Construction of Faculty of Environmental Sciences (Phase II)</t>
  </si>
  <si>
    <t>Procurement &amp; Installation of Printing Equipment for Mass Communication Dept.</t>
  </si>
  <si>
    <t>Procurement of Equipments for Postgraduate Research in the Department of Biochemistry</t>
  </si>
  <si>
    <t>Procurement of Equipments for Faculty of Medicine</t>
  </si>
  <si>
    <t>Procurement of Equipments for Faculty of Agriculture</t>
  </si>
  <si>
    <t>Construction of Twin Lecture Halls</t>
  </si>
  <si>
    <t>Furnishing of Twin Lecture Halls</t>
  </si>
  <si>
    <t>Construction of Postgraduate Lecture Classes</t>
  </si>
  <si>
    <t>Furnishing of Postgraduate Lecture Classes</t>
  </si>
  <si>
    <t>Procurement of Equipments for Department of Biochemistry</t>
  </si>
  <si>
    <t>Procurement of Equipments for Department of Mathematics</t>
  </si>
  <si>
    <t>Procurement of Equipments for Department of Chemistry</t>
  </si>
  <si>
    <t>Procurement of Equipments for Department of Microbiology</t>
  </si>
  <si>
    <t>Procurement of Equipments for Faculty of Pharmaceutical Sciences</t>
  </si>
  <si>
    <t>Procurement of 1No. Water Tank</t>
  </si>
  <si>
    <t>Procurement of 1No. Fire Engine</t>
  </si>
  <si>
    <t>Procurement of 1No. Slasher</t>
  </si>
  <si>
    <t>Procurement of 1No. Student's Bus</t>
  </si>
  <si>
    <t>Furnishing of Clinical Laboratories &amp; Procurement of Teaching Aids (LOT 23B)</t>
  </si>
  <si>
    <t>Completion of Fencing at Kafanchan Campus</t>
  </si>
  <si>
    <t>Construction of Twin Lecture Theatre &amp; Court Yard for Faculty of Law</t>
  </si>
  <si>
    <t>Construction of Twin Lecture Theatre for Faculty of Education</t>
  </si>
  <si>
    <t>Construction of Twin Lecture Theatre for Faculty of Engineering</t>
  </si>
  <si>
    <t>Supply &amp; installtion of Automatic Dry Sprinkler Aerosal Fire Suppression &amp; Extinguishing Devices</t>
  </si>
  <si>
    <t xml:space="preserve">KADUNA STATE SCHOLARSHIP BOARD </t>
  </si>
  <si>
    <t>Procurement of Furniture</t>
  </si>
  <si>
    <t>Conduct Trainning of 100 Quality Assurance Evaluators (TPD)</t>
  </si>
  <si>
    <t>Construction of laboratory for JSS</t>
  </si>
  <si>
    <t>Procurement of 633 Magnetic Board for ECCDE and Primary Schools</t>
  </si>
  <si>
    <t>Procurement of 633 Magnetic Board for JSS Schools</t>
  </si>
  <si>
    <t>LGEA Project Supervision</t>
  </si>
  <si>
    <t>SUBEB Project Monitoring</t>
  </si>
  <si>
    <t>Maintenance of Project Monitoring Vehicles</t>
  </si>
  <si>
    <t>Procurement of Sporting Materials for Special Need</t>
  </si>
  <si>
    <t>NUHU BAMALLI POLYTECHNIC</t>
  </si>
  <si>
    <t>Construction of Entrepreneurship Development Centre</t>
  </si>
  <si>
    <t>Construction of Walkways (Annex &amp; Main Campus)</t>
  </si>
  <si>
    <t>Rehabilitation of 2 Blocks of Science Laboratories</t>
  </si>
  <si>
    <t>Provision of 10nos. Bore-holes with Overhead Tank &amp; Stand</t>
  </si>
  <si>
    <t>Procurement of Classroom &amp; Office Furniture</t>
  </si>
  <si>
    <t xml:space="preserve">MINISTRY OF HEALTH AND HUMAN SERVICES </t>
  </si>
  <si>
    <t>Construction of Trauma Centre at Doka</t>
  </si>
  <si>
    <t>Establishment of Kaduna State Contributory Health Mangement Authority</t>
  </si>
  <si>
    <t xml:space="preserve">SHEHU IDRIS COLLEGE OF HEALTH SCIENCES AND TECHNOLOGY,MAKARFI </t>
  </si>
  <si>
    <t>Construction and Furnishing of 300 Capacity Lecture Theatre</t>
  </si>
  <si>
    <t>Construction of Sport Complex at Makarfi Main Campus</t>
  </si>
  <si>
    <t>Construction of Male Hostel College of Nursing Kafanchan</t>
  </si>
  <si>
    <t>Renovation of Hostel 2</t>
  </si>
  <si>
    <t>Procurement of 3 in 1 Student Chairs</t>
  </si>
  <si>
    <t>Procurement of HP Destops and Laptops</t>
  </si>
  <si>
    <t xml:space="preserve">Proposed Construction of Administrative Block at College of Nursing Kafanchan </t>
  </si>
  <si>
    <t>General Renovation &amp; Remodelling of the Existing Admin Block, Classes &amp; Laboratory @ College of Midwifery T/wada</t>
  </si>
  <si>
    <t>Construction of 250No. Students Capacity Auditorium @ College of Midwifery T/wada</t>
  </si>
  <si>
    <t>Construction of 2No. Lecture Halls &amp; Staff Offices</t>
  </si>
  <si>
    <t>Procurement of 300 No. Students Standard Tables &amp; Chairs for Auditorium @ College of Midwifery T/wada</t>
  </si>
  <si>
    <t>Procurement and Installation of Office Furniture &amp; Equipments @ College of Midwifery T/wada</t>
  </si>
  <si>
    <t>Procurement of Basic Science Laboratory Equipment &amp; Reagents</t>
  </si>
  <si>
    <t>Students Hostel Water Reticulation @ College of Midwifery T/Wada</t>
  </si>
  <si>
    <t>Procurement of Official Vehicles for the College @ College of Midwifery T/Wada</t>
  </si>
  <si>
    <t>Construction of Staff Toilets @ College of Midwifery T/Wada</t>
  </si>
  <si>
    <t>Procurement of Books &amp; Journals @ College of Midwifery T/wada</t>
  </si>
  <si>
    <t xml:space="preserve">DRUGS AND MEDICAL SUPPLIES MANAGEMENT AGENCY </t>
  </si>
  <si>
    <t>Conduct Comprehensive Business Plan Research for DMSMA to  Manufacture and Market Essentials Medicines/Pharmaceuticals</t>
  </si>
  <si>
    <t>Distribute Drugs and Health Commodities to Public Health Facilties through Direct Delivery(3PL)</t>
  </si>
  <si>
    <t xml:space="preserve">MINISTRY OF WOMEN AFFAIRS AND SOCIAL DEVELOPMENT  </t>
  </si>
  <si>
    <t>Conduct Women Economic Summit</t>
  </si>
  <si>
    <t>KADUNA STATE REHABILITATION BOARD</t>
  </si>
  <si>
    <t xml:space="preserve">MINISTRY OF ENVIRONMENT AND NATURAL RESOURCES </t>
  </si>
  <si>
    <t>Climate Change on Mitigation Projects</t>
  </si>
  <si>
    <t>Detailed Mineral Exploration</t>
  </si>
  <si>
    <t>Mining and Environmental Compliance Activities</t>
  </si>
  <si>
    <t>Restoration of River Kaduna Biodiversity Programme</t>
  </si>
  <si>
    <t>Clear Water Monitoring Stations</t>
  </si>
  <si>
    <t>Provision of GPS Equipment</t>
  </si>
  <si>
    <t>Development of a Standard Toilet for Citizens of Kaduna</t>
  </si>
  <si>
    <t>Monitoring and Enforcement on Solid  Waste Evacuation and Management.</t>
  </si>
  <si>
    <t>Conduct of Formal &amp; Informal Environmental Awareness Programme</t>
  </si>
  <si>
    <t>Monitoring and Enforcement on Liquid  Waste Evacuation and Management.</t>
  </si>
  <si>
    <t/>
  </si>
  <si>
    <t>Electric Based Flood Early Warning System</t>
  </si>
  <si>
    <t>Establishment of Environmental Sustainability Volume Biodiversity in Kaduna</t>
  </si>
  <si>
    <t>Conduct Climate Change Volumetric Assessment in the 23 LGAs</t>
  </si>
  <si>
    <t xml:space="preserve">MINISTRY OF WATER RESOURCES </t>
  </si>
  <si>
    <t>Rehabilitation and Extension of Pipeline Network at Doka Distribution District.</t>
  </si>
  <si>
    <t>Rehabilitation and Extension of Pipeline Network at Rigasa Distribution District.</t>
  </si>
  <si>
    <t>Rehabilitation and Extension of Pipeline Network at Barnawa Distribution District.</t>
  </si>
  <si>
    <t xml:space="preserve"> Consultancy Services for Construction Supervision for Zaria Water Expansion (AfDB)</t>
  </si>
  <si>
    <t>Repairs/Rehabilitation Works on Kangimi Dam</t>
  </si>
  <si>
    <t>Conduct Solid Waste Management Study/Pilot Scheme (AfDB)</t>
  </si>
  <si>
    <t>Management and Commercialization Study (AfDB)</t>
  </si>
  <si>
    <t xml:space="preserve">GOVERNMENT PRINTING DEPARTMENT </t>
  </si>
  <si>
    <t>Implementing KASTELEA Driving Academy</t>
  </si>
  <si>
    <t>Procurement of Operational Gadgets</t>
  </si>
  <si>
    <t>Procurement of Specially Equipped Enforcement Automobiles</t>
  </si>
  <si>
    <t xml:space="preserve">SECRETARY TO THE STATE GOVERNMENT </t>
  </si>
  <si>
    <t>.</t>
  </si>
  <si>
    <t>Modernization of Tax Administration System</t>
  </si>
  <si>
    <t xml:space="preserve">LOCAL GOVERNMENT SERVICE COMMISSION </t>
  </si>
  <si>
    <t>Procurement/Installation of Software  for the Commission for Biometric Capturing</t>
  </si>
  <si>
    <t>Aquisition of  Softwares</t>
  </si>
  <si>
    <t>Ease of Doing Business Programme</t>
  </si>
  <si>
    <t>Public Private Partnership(PPP) Management Programme</t>
  </si>
  <si>
    <t xml:space="preserve">KADUNA STATE BUREAU OF STATISTICS </t>
  </si>
  <si>
    <t xml:space="preserve">MINISTRY OF JUSTICE </t>
  </si>
  <si>
    <t xml:space="preserve">HIGH COURT OF JUSTICE </t>
  </si>
  <si>
    <t>Construction of Magistrate Courts Across the State</t>
  </si>
  <si>
    <t>Automation of High Courts</t>
  </si>
  <si>
    <t xml:space="preserve">CUSTOMARY COURT OF APPEAL </t>
  </si>
  <si>
    <t xml:space="preserve">SHARIA COURT OF APPEAL </t>
  </si>
  <si>
    <t>Construction/ Provision Of Roads Within The Complex</t>
  </si>
  <si>
    <t xml:space="preserve">INDUSTRIALIZATION AND MICRO CREDIT MANAGEMENT BOARD </t>
  </si>
  <si>
    <t xml:space="preserve">BUREAU OF STATE PENSION </t>
  </si>
  <si>
    <t xml:space="preserve">BUREAU OF SUBSTANCE ABUSE, PREVENTION AND TREATMENT </t>
  </si>
  <si>
    <t xml:space="preserve">WATER SERVICES REGULATORY COMMISSION </t>
  </si>
  <si>
    <t>Development of Regulations, Standards and Guidelines</t>
  </si>
  <si>
    <t>Production of Regulations, Standards and Guidelines</t>
  </si>
  <si>
    <t>Development and Management of ICT</t>
  </si>
  <si>
    <t>Establishment of  Mini Water Quality Laboratory</t>
  </si>
  <si>
    <t>Establishment of Reference Library</t>
  </si>
  <si>
    <t>Establishment of Audio-Visual Unit</t>
  </si>
  <si>
    <t>SCIENCE AND TECHNICAL SCHOOLS MANAGEMENT BOARD (STSMB)</t>
  </si>
  <si>
    <t>051705500100</t>
  </si>
  <si>
    <t>Sectors</t>
  </si>
  <si>
    <t>Sub-Sector: Economic</t>
  </si>
  <si>
    <t>Agriculture and Forestry</t>
  </si>
  <si>
    <t>Commerce, Industry and Tourism</t>
  </si>
  <si>
    <t>Rural and Community Development</t>
  </si>
  <si>
    <t>Works, Housing and Transport</t>
  </si>
  <si>
    <t>Total For Sub-Sector: Economic</t>
  </si>
  <si>
    <t>Sub-Sector: Social</t>
  </si>
  <si>
    <t>Education</t>
  </si>
  <si>
    <t>Health</t>
  </si>
  <si>
    <t>Social Development</t>
  </si>
  <si>
    <t>Total For Sub-Sector: Social</t>
  </si>
  <si>
    <t>Sub-Sector: Regional</t>
  </si>
  <si>
    <t>Environment and Natural Resources</t>
  </si>
  <si>
    <t>Water Resources</t>
  </si>
  <si>
    <t>Total For Sub-Sector: Regional</t>
  </si>
  <si>
    <t>Sub-Sector: General Administration</t>
  </si>
  <si>
    <t>Executive</t>
  </si>
  <si>
    <t>Governance</t>
  </si>
  <si>
    <t>Law and Justice</t>
  </si>
  <si>
    <t>Legislature</t>
  </si>
  <si>
    <t>Total For Sub-Sector: Gen. Admin</t>
  </si>
  <si>
    <t xml:space="preserve">Grand Total </t>
  </si>
  <si>
    <t>Ministry of Agriculture and Forestry</t>
  </si>
  <si>
    <t>Forest Management Project</t>
  </si>
  <si>
    <t>Kaduna State Agricultural Development Project (KADP)</t>
  </si>
  <si>
    <t>Ministry for Rural and Community Development</t>
  </si>
  <si>
    <t>Kaduna  Power Supply Company (KAPSCO)</t>
  </si>
  <si>
    <t>Ministry of Works, Housing and Transport</t>
  </si>
  <si>
    <t>Industrial and Micro- Credit Board</t>
  </si>
  <si>
    <t>Ministry of Education, Science and Technology</t>
  </si>
  <si>
    <t>Kaduna State University (KASU)</t>
  </si>
  <si>
    <t>Library Board</t>
  </si>
  <si>
    <t>Kaduna State Scholarship Board</t>
  </si>
  <si>
    <t>Private School Board</t>
  </si>
  <si>
    <t>State Universal Basic Education Board (SUBEB)</t>
  </si>
  <si>
    <t>Nuhu Bamalli Polytechnic, Zaria</t>
  </si>
  <si>
    <t>Total For Education</t>
  </si>
  <si>
    <t>Ministry of Health and Human Services</t>
  </si>
  <si>
    <t>Kaduna State College of Nursing and Midwifery, Kafanchan</t>
  </si>
  <si>
    <t>College of Midwifery, Kaduna</t>
  </si>
  <si>
    <t>Drugs and Medical Supplies Management Agency</t>
  </si>
  <si>
    <t>Kaduna State Aids Control Agency (KADSACA)</t>
  </si>
  <si>
    <t>Total For Health</t>
  </si>
  <si>
    <t>Ministry of Youth, Sports and Culture</t>
  </si>
  <si>
    <t>Ministry of Women Affairs and Social Development</t>
  </si>
  <si>
    <t>Total For Social Development</t>
  </si>
  <si>
    <t>Ministry of Environment and Natural Resources</t>
  </si>
  <si>
    <t>Kaduna State Environmental Protection Authority (KEPA)</t>
  </si>
  <si>
    <t>Ministry of Water Resources</t>
  </si>
  <si>
    <t>Rural Water Supply and Sanitation Agency (RUWASSA)</t>
  </si>
  <si>
    <t>Kaduna State Urban Planning Development Authority (KASUPDA)</t>
  </si>
  <si>
    <t xml:space="preserve">Department of Information and Public Affairs </t>
  </si>
  <si>
    <t>Kaduna State Media Corporation (KSMC)</t>
  </si>
  <si>
    <t>Government Printing Department</t>
  </si>
  <si>
    <t>Kaduna State Traffic and Environmental Law Enforcement Authority (KASTELEA)</t>
  </si>
  <si>
    <t xml:space="preserve">Office of the Secretary to the State Government </t>
  </si>
  <si>
    <t xml:space="preserve">Ministry for Local Government </t>
  </si>
  <si>
    <t>Ministry of Finance</t>
  </si>
  <si>
    <t>Local Government Service Commission</t>
  </si>
  <si>
    <t>Kaduna  State Facilities   Management Agency (KADFAMA)</t>
  </si>
  <si>
    <t>Bureau of Public Service Reform</t>
  </si>
  <si>
    <t>Bureau of State Pension</t>
  </si>
  <si>
    <t>Total For Executive</t>
  </si>
  <si>
    <t>Total For Governance</t>
  </si>
  <si>
    <t>Law And Justice</t>
  </si>
  <si>
    <t>Ministry of Justice</t>
  </si>
  <si>
    <t>High Court of Justice</t>
  </si>
  <si>
    <t>Customary Court of Appeal</t>
  </si>
  <si>
    <t>Sharia Court of Appeal</t>
  </si>
  <si>
    <t>Total For Law and Justice</t>
  </si>
  <si>
    <t>Kaduna State Legislature</t>
  </si>
  <si>
    <t xml:space="preserve">Total For Legislature </t>
  </si>
  <si>
    <t>SECTORAL SUMMARY</t>
  </si>
  <si>
    <t>SUMMARY BY MDAs</t>
  </si>
  <si>
    <t>Water Services Regulatory Commission</t>
  </si>
  <si>
    <t>Commission for Marketers</t>
  </si>
  <si>
    <t>Artist Allowance</t>
  </si>
  <si>
    <t>Capacity Building ( Part- time Services Delivery)</t>
  </si>
  <si>
    <t xml:space="preserve">Budget Preparation Expenses </t>
  </si>
  <si>
    <t>Supervision (M&amp;E )</t>
  </si>
  <si>
    <t>Maintenance of office furniture</t>
  </si>
  <si>
    <t>Entertainment and Hospitality</t>
  </si>
  <si>
    <t>STATE UNIVERSAL BASIC EDUCATION BOARD</t>
  </si>
  <si>
    <t>Local Medical Treatment &amp; Expenses</t>
  </si>
  <si>
    <t xml:space="preserve">Budget Preparation Expenses and Administration </t>
  </si>
  <si>
    <t xml:space="preserve">External Examination </t>
  </si>
  <si>
    <t>Science Practical</t>
  </si>
  <si>
    <t xml:space="preserve">Drugs and Medication </t>
  </si>
  <si>
    <t xml:space="preserve">Supporting Staff Allowances </t>
  </si>
  <si>
    <t>Public Health Emergencies</t>
  </si>
  <si>
    <t xml:space="preserve">Security Services </t>
  </si>
  <si>
    <t>Recruitment and Appointment (Service Wide)</t>
  </si>
  <si>
    <t>Discipline and Appointment (Service Wide)</t>
  </si>
  <si>
    <t>Local Training (Seminar,Conf. &amp; Workshop)</t>
  </si>
  <si>
    <t>GRADE LEVEL</t>
  </si>
  <si>
    <t>CONHESS</t>
  </si>
  <si>
    <t>COMMESS</t>
  </si>
  <si>
    <t>Practicing Licence Fee (Charges)</t>
  </si>
  <si>
    <t>Postage &amp; Courier Services</t>
  </si>
  <si>
    <t>Office Stationeries / Computer Consumables</t>
  </si>
  <si>
    <t>Printing of Non-Security Documents</t>
  </si>
  <si>
    <t>Maintenance of Motor Vehicle &amp; Transport Equipment</t>
  </si>
  <si>
    <t>Plants &amp; Generators Fuel Cost</t>
  </si>
  <si>
    <t>Bank Charges</t>
  </si>
  <si>
    <t>Refreshments and Meals</t>
  </si>
  <si>
    <t xml:space="preserve">MINISTRY OF LOCAL GOVERNMENT AFFAIRS </t>
  </si>
  <si>
    <t>Local Training (Seminars, Conf. &amp; Workshop)</t>
  </si>
  <si>
    <t>Local Training (Regular)</t>
  </si>
  <si>
    <t>International Training (Sem. Conf. and Workshop)</t>
  </si>
  <si>
    <t>Provisional Sum for Recruitment</t>
  </si>
  <si>
    <t>CRFC Salaries / Allowance - Governor</t>
  </si>
  <si>
    <t>CRFC Salaries / Allowance - Deputy Governor</t>
  </si>
  <si>
    <t>CRFC Salaries / Allowance - State Auditor-General</t>
  </si>
  <si>
    <t>CRFC Salaries / Allowance - Chairman Civil Service Commission</t>
  </si>
  <si>
    <t>CRFC Salaries / Allowance - Chairman Local Government Service Commission</t>
  </si>
  <si>
    <t>CRFC Salaries / Allowance - Chairman Judicial Service Commission</t>
  </si>
  <si>
    <t>CRFC Salaries / Allowance - Chairman and Members SIECOM</t>
  </si>
  <si>
    <t>CRFC Salaries / Allowance - Judiciary High Court of Justice</t>
  </si>
  <si>
    <t>CRFC Salaries / Allowance - Judiciary Shari'a Court of Appeal</t>
  </si>
  <si>
    <t>CRFC Salaries / Allowance - Judiciary Customary Court of Appeal</t>
  </si>
  <si>
    <t>CRFC Salaries / Allowance - Local Government Auditor General</t>
  </si>
  <si>
    <t>CRFC Salaries / Allowance - Chairman Teachers Service Board</t>
  </si>
  <si>
    <t>CRFC Salaries / Allowance - Assembly Service Commission</t>
  </si>
  <si>
    <t>CRFC Salaries / Allowance - Chairman SUBEB</t>
  </si>
  <si>
    <t>Motor Vehicle Fuelling Cost</t>
  </si>
  <si>
    <t>Maintenance of Office / IT Equipment</t>
  </si>
  <si>
    <t>Internal Public Debt- Principal Repayment</t>
  </si>
  <si>
    <t>Audit fees</t>
  </si>
  <si>
    <t>Conduct of Road Maintenance Across the State</t>
  </si>
  <si>
    <t xml:space="preserve">Beautification  of Bus Rapid Transit Lanes and Road Pavement  Phase II </t>
  </si>
  <si>
    <t>Erosion Control in Kabala West , Kaduna South LGA</t>
  </si>
  <si>
    <t xml:space="preserve">Wazo - Asso - Tanda - Gegira (Washout) Phase II </t>
  </si>
  <si>
    <t>Provision of Infrastructure at New Layouts</t>
  </si>
  <si>
    <t>Construction of Box Culvert</t>
  </si>
  <si>
    <t xml:space="preserve">KADUNA STATE ROADS AGENCY (KADRA) </t>
  </si>
  <si>
    <t xml:space="preserve">Electricity Access for Communities
</t>
  </si>
  <si>
    <t>Construction of 6No  Science Secondary Schools (IsDB)</t>
  </si>
  <si>
    <t>Procurement of 16 Nos. HP Laptop Accessories at KADSQAB</t>
  </si>
  <si>
    <t>Construction of 150 Seating Lecture Theatre</t>
  </si>
  <si>
    <t xml:space="preserve">Construction of 20 Space Toilet for Students </t>
  </si>
  <si>
    <t>Construction of Block of Offices</t>
  </si>
  <si>
    <t>Construction of Perimeter Fence</t>
  </si>
  <si>
    <t>Rehabilitation of Male &amp; Female Hostels</t>
  </si>
  <si>
    <t>Rehabilitation of Classrooms</t>
  </si>
  <si>
    <t>Rehabilitation of Academic Staff Offices (Main Campus &amp; Director SAS)</t>
  </si>
  <si>
    <t>Provision of Solar Street Light (Main &amp; Annex Campuses)</t>
  </si>
  <si>
    <t>Procurement of Office Equipment</t>
  </si>
  <si>
    <t xml:space="preserve">Procurement of 10nos. Official Vehicles </t>
  </si>
  <si>
    <t>Procurement of New Ware House Doors</t>
  </si>
  <si>
    <t>Procurement of Warehouse Personnel Protective Kits</t>
  </si>
  <si>
    <t xml:space="preserve">Procurement of Pharmagrade Plastic Pallets </t>
  </si>
  <si>
    <t>Procurement of DBS Kits and PCR Reagents</t>
  </si>
  <si>
    <t>Rehabilitation of Lere Stadium</t>
  </si>
  <si>
    <t>Rehabilitation of Kachia Stadium</t>
  </si>
  <si>
    <t xml:space="preserve">Rehabilitation of Birnin Gwari Stadium </t>
  </si>
  <si>
    <t xml:space="preserve">Rehabilitation of Saminaka Stadium </t>
  </si>
  <si>
    <t>Desilting of River Kaduna</t>
  </si>
  <si>
    <t>Rehabilitation / Retrofitting of Water Works and Selected Networks Extension.</t>
  </si>
  <si>
    <t>Construction of Distribution Network at Kudan and Makarfi LGAs (AfDB)</t>
  </si>
  <si>
    <t>Engineering Design and Construction Supervision for Distribution Network in Six LGAs (AfDB)</t>
  </si>
  <si>
    <t xml:space="preserve">Construction Supervision for Transmission Mains, Services  Reservoirs and Booster Stations (IsDB) </t>
  </si>
  <si>
    <t>Construction of Distribution Network at Giwa LGA (AfDB)</t>
  </si>
  <si>
    <t>Construction of Distribution Network at Soba, Ikara and Kubau LGAs (AfDB)</t>
  </si>
  <si>
    <t>Procurement of 1No. Additional State of the Art Drilling Rig and Accompany Equipment</t>
  </si>
  <si>
    <t>Consulting Fees</t>
  </si>
  <si>
    <t>Design, Installation, Management and Transfer of KADGIS</t>
  </si>
  <si>
    <t xml:space="preserve">KADUNA GEOGRAPHIC INFORMATION SERVICE (KADGIS) </t>
  </si>
  <si>
    <t>Laying of Fibre Optics Cable</t>
  </si>
  <si>
    <t xml:space="preserve">Supply of Spare Parts for Radio Transmitters </t>
  </si>
  <si>
    <t>Overhaul of Transmitters</t>
  </si>
  <si>
    <t>Supply of Outside Broadcast Van</t>
  </si>
  <si>
    <t>Supply of Office Furniture</t>
  </si>
  <si>
    <t>KADUNA STATE FACILITIES MANAGEMENT AGENCY (KADFAMA)</t>
  </si>
  <si>
    <t>Procurement of Drugs for Service Delivery Plan</t>
  </si>
  <si>
    <t>Procurement of Drugs for the Treatment of the Elderly</t>
  </si>
  <si>
    <t>Provision of 25% Insurance Premium Subsidy to Farmers.</t>
  </si>
  <si>
    <t>Raising of Seedlings in State Nurseries</t>
  </si>
  <si>
    <t>Security Personnel Allowances</t>
  </si>
  <si>
    <t>Security Personnel Allowance</t>
  </si>
  <si>
    <t>Kaduna  State Public Procurement  Agency (PPA)</t>
  </si>
  <si>
    <t>COMMUNITY AND SOCIAL DEVELOPMENT AGENCY</t>
  </si>
  <si>
    <t>Footnotes</t>
  </si>
  <si>
    <t>Community and Social Development Agency</t>
  </si>
  <si>
    <t>State 40% Contribution to LGAS Health Workers</t>
  </si>
  <si>
    <t>Coucillorship Elections</t>
  </si>
  <si>
    <t>By-Elections</t>
  </si>
  <si>
    <t>Ministry of Commerce, Industry and Tourism</t>
  </si>
  <si>
    <t>Kaduna State College of Education, Gidan Waya</t>
  </si>
  <si>
    <t xml:space="preserve">Kaduna State Agency for Mass Literacy </t>
  </si>
  <si>
    <t>Shehu Idris College of Health Sciences and Technology</t>
  </si>
  <si>
    <t>Kaduna State Primary Health Care Agency</t>
  </si>
  <si>
    <t xml:space="preserve">Bureau of Substance Abuse, Prevention and Treatment  </t>
  </si>
  <si>
    <t>Kaduna State Rehabilitation Board</t>
  </si>
  <si>
    <t>Kaduna Geographic Information Service (KADGIS)</t>
  </si>
  <si>
    <t>Office of the Head of Service</t>
  </si>
  <si>
    <t>Kaduna State Internal Revenue Service (KADIRS)</t>
  </si>
  <si>
    <t>State Independent Electoral Commission (SIECOM)</t>
  </si>
  <si>
    <t>State Emergency Management Agency (SEMA)</t>
  </si>
  <si>
    <t xml:space="preserve">Kaduna State Planning and Budget Commission </t>
  </si>
  <si>
    <t>Kaduna State Bureau of Statistics</t>
  </si>
  <si>
    <t>Fertilizer Operations</t>
  </si>
  <si>
    <t>Advocacy and Sensitization on Trees Planting</t>
  </si>
  <si>
    <t>Domicile GAP/GHP through Parternership/Consultant</t>
  </si>
  <si>
    <t>Renovation of Èngineering out Station/Procurement of Agricultural Equipment</t>
  </si>
  <si>
    <t>Improvement of Indigenous Breeds</t>
  </si>
  <si>
    <t xml:space="preserve">Provide Financial Support to Commodity Value Chain Development </t>
  </si>
  <si>
    <t>Procurement of Chemicals &amp; Equipment for Prevention of Disease Outbreak</t>
  </si>
  <si>
    <t>Renovation of Eleven Warehouses</t>
  </si>
  <si>
    <t>Anchor Borrowers Scheme (Central Bank of Nigeria- CBN )</t>
  </si>
  <si>
    <t>Mapping, Documentation of Tourism and Historical Sites</t>
  </si>
  <si>
    <t>Acquisition of Two (2No.) Expo Halls and Replacement of Tarpaulin at Trade Fair Complex.</t>
  </si>
  <si>
    <t>Rehabilitation of Mechanical Engineering Workshop for Skills Acquisition</t>
  </si>
  <si>
    <t>Public Housing, Public  Private Partnership (PPP)</t>
  </si>
  <si>
    <t>Conduct of Street Light Maintenance Across the State</t>
  </si>
  <si>
    <t>Rural Feeder Roads</t>
  </si>
  <si>
    <t>Construction of Retaining Wall Along Kofar Gayan - Jos  Road Zaria</t>
  </si>
  <si>
    <t>Interventions to Improve Nutrition for Primary Pupils, IQTE Boarding School Pupils and 31 Boarding Secondary Schools</t>
  </si>
  <si>
    <t>Teacher Development Programme (TPD)/DFID Joint Project</t>
  </si>
  <si>
    <t>Supply/installation of LPG Tanks, Burners and Industrial Boiling Pans in 29 Boarding Secondary Schools</t>
  </si>
  <si>
    <t>Build and Procure Standard Analytical Laboratory at Research Complex to Purify, Analyse and Enhance the Nutritional Value of Products</t>
  </si>
  <si>
    <t>Develop Computer Base Test (CBT) Centre; 1 Centre in Each Senatorial District</t>
  </si>
  <si>
    <t>Construct Computer Laboratories and Supply 20 Desktops Each in 50 secondary Schools Across the State</t>
  </si>
  <si>
    <t>Interventions to Disaster Management (Windstorm, Fire Outbreak etc) in 240 Schools Across the State</t>
  </si>
  <si>
    <t>Consultancy Services on Construction of Pharmaceutical Sciences Building</t>
  </si>
  <si>
    <t>Consultancy Services on Construction of Multi-purpose Tech. Laboratory Complex, Kafanchan</t>
  </si>
  <si>
    <t>Consultancy Services on Construction of Faculty of Agricultural Science [Phase II]</t>
  </si>
  <si>
    <t>Consultancy Services on Installation &amp; Networking of Campus-wide Surveillance System and Instructional Facilities</t>
  </si>
  <si>
    <t>Consultancy Services on Construction of Students' IT Park at Kafanchan Campus</t>
  </si>
  <si>
    <t>Consultancy Services on Construction of Faculty Auditorium Complex for Social &amp; Management Sciences</t>
  </si>
  <si>
    <t>Consultancy Services on Construction of Students' IT Park at CBS., Kaduna</t>
  </si>
  <si>
    <t>Construction of 300seat Capacity Lecture Hall at Kafanchan</t>
  </si>
  <si>
    <t>Consultancy Services on Construction of 300seat Capacity Lecture Hall at Kafanchan</t>
  </si>
  <si>
    <t>Construction and Furnishing of Auto-Card/Manual Drafting Studio Complex</t>
  </si>
  <si>
    <t>Consultancy Services on Construction and Furnishing of Auto-Card/Manual Drafting Studio Complex</t>
  </si>
  <si>
    <t>Consultancy Services on Procurement of Additional Equipment for Faculty of Medicine Complex (A&amp;B)</t>
  </si>
  <si>
    <t>Consultancy Services on Procurement of Additional Equipments for Faculty of Medicine (III)</t>
  </si>
  <si>
    <t>Consultancy Services on Construction of Classrooms/Office Complex at Kafanchan</t>
  </si>
  <si>
    <t>Construction, Furnishing &amp; Supply of Equipments for the Faculty of Social &amp; Mgt. Sciences (Phase II)</t>
  </si>
  <si>
    <t>Procurement and Installation of Lecture Hall Furniture for Faculty of Arts</t>
  </si>
  <si>
    <t>Consultancy Services on Construction, Furnishing &amp; Supply of Equipments for the Faculty of Social &amp; Mgt. Sciences (Phase II)</t>
  </si>
  <si>
    <t>Consultancy Services on Procurement of Hospital Furniture and Equipments for the University Sick-Bay</t>
  </si>
  <si>
    <t>Construction and Furnishing of Faculty of Science (Phase II)</t>
  </si>
  <si>
    <t>Consultancy Services on Construction and Furnishing of Faculty of Science (Phase II)</t>
  </si>
  <si>
    <t>Consultancy Services on Procurement of Equipments for Faculty of Medicine</t>
  </si>
  <si>
    <t>Consultancy Services on Procurement of Equipments for Faculty of Agriculture</t>
  </si>
  <si>
    <t>Construction of 500 seat Capacity Lecture Theatre</t>
  </si>
  <si>
    <t>Furnishing of 500 seat Capacity Lecture Theatre</t>
  </si>
  <si>
    <t>Consultancy Services on Various Construction (Z)</t>
  </si>
  <si>
    <t xml:space="preserve">Construction and Furnishing of Faculty of Law and Departments </t>
  </si>
  <si>
    <t>Construction and Furnishing of Faculty of Education and Departments</t>
  </si>
  <si>
    <t>Construction and Furnishing of Faculty of Engineering and Departments</t>
  </si>
  <si>
    <t>Construction of Administrative Block</t>
  </si>
  <si>
    <t>Construction of Fine and Applied Arts Complex</t>
  </si>
  <si>
    <t>Construction of Technical Education Complex</t>
  </si>
  <si>
    <t>Construction of Clinic</t>
  </si>
  <si>
    <t>Rehabilitation of 2No. Science Laboratories</t>
  </si>
  <si>
    <t>Rehabilitation of 9No. Classrooms/Lecture Halls</t>
  </si>
  <si>
    <t>Rehabilitation of Temporary Administrative Block</t>
  </si>
  <si>
    <t>Rehabilitation of 4No. Students Hostels</t>
  </si>
  <si>
    <t>Rehabilitation of College Main Library</t>
  </si>
  <si>
    <t>Purchase of Classroom Furniture</t>
  </si>
  <si>
    <t>2018 TETFUND Normal/Special Intervention</t>
  </si>
  <si>
    <t>Rehabilitation of Provost Residence</t>
  </si>
  <si>
    <t>Construction of Centre Store</t>
  </si>
  <si>
    <t>Rehabilitation/Construction of Library/Computer Centre in Staff School</t>
  </si>
  <si>
    <t>Purchase of New Library Books</t>
  </si>
  <si>
    <t>Purchase of Reading Table and Chairs in HQ and Other Branches</t>
  </si>
  <si>
    <t>Construction of Perimeter Fence and College Main Entrance Gate</t>
  </si>
  <si>
    <t>2nd Phase of E-Library</t>
  </si>
  <si>
    <t>Purchase of Library Equipment</t>
  </si>
  <si>
    <t>Renovation/Construction of HQ and Other Branches</t>
  </si>
  <si>
    <t>Rural Electrification</t>
  </si>
  <si>
    <t>Provision of Min-Grid Solar Electrification to 3 Pilot Communities (Green Elec)</t>
  </si>
  <si>
    <t>Kauru Special Intervention on Rural Electrification Projects</t>
  </si>
  <si>
    <t xml:space="preserve">KADUNA STATE UNIVERSAL EDUCATION BOARD (SUBEB) </t>
  </si>
  <si>
    <t>Construction of a Block of 2No. Classrooms with Children Restroom and Toilet for ECCDE</t>
  </si>
  <si>
    <t>Construction of a Block of 24No. Classrooms, Offices for Primary School</t>
  </si>
  <si>
    <t>Contruction of a Block of 12No. Classroom for Primary School</t>
  </si>
  <si>
    <t>Construction of 2No. Classroom for Primary School</t>
  </si>
  <si>
    <t>Construction of a Block of 12No. Classroom for JSS</t>
  </si>
  <si>
    <t>Construction of a Block of 4No. Classroom for JSS</t>
  </si>
  <si>
    <t>Construction of ECCDE Games Villages in 9No Primary Schools in 9No. LGEAs</t>
  </si>
  <si>
    <t xml:space="preserve">Procurement of 9No. Matresses for 9No. ECCDE schools </t>
  </si>
  <si>
    <t>Procurement of ECCDE Plastic Furniture for Teachers and Pupils in 9No. ECCDE schools</t>
  </si>
  <si>
    <t>Procurement of 2 Seater Pupils Desk/Bench for Primary Schools</t>
  </si>
  <si>
    <t>Procurement of Teachers Furniture (Table and Chairs) for Primary Schools</t>
  </si>
  <si>
    <t>Procurement of 2 Seater Pupils Desk/Bench for JSS</t>
  </si>
  <si>
    <t>Procurement of Imported Resin Laminated Laboratory Work Tap for Installation in Multi-Purpose laboratory in JSS</t>
  </si>
  <si>
    <t>Procurement and Installation of Computers for EMIS Office</t>
  </si>
  <si>
    <t>Construction of a Block of 2No. Classrooms for Primary School</t>
  </si>
  <si>
    <t>Procurement of Teachers Furniture (Table and Chairs) for JSS Schools</t>
  </si>
  <si>
    <t>Conduct Impact Assessment on Training of Inclusive Education Teachers on Braille and Signlanguage in 15 Sampled LGEAs</t>
  </si>
  <si>
    <t>Conduct technical Team Review and Orientation Meeting</t>
  </si>
  <si>
    <t>Conduct a 3 day  Capacity Building for 70 Associate Counsellors from the 23 LGEAs on ''Strategies for Effective Counselling Skills in Basic Education</t>
  </si>
  <si>
    <t>Workshop on Coordination, Monotoring and Reporting for SUBEB and MOE Officials,DOS and ZD</t>
  </si>
  <si>
    <t>Technical Meeting on Evaluation and Tracking of Pupils learning-TOT</t>
  </si>
  <si>
    <t>Evaluators and Principals Workshop on Evaluating and Students learning</t>
  </si>
  <si>
    <t>School Visit to enable Evaluators Support to Schools to start Processes of Evaluating and Tracking Based on Training</t>
  </si>
  <si>
    <t>SSIT Workshop pn Evaluating and Tracking Student</t>
  </si>
  <si>
    <t>Conduct One Day Meeting with HODs, State Trainers and Core Teachers</t>
  </si>
  <si>
    <t>Conduct a 3 Day Refresher Course for 46 Core Teachers by State Trainers</t>
  </si>
  <si>
    <t xml:space="preserve">Conduct Training for 1150 Teachers by 46 Core Teachers </t>
  </si>
  <si>
    <t>Conduct Post Training Impact Survey by State Trainers</t>
  </si>
  <si>
    <t>Procurement of Support Material for Special Need (IE)</t>
  </si>
  <si>
    <t>Procurement of Instruction Materials for Special Need (IE)</t>
  </si>
  <si>
    <t>Procurement of Skill Acquisition Materials for Special Need</t>
  </si>
  <si>
    <t>Construction of a Block of Two Classrooms with IE Specification</t>
  </si>
  <si>
    <t>Conduct Joint Monitoring of Utilization by UBEC and SUBEB</t>
  </si>
  <si>
    <t>Conduct Training of Class Teachers on Reading Methodology</t>
  </si>
  <si>
    <t>Training of 230 Care Givers on One Pre-Primary Curriculum</t>
  </si>
  <si>
    <t>Conduct Training of Teachers on the Use of Teachers Guide for 477 SSOs and LGEA SIT</t>
  </si>
  <si>
    <t>Training of 200 Almajirai School Teachers on literacy and Numaracy Skiills (phase 3)</t>
  </si>
  <si>
    <t>Conduct Jolly Phonics Training for 1200 Teachers</t>
  </si>
  <si>
    <t>Provision of Supplementary Teaching , learning Material and Monitoring Tools for Jolly Phonics</t>
  </si>
  <si>
    <t>Leadership and Capacity Training for School Head Teachers and Assistants</t>
  </si>
  <si>
    <t>Accreditation of 11No. ND/HND Courses</t>
  </si>
  <si>
    <t>Rehabilitation of Multi-Purpose Hall (Main Campus)</t>
  </si>
  <si>
    <t>Upgrading and Equipping of General Hospitals across the State to Improve Quality and Access of Health Care Services and to reduce Maternal &amp; Under 5 Mortality</t>
  </si>
  <si>
    <t>Construction of Visiting Doctors and Utility Quarters at Yusuf Dantsoho Memorial Hospital Tudun Wada, Kaduna.</t>
  </si>
  <si>
    <t>Construction of 300-Bed Specialist Hospital</t>
  </si>
  <si>
    <t>Purchase of Re-agents/Consumables for Blood Transfusion Services</t>
  </si>
  <si>
    <t>Establishment of Kaduna State Emergency Medical Services to Increase Access to Health Care</t>
  </si>
  <si>
    <t>Completion and Upgrading of PHC F/Kagoma to a Rural Hospital to increase Access to Health Care</t>
  </si>
  <si>
    <t>Construction of 60 Capacity Conference Hall at State Ministry of Health</t>
  </si>
  <si>
    <t>Construction of New College of Nursing at Pambegua</t>
  </si>
  <si>
    <t>Renovation of Burnt Female Hostel at Makarfi Main Campus</t>
  </si>
  <si>
    <t>Construction of Perimeter Wall (1000m) South West direction of the College at Makarfi Main Campus</t>
  </si>
  <si>
    <t>Construction of 70 Students Seating Capacity Technical Drawing Room at Makarfi Main Campus</t>
  </si>
  <si>
    <t>Construction and Furnishing of additional lecture Hall of 70 no. Students Capacity at Makarfi Main Campus</t>
  </si>
  <si>
    <t>Construction of 10 No Classrooms</t>
  </si>
  <si>
    <t>Construction/Furnishing of Bursury Department</t>
  </si>
  <si>
    <t>Construction/Fencing of Makarfi Main Campus Western Part of the College</t>
  </si>
  <si>
    <t>Reconstruction of Convocation Square at Makarfi Campus</t>
  </si>
  <si>
    <t>Construction and Furnishing of 70 Students Siting Capacity Chemistry Laboratory for School of General Health Science at Makarfi</t>
  </si>
  <si>
    <t xml:space="preserve">KADUNA STATE C0LLEGE OF NURSING, KAFANCHAN </t>
  </si>
  <si>
    <t>Construction of Laboratory and Demonstration Room at College of Nursing, Kafanchan</t>
  </si>
  <si>
    <t>Construction of 450 Seater Capacity  lecture Theatre Phase 1 and 2 at College of Nursing, Kafanchan</t>
  </si>
  <si>
    <t>Construction of ICT Centre at College of Nursing Kafanchan</t>
  </si>
  <si>
    <t>Construction of Incenerator at College of Nursing Kafanchan</t>
  </si>
  <si>
    <t xml:space="preserve">Proposed Renovation of Sickbay at College of Nursing Kafanchan </t>
  </si>
  <si>
    <t>Procurement of Teaching Aids &amp; Models @ College of Midwifery T/wada</t>
  </si>
  <si>
    <t>Procurement of Students Beds For the Hostel @ College of Midwifery T/Wada</t>
  </si>
  <si>
    <t>Furnishing of E-Library @ College of Midwifery T/Wada</t>
  </si>
  <si>
    <t>Provide Furniture for Renovated LGHA Offices and Internet Facilities</t>
  </si>
  <si>
    <t>Renovate, Furnish and Equip 53 No. of Health Clinics Across the State</t>
  </si>
  <si>
    <t>PHC Project (Construction, Renovation and Upgrading PHC Centres)</t>
  </si>
  <si>
    <t xml:space="preserve">Construct 2No Block of Offices at Kafanchan and Zaria Zone </t>
  </si>
  <si>
    <t>Provision of Counterpart Funding</t>
  </si>
  <si>
    <t>Procurement, Installation and Accessories of 1 Power Generator (100 KVA) and Construction of Generator House at new SPHCDA Headquarters</t>
  </si>
  <si>
    <t xml:space="preserve">Pilotting of Community Life Centres (CLC) Concepts in 5No PHC Facilities (Kudan-PHC Garu, Soba PHC DINYA, Igabi-HC Kamfani, Kajuru-PHC DOKA, SANGA - PHC WASA) </t>
  </si>
  <si>
    <t>Solar for Health Care Initiative to Improve Health Care Delivery Scale Up Provision Solar Clinics</t>
  </si>
  <si>
    <t>Procurement of  Drugs  for Infant Health Care(IHC) under Free Maternal and Child Healthcare(FMCH) Program</t>
  </si>
  <si>
    <t>Procurement of  Drugs  for Under-Five Health Care (U-5HC) under Free Maternal and Child Healthcare(FMCH) Program</t>
  </si>
  <si>
    <t>Procurement of  Drugs for Scale Up to Capitalize 70% Health Facilities  (HFs) and Train Personel to run Sustainable Drugs Supplies System (SDSS) Framework</t>
  </si>
  <si>
    <t>Procurement of  Antiretroviral Drugs, Reagents, Kits and Condoms Under HIV/AIDS Treatment Program</t>
  </si>
  <si>
    <t>Procurement of  Drugs Under War Against Malaria (WAM) Program</t>
  </si>
  <si>
    <t>Rehabilitation of  Perimeter Fence &amp; Main Gate and Landscape Terrain of KDSDMSMA</t>
  </si>
  <si>
    <t>Construction of one Zonal Medical Stores in Kafanchan</t>
  </si>
  <si>
    <t>Construction of  one Zonal Medical Stores Zaria</t>
  </si>
  <si>
    <t>Construction of  2 No. Modern Cold Rooms at the KSDMSMA</t>
  </si>
  <si>
    <t>Procurement of  Man Diesel Delivery Van for the KDSDMSMA</t>
  </si>
  <si>
    <t>Procurement of  Familly Planning/Reproductive Health Commodities and Consumables</t>
  </si>
  <si>
    <t>Procurement of  Therapeutic Food and Drugs  for  Management of Acute Malnutrition</t>
  </si>
  <si>
    <t>Procurement of  Drugs for MNCH Week</t>
  </si>
  <si>
    <t>Procurement of  Drugs for All MDA's</t>
  </si>
  <si>
    <t>Procurement of  5-Tonne Pharmagrade Delivery Van</t>
  </si>
  <si>
    <t>Procurement of  Quality Control Equipment and Mini Laboratory</t>
  </si>
  <si>
    <t>Procurement of  Racking System in the Warehouses</t>
  </si>
  <si>
    <t>Procurement of Manual Pallet Jack</t>
  </si>
  <si>
    <t xml:space="preserve">KADUNA STATE AIDS CONTROL AGENCY (KADSACA) </t>
  </si>
  <si>
    <t>Counselling and Testing of 400,000 Persons Including Pregnant Women and Couples in line with the National Guidelines</t>
  </si>
  <si>
    <t xml:space="preserve">Scale up  of Adolescent and Youth Population intervention in 21 LGAs to Significantly Reduce the Incidence of New Infections </t>
  </si>
  <si>
    <t>Scale up EMTCT Services to 30 Additional Facilities to Eliminate Mother-to-Child Transmission of HIV in Nigeria</t>
  </si>
  <si>
    <t>Condom Programming</t>
  </si>
  <si>
    <t>Establishment of 4 No. Rehabilitation Centres  in Three (3) Senatorial Zones</t>
  </si>
  <si>
    <t>Procurement of Laboratory Reagents for Patients' Follow-up</t>
  </si>
  <si>
    <t>Printing of Monitoring and Evaluation Tools</t>
  </si>
  <si>
    <t>Construction of State Museum and Cultural Centre in Kaduna town</t>
  </si>
  <si>
    <t>Rehabilitation and Renovation of the Youth Skill Acquisition Center at Tohu-Dogarawa Zaria</t>
  </si>
  <si>
    <t xml:space="preserve">Construction of Sports Academy at Kagarko </t>
  </si>
  <si>
    <t xml:space="preserve">Construction  and Equipping of  Youth Skill Acquisition Centres in Zone 2 </t>
  </si>
  <si>
    <t>Construction and Equipping of  Youth Skill Acquisition Centres in Zone 3</t>
  </si>
  <si>
    <t>Construction of  a Standard Para Soccer Pitch to Enhance Para Events in the State</t>
  </si>
  <si>
    <t xml:space="preserve">Construction and Equipping of  Youth Friendly Centres in Zone 3  </t>
  </si>
  <si>
    <t xml:space="preserve">Renovation  and Equipping of  NYSC Orientation Camp </t>
  </si>
  <si>
    <t>Procurement of  3 sets of Musical Instruments, Costumes, Stage Lights and Rehearsal  Kits for 30 Artistes of the State Troupe (BAZOBE).</t>
  </si>
  <si>
    <t>Renovation  and Re-equipping of Zaria Children's Home</t>
  </si>
  <si>
    <t>Construction of  One Trauma Centre in  the Northern Senatorial Zone</t>
  </si>
  <si>
    <t>Renovation and Equipping of  Kafanchan Children's Home</t>
  </si>
  <si>
    <t>Renovation of  Gazara Reformatory School</t>
  </si>
  <si>
    <t xml:space="preserve">Construction  and Equipping  of  Kitchen Suite for Children in Magajin Gari </t>
  </si>
  <si>
    <t>Conduct  Census to Ascertain the Number of Persons with Disbaility in the 23 Local Government Areas</t>
  </si>
  <si>
    <t>Procurement  and Distribution of Vocation Starter Kits for Trainees and Persons with Disability.</t>
  </si>
  <si>
    <t xml:space="preserve">Re-equiping of  Rehabilitation Board Headquarters </t>
  </si>
  <si>
    <t>Construction of new Destitute Centers</t>
  </si>
  <si>
    <t>Building of Three Integrated Communities Centers for Persons with Disability Across the State (One for Each Senatorial Zone)</t>
  </si>
  <si>
    <t>Procurement of Waste Management Equipment and Tools</t>
  </si>
  <si>
    <t>Global Events on Environmental Activities</t>
  </si>
  <si>
    <t>Construction of  Additional 1350 Hand Pump Boreholes</t>
  </si>
  <si>
    <t>Refurbising / Maintenance of 3 Units Drilling Rigs/ Components and  Purchase of Workshop Materials</t>
  </si>
  <si>
    <t>Rehabilitation   of 3,000 Hand Pump Boreholes</t>
  </si>
  <si>
    <t>Institutionalization of the VLOM Concept in 1050 Communities for Sustainability of WASH Facilities</t>
  </si>
  <si>
    <t>Conduct  Workshop to Review State Wide ODF Plan</t>
  </si>
  <si>
    <t>Conduct Quarterly Campaign to Promote Effective Hand Washing in 23 LGAs</t>
  </si>
  <si>
    <t>Conduct CLTS Process of 1800 communities to attain ODF Status</t>
  </si>
  <si>
    <t>Construction of 3432  Blocks of Gender Sensitive  Sanitation Facilities in Institutions/Public Place</t>
  </si>
  <si>
    <t xml:space="preserve">Conduct Workshop to Develop LGA Wide Plans for Elimination of Open Defecation (ODF) in 23 LGAs </t>
  </si>
  <si>
    <t xml:space="preserve">Mechanism for Tracking, Monitoring, Contract Management, Media and Publicity, Supervision and other Logistics  to all Project Sites </t>
  </si>
  <si>
    <t xml:space="preserve">Conduct Workshop for at least 414 CLTS Facilitators in the 23 LGAs </t>
  </si>
  <si>
    <t>Review of Zaria/Sabon-Gari and Preparation of 18 other Master Plans and Mappings.</t>
  </si>
  <si>
    <t>Preparation of Development for the Eastern Sector</t>
  </si>
  <si>
    <t>Assessment for Compensation for land and Economic Trees for 4 No. Layouts of 500ha each in Eastern Sector</t>
  </si>
  <si>
    <t>Preparation of 12 New Layouts Across the State</t>
  </si>
  <si>
    <t xml:space="preserve">KADUNA STATE URBAN PLANNING  AND DEVELOPMENT AUTHORITY (KASUPDA) </t>
  </si>
  <si>
    <t>Supply of Solar Power Inverter System</t>
  </si>
  <si>
    <t>Automation of Billing and Planning Permit Process.</t>
  </si>
  <si>
    <t>KADUNA STATE MEDIA CORPORATION  (KSMC)</t>
  </si>
  <si>
    <t>Provision of Additional Modern Printing Machines &amp; Equipment</t>
  </si>
  <si>
    <t xml:space="preserve">Reclamation/Demarcation of Communal Forest Areas Across the State </t>
  </si>
  <si>
    <t xml:space="preserve">Procurement of Office Equipment for MDAs </t>
  </si>
  <si>
    <t xml:space="preserve">Procurement of Vehicles </t>
  </si>
  <si>
    <t>Payment of Liabilities</t>
  </si>
  <si>
    <t xml:space="preserve">Mortgage Matching  Funds </t>
  </si>
  <si>
    <t>KADUNA STATE  INTERNAL REVENUE  SERVICE (KADIRS)</t>
  </si>
  <si>
    <t>Purchase of 100No Computer Laptops</t>
  </si>
  <si>
    <t xml:space="preserve"> STATE INDEPENDENT ELECTORAL COMMISSION (SIECOM) </t>
  </si>
  <si>
    <t>STATE EMERGENCY MANAGEMENT AGENCY (SEMA)</t>
  </si>
  <si>
    <t>Completion of on-going Renovation of Conference Hall</t>
  </si>
  <si>
    <t>Landscaping of State Government Premises</t>
  </si>
  <si>
    <t>Installation of 1No.Borehole for KADFAMA  Office</t>
  </si>
  <si>
    <t>Furnishing of Commission's Members' Office</t>
  </si>
  <si>
    <t>Purchase of Photocopying Machines(Sharp Copier AR-5618)</t>
  </si>
  <si>
    <t>Purchase of  Computers for  KADFAMA Office</t>
  </si>
  <si>
    <t>Furnishing of KADFAMA Office</t>
  </si>
  <si>
    <t>Purchase of 15No. Laser Jet Printers  for KADFAMA</t>
  </si>
  <si>
    <t>Refurbishment and Upgrading of Furniture and Fixtures in all State Government Premises</t>
  </si>
  <si>
    <t>Design and Upgrading of Horticultural Requirements in all State Government Premises</t>
  </si>
  <si>
    <t>Creation of International Standard Asset Register with Data Base</t>
  </si>
  <si>
    <t>Remodelling of State Owned Parks and Gardens</t>
  </si>
  <si>
    <t>Construction of Warehouse and Storage Facilities</t>
  </si>
  <si>
    <t>Software Upgrade and licencing for KADFAMA</t>
  </si>
  <si>
    <t>Installation of Fire Detection and Fire Fighting Equipment in MDAs</t>
  </si>
  <si>
    <t>Procurement of Centralized Generator and Air Conditioning Systems in MDAs</t>
  </si>
  <si>
    <t>Repairs and Renovation of MDAs</t>
  </si>
  <si>
    <t>Aquisition of Health and Safety Gadgets in all MDAs</t>
  </si>
  <si>
    <t>Settlement of Inherited 2016/2017 Capital Projects from MOWHT</t>
  </si>
  <si>
    <t>KADUNA STATE PUBLIC PROCUREMENT AUTHORITY (KADPPA)</t>
  </si>
  <si>
    <t>Purchase of Tools and Equipment for KADFAMA</t>
  </si>
  <si>
    <t>Knowledge Based Enhancement Programme</t>
  </si>
  <si>
    <t xml:space="preserve">KADUNA STATE PLANNING AND BUDGET COMMISSION </t>
  </si>
  <si>
    <t>Conduct Policy Seminars</t>
  </si>
  <si>
    <t>Conduct Policy Research Paper and Review</t>
  </si>
  <si>
    <t>Review and Expansion of M&amp;E Platform</t>
  </si>
  <si>
    <t>Conduct Impact Evaluation Study</t>
  </si>
  <si>
    <t>Grants to Development Programmes (SDGs)</t>
  </si>
  <si>
    <t>Poverty Mapping Exercise</t>
  </si>
  <si>
    <t>Review of Sector Implementation Result Framework</t>
  </si>
  <si>
    <t>Conduct State Wide Performance Review</t>
  </si>
  <si>
    <t>M&amp;E Coordination Meeting</t>
  </si>
  <si>
    <t>Conduct an Update on Kaduna State in Perspective</t>
  </si>
  <si>
    <t>Kaduna State Planning &amp; Budget Commission Coordination Meeting</t>
  </si>
  <si>
    <t>Conduct of State Agriculture  Survey</t>
  </si>
  <si>
    <t>Conduct of Annual School Census</t>
  </si>
  <si>
    <t xml:space="preserve">Annual GDP Compilation and Estimate </t>
  </si>
  <si>
    <t xml:space="preserve">Conduct of Residency Card </t>
  </si>
  <si>
    <t xml:space="preserve">Conduct of Health Survey </t>
  </si>
  <si>
    <t xml:space="preserve">Labour Survey </t>
  </si>
  <si>
    <t xml:space="preserve">Living Standard Survey </t>
  </si>
  <si>
    <t xml:space="preserve">Updating of Survey Frames </t>
  </si>
  <si>
    <t xml:space="preserve">Printing of Statistical Publication </t>
  </si>
  <si>
    <t>Survey CTO</t>
  </si>
  <si>
    <t xml:space="preserve">Conduct of General Household Survey </t>
  </si>
  <si>
    <t xml:space="preserve">Dissemination </t>
  </si>
  <si>
    <t xml:space="preserve">Skill Acquisition in Kaduna State Prisions </t>
  </si>
  <si>
    <t xml:space="preserve">Law Review Programme </t>
  </si>
  <si>
    <t>E-Data Storage System</t>
  </si>
  <si>
    <t xml:space="preserve">State Briefs Assigned to External Solicitors </t>
  </si>
  <si>
    <t xml:space="preserve">Developing of a Non-Custodial Sentencing Programme </t>
  </si>
  <si>
    <t xml:space="preserve">Trainning of LG Officers &amp; Stakeholders in 23 LGAs on ADR </t>
  </si>
  <si>
    <t>Publications (Fact Sheets, Newsletters, Digest)</t>
  </si>
  <si>
    <t xml:space="preserve">Set -UP of Attorney - General Chamber in Lere LGA </t>
  </si>
  <si>
    <t>Establishment of Mediation Centre in  Zone 2 &amp; 3</t>
  </si>
  <si>
    <t xml:space="preserve">Establishment of Juvenile Detention  Centres in 3 Senatorial Zones </t>
  </si>
  <si>
    <t xml:space="preserve">Sexual Assualt Referral Centres Programmes </t>
  </si>
  <si>
    <t>Set Up Bill Boards Across the 3 Senatorial Zone  in Kaduna State</t>
  </si>
  <si>
    <t xml:space="preserve">Case Management Installation Programme </t>
  </si>
  <si>
    <t>Construction of High Court Complexes Across the State</t>
  </si>
  <si>
    <t>Computerization of Court Proceedings-CCA Kafanchan, Zaria and Saminaka</t>
  </si>
  <si>
    <t>Contribution for Tarring of High Court Complex Road</t>
  </si>
  <si>
    <t>Purchase of Generators for New Complexes at Zaria and Saminaka</t>
  </si>
  <si>
    <t>Procurement of Court Recording Machines for CCA Zaria and Saminaka</t>
  </si>
  <si>
    <t>Construction and Fencing of Customary Court of Appeal Complexes in Zaria and Saminaka</t>
  </si>
  <si>
    <t>Construction and Fencing of Customary Courts at Mararaba /Rido and Samaru Zaria</t>
  </si>
  <si>
    <t>Renovation and Fencing of Existing Customary Courts</t>
  </si>
  <si>
    <t>Purchase of law Books</t>
  </si>
  <si>
    <t>Purchase of Generator for Newly Appointed Hon Judges</t>
  </si>
  <si>
    <t>Rehabilitation of Offices at the Law Reforms Building</t>
  </si>
  <si>
    <t>Furnishing Honourable  PCCA Official Residence</t>
  </si>
  <si>
    <t>Procurement of HP Computers for Honourable  Judges</t>
  </si>
  <si>
    <t>Construction of Sharia Court  Inspectorate  @ HQ, Sabon Birni, Igabi and Garun Kurama</t>
  </si>
  <si>
    <t xml:space="preserve">JUDICIAL SERVICE COMMISSION   </t>
  </si>
  <si>
    <t>Construction and Installation of Overhead Tanks at Lugard Hall Complex</t>
  </si>
  <si>
    <t>Design and Construction of Offices</t>
  </si>
  <si>
    <t>Construction of Car Parks</t>
  </si>
  <si>
    <t>Furnishing of Judicial Service Commission's Office Complex</t>
  </si>
  <si>
    <t>Landscaping and Construction of Drainages and Culverts</t>
  </si>
  <si>
    <t>Rehabilitation of Court Buildings at Zaria, U/Kanawa and Zangon Kataf</t>
  </si>
  <si>
    <t>Purchase of Assembly Library Books and Equipment</t>
  </si>
  <si>
    <t>Purchase of Communication Equipment</t>
  </si>
  <si>
    <t>Purchase of Law Books</t>
  </si>
  <si>
    <t>Purchase of Office Equipment</t>
  </si>
  <si>
    <t>Rehabilitation of Offices and Purchase of Furniture</t>
  </si>
  <si>
    <t>Purchase of Generator Sets</t>
  </si>
  <si>
    <t>Rehabilitation of Street Lights and Security Lights</t>
  </si>
  <si>
    <t>TOTAL PROPOSED ESTIMATES</t>
  </si>
  <si>
    <t>Obtaining Certified True Copies of Documents Fees</t>
  </si>
  <si>
    <t>Registration of Documents and Search Fees</t>
  </si>
  <si>
    <t>Re-certification/Regularisation</t>
  </si>
  <si>
    <t>Subdivision/Merger</t>
  </si>
  <si>
    <t>Ground Rent</t>
  </si>
  <si>
    <t>Printing Valuation (Earnings)</t>
  </si>
  <si>
    <t>School/Tuition Fees</t>
  </si>
  <si>
    <t>Sales of Horticulture</t>
  </si>
  <si>
    <t>Sales of Sprayers</t>
  </si>
  <si>
    <t>Proceeds from Agro Processing Equipments</t>
  </si>
  <si>
    <t>Sale from Fruit Tree Seedlings</t>
  </si>
  <si>
    <t>Sale of Firewood</t>
  </si>
  <si>
    <t>Sale of Major Forest Produce</t>
  </si>
  <si>
    <t>Rent on Govt/Shops Space and Food Sellers</t>
  </si>
  <si>
    <t>Registration Fees - Consultants</t>
  </si>
  <si>
    <t>Caution Fees (Non-Refundable)</t>
  </si>
  <si>
    <t>E-Library</t>
  </si>
  <si>
    <t>Training Fees</t>
  </si>
  <si>
    <t>Interview Fees</t>
  </si>
  <si>
    <t>Boarding/Hostel Fees</t>
  </si>
  <si>
    <t>Badges Fees</t>
  </si>
  <si>
    <t>Science Practicals  Fees</t>
  </si>
  <si>
    <t>Club &amp; Societies Fees</t>
  </si>
  <si>
    <t>Hoes, Cutlasses and Brooms Fees</t>
  </si>
  <si>
    <t xml:space="preserve">Gassious Emission </t>
  </si>
  <si>
    <t>Environment Impact Assessment</t>
  </si>
  <si>
    <t>Environment Stress Fees</t>
  </si>
  <si>
    <t>Earning From Laboratory Services</t>
  </si>
  <si>
    <t>WHT on Director's Fees</t>
  </si>
  <si>
    <t>WHT on Dividend</t>
  </si>
  <si>
    <t>Sales of Motor Vehicle Registration</t>
  </si>
  <si>
    <t>Ins. Disc. on Motor/Vehicles &amp; Motor/Cycles</t>
  </si>
  <si>
    <t>Restaurant and Entertertainment Tax</t>
  </si>
  <si>
    <t>Internal Examination Fees</t>
  </si>
  <si>
    <t>Library/Internet  Fees</t>
  </si>
  <si>
    <t>Licensing Fees</t>
  </si>
  <si>
    <t>Rural Experience Fees</t>
  </si>
  <si>
    <t>Shop Spaces</t>
  </si>
  <si>
    <t>Environmental Health Service</t>
  </si>
  <si>
    <t>Registration  Fees</t>
  </si>
  <si>
    <t xml:space="preserve">Renewal Fees </t>
  </si>
  <si>
    <t>Registration</t>
  </si>
  <si>
    <t>Renewal</t>
  </si>
  <si>
    <t>Cultural Troupe (Bazobe)</t>
  </si>
  <si>
    <t>Registration of Associations</t>
  </si>
  <si>
    <t>Renewal Fees of Associations</t>
  </si>
  <si>
    <t>Admin Charges</t>
  </si>
  <si>
    <t>Sales of Forms</t>
  </si>
  <si>
    <t>Rent of Shops</t>
  </si>
  <si>
    <t>Hiring of Stadia</t>
  </si>
  <si>
    <t>Hall Hire</t>
  </si>
  <si>
    <t>Change of Purpose Fees</t>
  </si>
  <si>
    <t>PPP Layout Fees</t>
  </si>
  <si>
    <t>PFS Registration Fees</t>
  </si>
  <si>
    <t>Building Plan Fees</t>
  </si>
  <si>
    <t>Registration Fees for Cooperative Societies</t>
  </si>
  <si>
    <t>Chairmanship Elections</t>
  </si>
  <si>
    <t>Loan Recovery (Tractor Sales)</t>
  </si>
  <si>
    <t>Feasibility Study</t>
  </si>
  <si>
    <t>Computer Training &amp; Cyber Café Browsing Fees</t>
  </si>
  <si>
    <t>Registration Fees - General (P.G Fees)</t>
  </si>
  <si>
    <t>Sales of Ticket (Student's Transportation Scheme)</t>
  </si>
  <si>
    <t>Rent on Govt. Shops</t>
  </si>
  <si>
    <t>In-patient Card</t>
  </si>
  <si>
    <t xml:space="preserve">Sales of Airtime Radio </t>
  </si>
  <si>
    <t>Sales of Airtime TV</t>
  </si>
  <si>
    <t>Online Streaming</t>
  </si>
  <si>
    <t xml:space="preserve">Registration of Contractors  &amp; Agencies </t>
  </si>
  <si>
    <t>Live TV Coverage</t>
  </si>
  <si>
    <t>Revenue from BON</t>
  </si>
  <si>
    <t>Documentary Production</t>
  </si>
  <si>
    <t>Contract Registration</t>
  </si>
  <si>
    <t>Non  Refundable  Tender</t>
  </si>
  <si>
    <t xml:space="preserve">Rent Tribunal Application Fees </t>
  </si>
  <si>
    <t xml:space="preserve">Magistrate Court Fines </t>
  </si>
  <si>
    <t xml:space="preserve">Magistrate Court Fees </t>
  </si>
  <si>
    <t>Probate Fees</t>
  </si>
  <si>
    <t>Court Fees</t>
  </si>
  <si>
    <t xml:space="preserve">Registration of Business Premises </t>
  </si>
  <si>
    <t>Rent of Shops Ware House Expo Hall at the Trade Fair Ground</t>
  </si>
  <si>
    <t>Park Fees</t>
  </si>
  <si>
    <t>Tourism Development Levy TDL</t>
  </si>
  <si>
    <t>Feeding Fees</t>
  </si>
  <si>
    <t>Clubs and Society Fees</t>
  </si>
  <si>
    <t xml:space="preserve">Hoes,Cutlasses &amp; Brooms </t>
  </si>
  <si>
    <t xml:space="preserve">Maintenance </t>
  </si>
  <si>
    <t xml:space="preserve">Utility </t>
  </si>
  <si>
    <t>Practical Materials Fees</t>
  </si>
  <si>
    <t>Exam (ERC)</t>
  </si>
  <si>
    <t>Internet Connectivity</t>
  </si>
  <si>
    <t>Admission Letter Charges</t>
  </si>
  <si>
    <t>B.Ed Programme Fees</t>
  </si>
  <si>
    <t>Teaching Practice Fees</t>
  </si>
  <si>
    <t>Recurrent Grant from Other Organisations &amp; Agencies</t>
  </si>
  <si>
    <t>Boarding/Feeding Fees</t>
  </si>
  <si>
    <t>Health Facilities Licences</t>
  </si>
  <si>
    <t>Birth and Death Notification Fees</t>
  </si>
  <si>
    <t>School Inspection Certificate Fees</t>
  </si>
  <si>
    <t>Ultrasound Fees</t>
  </si>
  <si>
    <t>Pharmacy Stores/Patient Medicine Registration Fees</t>
  </si>
  <si>
    <t>Private Health Establishment Renewal Fees</t>
  </si>
  <si>
    <t>Drug and Dressing Material Fees</t>
  </si>
  <si>
    <t>Mortuary Storage Fees</t>
  </si>
  <si>
    <t>Medical Certificate of Fitness Fees</t>
  </si>
  <si>
    <t>Theatre Services Fees</t>
  </si>
  <si>
    <t>Dialysis Services Fees</t>
  </si>
  <si>
    <t xml:space="preserve">Out-Patient Record/Sales </t>
  </si>
  <si>
    <t>Physio/Phototheraphy</t>
  </si>
  <si>
    <t>National Health Insurance Schemes (NHIS)</t>
  </si>
  <si>
    <t>Registration of Drilling Companies in the State</t>
  </si>
  <si>
    <t>Renewal of Drilling Companies in the State</t>
  </si>
  <si>
    <t>Water Analysis Fees</t>
  </si>
  <si>
    <t>Trade Test/Workshop Inspection Fees</t>
  </si>
  <si>
    <t>Application of Bid Documents</t>
  </si>
  <si>
    <t>Wood Workshop Fees</t>
  </si>
  <si>
    <t>Vehicle Valuation Fees</t>
  </si>
  <si>
    <t>Right of Way Fees</t>
  </si>
  <si>
    <t>Agency Fees</t>
  </si>
  <si>
    <t>Fees For Road Cutting</t>
  </si>
  <si>
    <t>Result (Certificate/Transcript) Fees</t>
  </si>
  <si>
    <t>Statement of Result Charges</t>
  </si>
  <si>
    <t>Consulting Services Fees</t>
  </si>
  <si>
    <t>Part-Time Programmes Fees</t>
  </si>
  <si>
    <t>Workshop and Seminar Charges Fees</t>
  </si>
  <si>
    <t>Sales of Forms for Promotion, Conversion and Confirmation</t>
  </si>
  <si>
    <t>Duty Tour Allowance</t>
  </si>
  <si>
    <t>Duty Tour Allowance-</t>
  </si>
  <si>
    <t>Recurrent Grants to Other Org. &amp; Agencies</t>
  </si>
  <si>
    <t>Transfer to Welfare loans &amp; Advances Fund</t>
  </si>
  <si>
    <t>Basic  Salary</t>
  </si>
  <si>
    <t>Teaching Aids/ Instruction Materials</t>
  </si>
  <si>
    <t>Economic &amp; Financial Consulting Services</t>
  </si>
  <si>
    <t xml:space="preserve">Maintenance of Computer &amp; ICT Equipment </t>
  </si>
  <si>
    <t>Maintenance  of Dumpsite</t>
  </si>
  <si>
    <t>Maintenance of Science Laboratory</t>
  </si>
  <si>
    <t>Shift Duty Allowance</t>
  </si>
  <si>
    <t>Rent/Housing Allowance</t>
  </si>
  <si>
    <t>27.50%   on Basic Sal. TSS Allowance</t>
  </si>
  <si>
    <t>Inter- House Games</t>
  </si>
  <si>
    <t>Maintenance General Services</t>
  </si>
  <si>
    <t>Maintenance Of Science Laboratory</t>
  </si>
  <si>
    <t>Maintennace of Science Laboratory</t>
  </si>
  <si>
    <t>Maintenance  of Science Laboratory</t>
  </si>
  <si>
    <t>Science  Teachers Allowance</t>
  </si>
  <si>
    <t>Maintenance of Computer &amp; ICT Equipment</t>
  </si>
  <si>
    <t>Maintenance of Dumpsites &amp; Evacuation of Carcases</t>
  </si>
  <si>
    <t>Motor/Vehicle Allowance</t>
  </si>
  <si>
    <t>Personnel Assistant Allowance</t>
  </si>
  <si>
    <t>Housing/Furniture Allowance for Appt,</t>
  </si>
  <si>
    <t>Consolidated R/F Allowance</t>
  </si>
  <si>
    <t>Weighing Allowance</t>
  </si>
  <si>
    <t>Newspapers Allowance (Special)</t>
  </si>
  <si>
    <t>STA Allowance</t>
  </si>
  <si>
    <t>Legislative Allowance</t>
  </si>
  <si>
    <t>Acting Allowance</t>
  </si>
  <si>
    <t>Confidential Secretary Responsibility Allowance</t>
  </si>
  <si>
    <t>Personnel Cost</t>
  </si>
  <si>
    <t>Personnel Cost Total</t>
  </si>
  <si>
    <t xml:space="preserve">Overhead Cost </t>
  </si>
  <si>
    <t>Overhead Cost  Payment to Parastatals &amp; Agencies</t>
  </si>
  <si>
    <t>Overhead Cost  payment to Hospitals</t>
  </si>
  <si>
    <t>Overhead Cost  payment to PHCs</t>
  </si>
  <si>
    <t>Overhead Cost Total</t>
  </si>
  <si>
    <t>Recurrent Total</t>
  </si>
  <si>
    <t>Capital Total</t>
  </si>
  <si>
    <t>Recurrent</t>
  </si>
  <si>
    <t>Capital</t>
  </si>
  <si>
    <t>REVENUE</t>
  </si>
  <si>
    <t>Transfer from Recurrent Budget Surplus</t>
  </si>
  <si>
    <t>Value Added Tax (VAT)</t>
  </si>
  <si>
    <t>Internal Loans and Credit</t>
  </si>
  <si>
    <t>External Loans</t>
  </si>
  <si>
    <t>External Grants</t>
  </si>
  <si>
    <t>Internal Grants</t>
  </si>
  <si>
    <t>Grand Total</t>
  </si>
  <si>
    <t>i</t>
  </si>
  <si>
    <t xml:space="preserve">Total Transfer from Recurrent Budget Surplus </t>
  </si>
  <si>
    <t>Total Value Added Tax (VAT)</t>
  </si>
  <si>
    <t>Internal Loans</t>
  </si>
  <si>
    <t>Rice Anchor Borrowers Programme (CBN Loan)</t>
  </si>
  <si>
    <t>ii</t>
  </si>
  <si>
    <t>Agricultural loan scheme (Bank of Agriculture)</t>
  </si>
  <si>
    <t>iii</t>
  </si>
  <si>
    <t>Kaduna Metropolitan Rapid Rail Transport (ECA Loan)</t>
  </si>
  <si>
    <t>iv</t>
  </si>
  <si>
    <t>Power Intervention Fund (CBN Loan)</t>
  </si>
  <si>
    <t>Total Internal Loans</t>
  </si>
  <si>
    <t xml:space="preserve">External Loans </t>
  </si>
  <si>
    <t>Zaria Water Expansion Project (IsDB)</t>
  </si>
  <si>
    <t>FADAMA III Project(World Bank)</t>
  </si>
  <si>
    <t xml:space="preserve">Public Sector Governance Reforms &amp; Development Project (World Bank) </t>
  </si>
  <si>
    <t>Lead States Commercial  Agriculture Development Project (World Bank)</t>
  </si>
  <si>
    <t>v</t>
  </si>
  <si>
    <t>Kaduna Rural Access and Mobility Project (KADRAMP-World Bank)</t>
  </si>
  <si>
    <t>vi</t>
  </si>
  <si>
    <t>Zaria Water Expansion Project (AfDB)</t>
  </si>
  <si>
    <t>vii</t>
  </si>
  <si>
    <t>Kaduna State Power Supply Company Exim Bank (India)</t>
  </si>
  <si>
    <t>viii</t>
  </si>
  <si>
    <t>Construction of 300-Bed Specialist Hospital Project (IsDB)</t>
  </si>
  <si>
    <t>ix</t>
  </si>
  <si>
    <t>Development of 6No Science Secondary Schools (IsDB)</t>
  </si>
  <si>
    <t>x</t>
  </si>
  <si>
    <t>Concessional Multilateral Loans and Credit</t>
  </si>
  <si>
    <t>Total External Loans</t>
  </si>
  <si>
    <t>UNICEF Assisted Programmes</t>
  </si>
  <si>
    <t>Food and Nutrition Programme (UNICEF/DFID)</t>
  </si>
  <si>
    <t>Tuberculosis &amp; Leprosy Control (Netherlands leprosy control)</t>
  </si>
  <si>
    <t>Onchocerciasis Control (NGDO with WHO)</t>
  </si>
  <si>
    <t>Solar for Healthcare Initiative to Improve Healthcare delivery (DFID Grant)</t>
  </si>
  <si>
    <t>Global Partnership for Education (NIPEP World Bank)</t>
  </si>
  <si>
    <t>Sanitation, Hygiene and Water in Nigeria (SHAWN II) - UNICEF</t>
  </si>
  <si>
    <t>Strengthening Routine Immunization (TRIPATITE MOU)</t>
  </si>
  <si>
    <t>ESSPIN Joint Project (DFID)</t>
  </si>
  <si>
    <t>Teachers Development Project (TDP) - DFID Joint Projects</t>
  </si>
  <si>
    <t>xi</t>
  </si>
  <si>
    <t>Malaria Control Programme (Global Fund)</t>
  </si>
  <si>
    <t>xii</t>
  </si>
  <si>
    <t>Saving one Million Lives Initiative</t>
  </si>
  <si>
    <t>xiii</t>
  </si>
  <si>
    <t>Revenue From National Health Act</t>
  </si>
  <si>
    <t>Total External Grants</t>
  </si>
  <si>
    <t>UBEC Intervention on Teachers' Professional Development</t>
  </si>
  <si>
    <t>Inclusive Education Trust Fund</t>
  </si>
  <si>
    <t>UBEC Intervention Trust Fund (2015)</t>
  </si>
  <si>
    <t>UBEC Special Education Intervention (2016)</t>
  </si>
  <si>
    <t>UBEC Intervention Trust Fund (2017)</t>
  </si>
  <si>
    <t>Tertiary Education Trust Fund (COE) Normal Intervention (2016)</t>
  </si>
  <si>
    <t>Tertiary Education Trust Fund (COE)  Normal Intervention (2010-2012)</t>
  </si>
  <si>
    <t>Tertiary Education Trust Fund (COE) Special Intervention (2017)</t>
  </si>
  <si>
    <t>Tertiary Education Trust Fund (KASU) 2016 Normal Intervention</t>
  </si>
  <si>
    <t>Tertiary Education Trust Fund (NBPZ) Normal Intervention</t>
  </si>
  <si>
    <t>Contribution by 10 LGAs for Refuse Evacuation</t>
  </si>
  <si>
    <t>xiv</t>
  </si>
  <si>
    <t>2015 Special Intervention (KASU)</t>
  </si>
  <si>
    <t>xv</t>
  </si>
  <si>
    <t>2015 Normal Intervention (KASU)</t>
  </si>
  <si>
    <t>xvi</t>
  </si>
  <si>
    <t>2017 Presidential Needs Assessment Intervention</t>
  </si>
  <si>
    <t>xvii</t>
  </si>
  <si>
    <t>xviii</t>
  </si>
  <si>
    <t>Grants for Development Programmes</t>
  </si>
  <si>
    <t>xix</t>
  </si>
  <si>
    <t>Identification and Assessment of Ecological Problems (FGN Ecological Fund)</t>
  </si>
  <si>
    <t>xx</t>
  </si>
  <si>
    <t>Federal Government Counterpart for Intervention to Improve Nutrition in Primary Schools, IQTE Boarding Schools and 31 Boarding Secondary Schools</t>
  </si>
  <si>
    <t>xxi</t>
  </si>
  <si>
    <t>Federal Government Budget Support Facility</t>
  </si>
  <si>
    <t>xxii</t>
  </si>
  <si>
    <t>State Pension Donor Support Fund</t>
  </si>
  <si>
    <t>Total Internal Grants</t>
  </si>
  <si>
    <t>CONSOLIDATED FINANCIAL STATEMENT</t>
  </si>
  <si>
    <t>GENERAL SUMMARY</t>
  </si>
  <si>
    <t>S/NO</t>
  </si>
  <si>
    <t>DESCRIPTION</t>
  </si>
  <si>
    <t>2017 APPROVED ESTIMATES</t>
  </si>
  <si>
    <t>Opening Balance</t>
  </si>
  <si>
    <t>Internally Generated Revenue</t>
  </si>
  <si>
    <t>Statutory Allocation</t>
  </si>
  <si>
    <t>Less: Recurrent Expenditure</t>
  </si>
  <si>
    <t>Overhead Cost</t>
  </si>
  <si>
    <t>Total</t>
  </si>
  <si>
    <t>Recurrent Budget Surplus</t>
  </si>
  <si>
    <t>CAPITAL ACCOUNT</t>
  </si>
  <si>
    <t>Value Added Tax</t>
  </si>
  <si>
    <t>TOTAL CAPITAL BUDGET</t>
  </si>
  <si>
    <t>Recurrent Budget</t>
  </si>
  <si>
    <t>Capital Budget</t>
  </si>
  <si>
    <t>Total Expenditure</t>
  </si>
  <si>
    <t>SUMMARY OF RECIEPTS</t>
  </si>
  <si>
    <t xml:space="preserve">2017 APPROVED  ESTIMATES </t>
  </si>
  <si>
    <t>Statutory Allocation From Federation Account</t>
  </si>
  <si>
    <t xml:space="preserve">                                                                                                         Total</t>
  </si>
  <si>
    <t xml:space="preserve"> Rice Anchor Borrowers Programme (CBN Loan)</t>
  </si>
  <si>
    <t>Agricultural Loan Scheme ( Bank of Agriculture)</t>
  </si>
  <si>
    <t>Total for Internal Loans</t>
  </si>
  <si>
    <t>Total for External Loans</t>
  </si>
  <si>
    <t>Tuberculosis &amp; Leprosy Control  (Netherlands Leprosy Control)</t>
  </si>
  <si>
    <t>Solar For Health Care Initiative to Improve Health Care Delivery (DFID Grant)</t>
  </si>
  <si>
    <t>Global Partnership on Education (NIPEP World Bank)</t>
  </si>
  <si>
    <t>Sanitation, Hygiene and Water in Nigeria (SHAWN II)- UNICEF</t>
  </si>
  <si>
    <t>Strengthening Routine Immunization (Tripatite MOU)</t>
  </si>
  <si>
    <t>ESSPIN Joint Project  (DFID Grant)</t>
  </si>
  <si>
    <t>Teachers' Development Project (TDP)- DFID Joint Projects</t>
  </si>
  <si>
    <t>Malaria Control Progamme (Global Fund)</t>
  </si>
  <si>
    <t>Saving One Million Lives Initiative</t>
  </si>
  <si>
    <t>Total for External Grants</t>
  </si>
  <si>
    <t>UBEC Intervention on Teachers' Profesional Development</t>
  </si>
  <si>
    <t>UBEC Intervention  Trust Fund (2017)</t>
  </si>
  <si>
    <t>Tertiary Education Trust Fund (COE) Normal Intervention</t>
  </si>
  <si>
    <t>Tertiary Education Trust Fund (COE) Normal Intervention (2010-2012)</t>
  </si>
  <si>
    <t>Tertiary Education Trust Fund (KASU) 2016 Special  Intervention</t>
  </si>
  <si>
    <t>Strenthening Routine Immunzation (Tripatite MOU)</t>
  </si>
  <si>
    <t>Total for Internal Grants</t>
  </si>
  <si>
    <t>SUMMARY OF RECURRENT AND CAPITAL ACCOUNTS</t>
  </si>
  <si>
    <t>A) RECURRENT ACCOUNT</t>
  </si>
  <si>
    <t>Opening Balance Account Consolidated for the Year</t>
  </si>
  <si>
    <t>Add Internally Generated Revenue for the Year</t>
  </si>
  <si>
    <t>Add Statutory Revenue From Federation Account</t>
  </si>
  <si>
    <t>TOTAL RECURRENT REVENUE</t>
  </si>
  <si>
    <t>Less: Transfer to Capital Development Fund</t>
  </si>
  <si>
    <t>Less: Public Debt Charges (Repayment)</t>
  </si>
  <si>
    <t>Less: Recurrent Expenditure (Personnel and Overhead Cost)</t>
  </si>
  <si>
    <t>Less: Statutory Appropriation to Local Governments</t>
  </si>
  <si>
    <t>Less:  Consolidated Revenue Fund Charges</t>
  </si>
  <si>
    <t>RECURRENT BUDGET SURPLUS</t>
  </si>
  <si>
    <t>B) CAPITAL ACCOUNT</t>
  </si>
  <si>
    <t xml:space="preserve">Opening Balance </t>
  </si>
  <si>
    <t>Transfer from Recurrent Surplus</t>
  </si>
  <si>
    <t xml:space="preserve">                                                                                            Total </t>
  </si>
  <si>
    <t>Solar for Health Care Initiative to Improve Health Care Delivery (DFID Grant)</t>
  </si>
  <si>
    <t>Global Partnership on Education</t>
  </si>
  <si>
    <t>Strengthening Routine Immunization</t>
  </si>
  <si>
    <t>Tertiary Education Trust Fund (COE) Special Intervention</t>
  </si>
  <si>
    <t xml:space="preserve">Intervention to improve Nutrition in Primary Schools and 31 Boarding Secondary Schools </t>
  </si>
  <si>
    <t>FINANCIAL STATEMENT</t>
  </si>
  <si>
    <t>A</t>
  </si>
  <si>
    <t>RECURRENT ACCOUNT</t>
  </si>
  <si>
    <t>Statutory Allocation from Federation Account</t>
  </si>
  <si>
    <t>NET RECURRENT REVENUE</t>
  </si>
  <si>
    <t>RECURRENT EXPENDITURE</t>
  </si>
  <si>
    <t>Consolidated Revenue Fund Charges</t>
  </si>
  <si>
    <t>Public Debt Charges</t>
  </si>
  <si>
    <t>10% to Local Government Joint Council</t>
  </si>
  <si>
    <t>TOTAL RECURRENT EXPENDITURE</t>
  </si>
  <si>
    <t>B</t>
  </si>
  <si>
    <t>Estimated Receipts</t>
  </si>
  <si>
    <t>Estimated Expenditure</t>
  </si>
  <si>
    <t>Construction / Equipping of 300-Bed Specialist Hospital Project (IsDB)</t>
  </si>
  <si>
    <t>Negleted Tropical Disease Control Programme (ONCHO)</t>
  </si>
  <si>
    <t>Tertiary Education Trust Fund (KASU) from 2015 to Date Normal Intervention</t>
  </si>
  <si>
    <t>Tertiary Education Trust Fund (KASU) from 2015 to Date Special Intervention</t>
  </si>
  <si>
    <t>xxiii</t>
  </si>
  <si>
    <t>Saving One Million Lives Performance for Results (P4R)</t>
  </si>
  <si>
    <t>Public Procurement Authority (PPA)</t>
  </si>
  <si>
    <t>Government House</t>
  </si>
  <si>
    <t>Community and Social Development Programmes (WB)</t>
  </si>
  <si>
    <t xml:space="preserve">Bureau of Interfaith </t>
  </si>
  <si>
    <t>Kaduna Investment Promotion Agency (KADIPA)</t>
  </si>
  <si>
    <t>Secretary to the State Government (SSG)</t>
  </si>
  <si>
    <t>Bureau of Substance Abuse, Prevention and Treatment</t>
  </si>
  <si>
    <t>Kaduna State Vigilance Service</t>
  </si>
  <si>
    <t>Civil Service Commission, Kaduna State</t>
  </si>
  <si>
    <t>Office of the State Auditor-General</t>
  </si>
  <si>
    <t>Office of the Auditor-General (Local Government)</t>
  </si>
  <si>
    <t>Kaduna State Agricultural Development Agency (KADA)</t>
  </si>
  <si>
    <t>Kaduna State Forest Management Project</t>
  </si>
  <si>
    <t>Accountant General Centralized Head</t>
  </si>
  <si>
    <t>Industrialization and Micro Credit Management Board</t>
  </si>
  <si>
    <t>Kaduna State Traffic and Environmental Law Enforcement Agency (KASTELEA)</t>
  </si>
  <si>
    <t>Kaduna State Facilities Management Agency (KADFAMA)</t>
  </si>
  <si>
    <t>Kaduna State Planning and Budget Commission</t>
  </si>
  <si>
    <t>TOTAL INTERNALLY GENERATED REVENUE (IGR)</t>
  </si>
  <si>
    <t>VALUE ADDED TAX (VAT)</t>
  </si>
  <si>
    <t>STATUTORY ALLOCATION FROM FEDERATION ACCOUNT</t>
  </si>
  <si>
    <t>Amount to be transferred to Capital Development Fund</t>
  </si>
  <si>
    <t>Community and Social Development Programmes (World Bank) Grant</t>
  </si>
  <si>
    <t>Kaduna State Tuberculosis and Leprosy  CP (DSTB) Netherlands Leprosy Control</t>
  </si>
  <si>
    <t>Kaduna State Tuberculosis and Leprosy  CP (DRTB) Netherlands Leprosy Control</t>
  </si>
  <si>
    <t>Neglected Tropical Disease Control Programme (ONCHO)</t>
  </si>
  <si>
    <t>Zaria Water Expansion Programme (IsDB)</t>
  </si>
  <si>
    <t>Youths and Women Empowerment Programme</t>
  </si>
  <si>
    <t>Take Off Grants for New Agencies</t>
  </si>
  <si>
    <t>Strengthening Routine Immunization (TRIPARTITE MOU)</t>
  </si>
  <si>
    <t>Footnote</t>
  </si>
  <si>
    <t>Consultancy Services and Construction of 10 No Tubewells Bagoma Dam Birnin Gwari LGA</t>
  </si>
  <si>
    <t>Construct New 150mld treatment plant in Zaria</t>
  </si>
  <si>
    <t>Rehabilitate ABU Water Treatment Plant to optimal production capacity of 3.5MLD at Zaria</t>
  </si>
  <si>
    <t>Consultancy services for detailed engineering design for Kachia water supply projects</t>
  </si>
  <si>
    <t>Consultancy services for detailed engineering design for Birnin Gwari water supply projects</t>
  </si>
  <si>
    <t>Rehabilitation and Retrofiting of pumps and equipment at Kaduna North New Water Works.</t>
  </si>
  <si>
    <t>Rehabilitation and Retrofiting of pumps and equipment at Kaduna North Old Water Works.</t>
  </si>
  <si>
    <t>Rehabilitation and Retrofiting of pumps and equipment at Kaduna South Water Works.</t>
  </si>
  <si>
    <t>Rehabilitation and Retrofiting of pumps and equipment at   Kafanchan and Kagoro Water Works.</t>
  </si>
  <si>
    <t>Rehabilitation and Retrofiting of pumps and equipment at Manchok Water Works.</t>
  </si>
  <si>
    <t>Rehabilitation and Retrofiting of pumps and equipment at Saminaka Water Works.</t>
  </si>
  <si>
    <t>Contruct 3No. Solar Powered Boreholes schemes with storage facilities at Inland Dry Port Kaduna</t>
  </si>
  <si>
    <t>Expand   Water Distribution Network  407.71KM and Rehabilitate 61.58KM of Distribution Network (AfDB)</t>
  </si>
  <si>
    <t>Construct 10 service reservoir and 77KM of Transmission Mains (IsDB)</t>
  </si>
  <si>
    <t>Connect 20,000 household with water meters (AfDB)</t>
  </si>
  <si>
    <t>Construct 4,041 No. Sanitation Facilities  at Institutions/Public Places in Zaria LGA (AfDB)</t>
  </si>
  <si>
    <t>Kaduna State Counterpart funding for AfDB</t>
  </si>
  <si>
    <t>Kaduna State Counterpart funding for IDB</t>
  </si>
  <si>
    <t>Supply and Installation of 4 No Package Plants of 95MLD production Capacity and Plant consumables</t>
  </si>
  <si>
    <t>Rehabilitation and Retrofiting of pumps and equipment at Kwoi Water Works.</t>
  </si>
  <si>
    <t>Rehabilitation and Retrofiting of pumps and equipment at Ikara Water Works.</t>
  </si>
  <si>
    <t>Rehabilitation and Retrofiting of pumps and equipment at Zaria 10mld Water Works. (AfDB)</t>
  </si>
  <si>
    <t>Rehabilitation and Retrofiting of pumps and equipment at Zaria 50mld Water Works (AfDB).</t>
  </si>
  <si>
    <t>Rehabilitation and Retrofiting of pumps and equipment at Birnin Gwari Water Works.</t>
  </si>
  <si>
    <t>Rehabilitate and Conversion of 28 No. Semi Urban Scheme Powered by Solar Energy</t>
  </si>
  <si>
    <t>Construction Transmissions Mains and Service Reservoirs at Kudan and Makarfi LGAs (IsDB)</t>
  </si>
  <si>
    <t>Construction Transmissions Mains and Service Reservoirs at Giwa LGA (IsDB)</t>
  </si>
  <si>
    <t>Construction Transmissions Mains and Service Reservoirs at Soba, Ikara and Kubau LGAs (IsDB)</t>
  </si>
  <si>
    <t>Partnership for expanded WASH with FMWR and other State Institutions</t>
  </si>
  <si>
    <t xml:space="preserve">TOTAL BUDGET SIZE  (100%) </t>
  </si>
  <si>
    <t>KADUNA STATE GOVERNMENT</t>
  </si>
  <si>
    <t>Kaduna</t>
  </si>
  <si>
    <t>Kaduna state</t>
  </si>
  <si>
    <t>PLANNING AND BUDGET COMMISSION</t>
  </si>
  <si>
    <t>State Secretariat Complex, Independence Way,</t>
  </si>
  <si>
    <t>TABLE OF CONTENTS</t>
  </si>
  <si>
    <t>PAGES</t>
  </si>
  <si>
    <t>GOVERNMENT HOUSE</t>
  </si>
  <si>
    <t>KADUNA STATE GEOGRAPHICAL INFORMATION SERVICE</t>
  </si>
  <si>
    <t>KADUNA STATE URBAN PLANNING AND DEVELOPMENT AUTHORITY (KASUPDA)</t>
  </si>
  <si>
    <t>GOVERNMENT PRINTING DEPARTMENT</t>
  </si>
  <si>
    <t>61</t>
  </si>
  <si>
    <t>KADUNA POWER SUPPLY COMPANY (KAPSCO)</t>
  </si>
  <si>
    <t>OFFICE OF THE SECRETARY TO THE STATE GOVERNMENT</t>
  </si>
  <si>
    <t>INDUSTRIALIZATION AND MICRO CREDIT MANAGEMENT BOARD</t>
  </si>
  <si>
    <t>STATE EMERGENCY MANAGEMENT AGENCY</t>
  </si>
  <si>
    <t>LIAISON OFFICE ABUJA</t>
  </si>
  <si>
    <t>KADUNA STATE AIDS CONTROL AGENCY (KADSACA)</t>
  </si>
  <si>
    <t>BUREAU OF PUBLIC SERVICE REFORMS</t>
  </si>
  <si>
    <t>BUREAU OF STATE PENSION</t>
  </si>
  <si>
    <t>BUREAU  OF INTER-FAITH MATTERS</t>
  </si>
  <si>
    <t>MUSLIMS PILGRIMS WELFARE BOARD</t>
  </si>
  <si>
    <t>CHRISTIAN PILGRIMS WELFARE BOARD</t>
  </si>
  <si>
    <t>KADUNA STATE ASSEMBLY SERVICE COMMISSION</t>
  </si>
  <si>
    <t>OFFICE OF THE HEAD OF SERVICE</t>
  </si>
  <si>
    <t>76</t>
  </si>
  <si>
    <t>77</t>
  </si>
  <si>
    <t>OFFICE OF THE STATE AUDITOR GENERAL</t>
  </si>
  <si>
    <t>CIVIL SERVICE COMMISSION</t>
  </si>
  <si>
    <t>STATE INDEPENDENT ELECTORAL COMMISSION</t>
  </si>
  <si>
    <t>OFFICE OF THE AUDITOR GENERAL (LOCAL GOVERNMENTS)</t>
  </si>
  <si>
    <t>LOCAL GOVERNMENT SERVICE COMMISSION</t>
  </si>
  <si>
    <t>MINISTRY OF AGRICULTURE AND FORESTRY</t>
  </si>
  <si>
    <t>KADUNA STATE FOREST MANAGEMENT PROJECT</t>
  </si>
  <si>
    <t>MINISTRY OF FINANCE</t>
  </si>
  <si>
    <t>OFFICE OF THE ACCOUNTANT GENERAL (CENTRALISED HEADS)</t>
  </si>
  <si>
    <t>KADUNA STATE ENVIRONMENTAL TRAFFIC AND LAW ENFORCEMENT AGENCY (KASTELEA)</t>
  </si>
  <si>
    <t>KADUNA STATE FACILITIES MANAGEMENT AGENCY</t>
  </si>
  <si>
    <t>KADUNA STATE ENVIRONMENTAL PROTECTION AGENCY</t>
  </si>
  <si>
    <t>KADUNA STATE BUREAU OF STATISTICS</t>
  </si>
  <si>
    <t>MINISTRY OF WATER RESOURCES</t>
  </si>
  <si>
    <t>101</t>
  </si>
  <si>
    <t>102</t>
  </si>
  <si>
    <t>107</t>
  </si>
  <si>
    <t>MINISTRY OF WOMEN AFFAIRS AND SOCIAL DEVELOPMENT</t>
  </si>
  <si>
    <t>KADUNA STATE REHABILITION BOARD</t>
  </si>
  <si>
    <t>STATE UNIVERSAL BASIC EDUCATION BOARD (SUBEB)</t>
  </si>
  <si>
    <t>COLLEGE OF EDUCATION, GIDAN WAYA</t>
  </si>
  <si>
    <t>ALHUDA-HUDA COLLEGE, ZARIA</t>
  </si>
  <si>
    <t>SARDAUNA MEMORIAL COLLEGE, KADUNA</t>
  </si>
  <si>
    <t>QUEEN AMINA COLLEGE, KADUNA</t>
  </si>
  <si>
    <t>GOVERNMENT SECONDARY SCHOOL, KAGORO</t>
  </si>
  <si>
    <t>RIMI COLLEGE, KADUNA</t>
  </si>
  <si>
    <t>GOVERNMENT GIRL'S COLLEGE, ZONKWA</t>
  </si>
  <si>
    <t>GOVERNMENT GIRLS SCIENCE SECONDARY SCHOOL, SOBA</t>
  </si>
  <si>
    <t>GOVERNMENT GIRLS SCIENCE SECONDARY SCHOOL, KWOI</t>
  </si>
  <si>
    <t>136</t>
  </si>
  <si>
    <t>GOVRNMENT COLLEGE, KAGORO</t>
  </si>
  <si>
    <t>STATE PRIMARY HEALTH CARE DEVELOPMENT AGENCY</t>
  </si>
  <si>
    <t>COLLEGE OF NURSING AND MIDWIFWERY, KAFANCHAN</t>
  </si>
  <si>
    <t>SHEHU IDRIS COLLEGE OF HEALTH SCIENCES AND TECHNOLOGY, MAKARFI</t>
  </si>
  <si>
    <t>COLLEGE OF MIDWIFERY, KADUNA</t>
  </si>
  <si>
    <t>KADUNA INVESTMENT PROMOTION AGENCY</t>
  </si>
  <si>
    <t>152</t>
  </si>
  <si>
    <t>CAPITAL RECEIPT</t>
  </si>
  <si>
    <t>CAPITAL EXPENDITURE</t>
  </si>
  <si>
    <t>KADUNA STATE POWER SUPPLY COMPANY (KAPSCO)</t>
  </si>
  <si>
    <t>COLLEGE OF EDUCATION GIDAN WAYA</t>
  </si>
  <si>
    <t>185</t>
  </si>
  <si>
    <t>189</t>
  </si>
  <si>
    <t>190</t>
  </si>
  <si>
    <t>193</t>
  </si>
  <si>
    <t>SHEHU IDRIS COLLAGE OF HEALTH SCIENCES AND TECHNOLOGY, MAKARFI</t>
  </si>
  <si>
    <t>COLLEGE OF NURSING AND MIDWIFERY, KAFANCHAN</t>
  </si>
  <si>
    <t>204</t>
  </si>
  <si>
    <t>205</t>
  </si>
  <si>
    <t>206</t>
  </si>
  <si>
    <t>207</t>
  </si>
  <si>
    <t>208</t>
  </si>
  <si>
    <t>209</t>
  </si>
  <si>
    <t>KADUNA STATE MEDIA CORPORATION (KSMC)</t>
  </si>
  <si>
    <t>KADUNA STATE FACILITY MANAGEMENT AGENCY</t>
  </si>
  <si>
    <t>JUDUCIAL SERVICE COMMISSION</t>
  </si>
  <si>
    <t>INDUSTRIAL AND MICRO-CREDIT BOARD</t>
  </si>
  <si>
    <t>PUBLIC PROCUREMENT AGENCY (PPA)</t>
  </si>
  <si>
    <t>Organization Description</t>
  </si>
  <si>
    <t>Robe/ Outfit Allowance</t>
  </si>
  <si>
    <t>Liaison Office, Abuja</t>
  </si>
  <si>
    <t>Christian Pilgrims Welfare Board</t>
  </si>
  <si>
    <t>Muslim Pilgrims Welfare Board</t>
  </si>
  <si>
    <t>Call Duty Allowance</t>
  </si>
  <si>
    <t>CRFC Salaries / Allowance - Commissioners/AG</t>
  </si>
  <si>
    <t>International Travelling (Muslim &amp; Christian)</t>
  </si>
  <si>
    <t>5% Teachers' Allowance</t>
  </si>
  <si>
    <t>Refuse Solid waste management evacuation exercise</t>
  </si>
  <si>
    <t>Procurement and Instalation of Geological Laboratory/ Museum Equipment</t>
  </si>
  <si>
    <t>Construction of 1 Weather Station and Instalation of Equipment</t>
  </si>
  <si>
    <t>Purchase of Geological Field/Onsite Equipment</t>
  </si>
  <si>
    <t>Construction of Geological Museum&amp;Laboratory</t>
  </si>
  <si>
    <t>Construction of 6nos Transfer Station</t>
  </si>
  <si>
    <t>PPP on Metals Recycling Plants</t>
  </si>
  <si>
    <t>PPP on Plastic Recycling Plant</t>
  </si>
  <si>
    <t>General Public Sensitization and Education , Solid Mineral Activities, Evnt. &amp; Natural Resources Awareness Campaign</t>
  </si>
  <si>
    <t>Purchase of Office Stationeries/Computer Consumables</t>
  </si>
  <si>
    <t>Purchase of Office Equipments</t>
  </si>
  <si>
    <t>Purchase of Office Furniture</t>
  </si>
  <si>
    <t>Purchase of ICT Equipments</t>
  </si>
  <si>
    <t>Procurement of Electrical Appliances</t>
  </si>
  <si>
    <t>Vegetation Control in KKZ</t>
  </si>
  <si>
    <t>Desilting of Drainage Network</t>
  </si>
  <si>
    <t xml:space="preserve">Management of Dumpsite </t>
  </si>
  <si>
    <t>Separation Program at Waste Management Facility</t>
  </si>
  <si>
    <t>Collection of Surface Rent &amp; Road Taxes</t>
  </si>
  <si>
    <t>Local Technology Support</t>
  </si>
  <si>
    <t>Technology Research &amp; Development</t>
  </si>
  <si>
    <t>Local Transport and Travel</t>
  </si>
  <si>
    <t>Provision of Skills Acquisition Training Tools</t>
  </si>
  <si>
    <t>Harzard Allowance</t>
  </si>
  <si>
    <t>Call-Duty Allowance</t>
  </si>
  <si>
    <t>Peculiar Allowance</t>
  </si>
  <si>
    <t>Maintenance of Office Building Residential Quarters</t>
  </si>
  <si>
    <t>Cleaning &amp; Fumigation Services</t>
  </si>
  <si>
    <t>Capacity Building (Part- time Services Delivery)</t>
  </si>
  <si>
    <t>Local Training (Seminars, Conferences and Workshops)</t>
  </si>
  <si>
    <t>Maintenance of Office / ICT Equipment</t>
  </si>
  <si>
    <t>Maintenance of Communication Equipment</t>
  </si>
  <si>
    <t>Maintenance of  Office Furniture</t>
  </si>
  <si>
    <t xml:space="preserve">Entertaiment Allowance. </t>
  </si>
  <si>
    <t xml:space="preserve">TSS Allowance </t>
  </si>
  <si>
    <t xml:space="preserve">State Primary Health Care Development Agency </t>
  </si>
  <si>
    <t>Coordination Meetings with Development Partners</t>
  </si>
  <si>
    <t>Kaduna Emergency Nutrition Action Plan (KADENAP)</t>
  </si>
  <si>
    <t>Rehabilitation of State own Irrigation Scheme in Zaria (Galma 2 &amp; 3)</t>
  </si>
  <si>
    <t>Pulses Production</t>
  </si>
  <si>
    <t>Pulses Production`</t>
  </si>
  <si>
    <t>Watershed and Shelterbelt Management</t>
  </si>
  <si>
    <t>Development of Livestock Training School  and Agency</t>
  </si>
  <si>
    <t>Provision of Basic Irrigation Infrastructure Scheme</t>
  </si>
  <si>
    <t>Annual Livestock Vaccination and Diesease Control Activities</t>
  </si>
  <si>
    <t>Carry out Agricultural Processing Productivity Enhancement and Livelihood Support Project (APPEALS) (Counterpart Fund)</t>
  </si>
  <si>
    <t>Agricultural Planning Programme</t>
  </si>
  <si>
    <t xml:space="preserve">Designing of Standard Zoo </t>
  </si>
  <si>
    <t>Innovative Power Generation Programmes</t>
  </si>
  <si>
    <t xml:space="preserve">Energy Efficiency Programmes
</t>
  </si>
  <si>
    <t xml:space="preserve">Capacity Building and Empowerment Programmes
</t>
  </si>
  <si>
    <t>Indian Exim Loan</t>
  </si>
  <si>
    <t>Community and Social Development Programmes across the State</t>
  </si>
  <si>
    <t>Provision of Automated Solar Powered Traffic Signal Control in Kaduna, Kafanchan and Zaria</t>
  </si>
  <si>
    <t>Supply and Installation of Laboratory Equipment at Civil Engineering Department</t>
  </si>
  <si>
    <t>Design and Construction of Double Coat Surface Dressed Roads</t>
  </si>
  <si>
    <t>Provision of Surface Dressed Road</t>
  </si>
  <si>
    <t>Erosion Control across the State</t>
  </si>
  <si>
    <t>Supply of Furniture in Secondary Schools across the State</t>
  </si>
  <si>
    <t xml:space="preserve">Technology Based School Management Solution Services </t>
  </si>
  <si>
    <t xml:space="preserve">Technology Based Agriculture Management Solution Services </t>
  </si>
  <si>
    <t>Construct and Equip a Multi-purpose Workshop at MoEST Headquarters</t>
  </si>
  <si>
    <t>Provision of School Uniforms for Students Across the State</t>
  </si>
  <si>
    <t>Procurement of Science Equipment</t>
  </si>
  <si>
    <t>Development of Permanent Site (KAPSI)</t>
  </si>
  <si>
    <t>Construction of Access Road and Internal Road Network (KAPSI)</t>
  </si>
  <si>
    <t>Landscaping and Parking  Lot (KAPSI)</t>
  </si>
  <si>
    <t>Procurement of Students Tables and Chairs (KAPSI)</t>
  </si>
  <si>
    <t>Construction of Fence for Male and Female Hostels (KAPSI)</t>
  </si>
  <si>
    <t>Construction of Male and Female Common Rooms (KAPSI)</t>
  </si>
  <si>
    <t>Purchase of Students Beds and Mattresses (KAPSI)</t>
  </si>
  <si>
    <t>Extension of Wall Fence (KAPSI)</t>
  </si>
  <si>
    <t>Construction of 2 Blocks of 4 Class Rooms (KAPSI)</t>
  </si>
  <si>
    <t xml:space="preserve">COLLEGE OF EDUCATION, GIDAN WAYA   </t>
  </si>
  <si>
    <t>State Counterpart</t>
  </si>
  <si>
    <t>Procurement of  Testing Kits &amp; Drugs</t>
  </si>
  <si>
    <t>Prevention Activities</t>
  </si>
  <si>
    <t>Construction of Three(3) Offices at Kwoi, Millenium City (Danbushiya) and Zaria Zonal Office.</t>
  </si>
  <si>
    <t>Reconstruction of Kaduna State Media Corporation Offices</t>
  </si>
  <si>
    <t>Process Improvement Programme</t>
  </si>
  <si>
    <t>Procurement of Aerial Reconnaisance Vehicle</t>
  </si>
  <si>
    <t xml:space="preserve">Procurement of Drones/Unmanned Aerial Vehicles (UAV) </t>
  </si>
  <si>
    <t>Establishment of Forensic Laboratory Centre</t>
  </si>
  <si>
    <t>Procument of Geo - Position Interceptor and location of GSM UMTS System</t>
  </si>
  <si>
    <t>Procurement and Installation of CCTV Cameras for Monitoring and Surveillance</t>
  </si>
  <si>
    <t xml:space="preserve">MINISTRY OF FINANCE  </t>
  </si>
  <si>
    <t>Facilitation of Local Government Development Plans (LGDPL)</t>
  </si>
  <si>
    <t>Conduct of SDGs' Summit</t>
  </si>
  <si>
    <t>Purchase of Books for E-Library</t>
  </si>
  <si>
    <t xml:space="preserve">Support to World Bank Public Sector  Governance Reforms and Development Project </t>
  </si>
  <si>
    <t xml:space="preserve">KADUNA STATE TRAFFIC AND ENVIRONMENTAL LAW  ENFORCEMENT AGENCY (KASTELEA) </t>
  </si>
  <si>
    <t>Gates Foundation and Others</t>
  </si>
  <si>
    <t>Duty tour Allowance-Civil Servant</t>
  </si>
  <si>
    <t>Maintenance of Office / IT Equipments</t>
  </si>
  <si>
    <t>Dicipline and Appointment (Service Wide)</t>
  </si>
  <si>
    <t>Local Training (Seminars, Conferences &amp; Workshops)</t>
  </si>
  <si>
    <t>Regular Monitoring Report (going to recurrent)</t>
  </si>
  <si>
    <t>Continuous Field Monitoring and Impact Evaluation Study</t>
  </si>
  <si>
    <t>Develop and Review of Sector Implementation Result FrameWork</t>
  </si>
  <si>
    <t>Conduct and Review of State/Local Government Plans and Policy Documents</t>
  </si>
  <si>
    <t>Conduct of Sector Retreat and Statewide Performance Review</t>
  </si>
  <si>
    <t>Counterpart Funding (YESSO/SOCU, NEPAD, UNICEF, UNFPA, NUTRITION, PSR and Coordination meetings with Partners)</t>
  </si>
  <si>
    <t>Duty Tour Allowance-Civil Servants</t>
  </si>
  <si>
    <t>Suplementary Support to NYSC</t>
  </si>
  <si>
    <t>011101000100</t>
  </si>
  <si>
    <t>011100100100</t>
  </si>
  <si>
    <t>011100100500</t>
  </si>
  <si>
    <t>011100800100</t>
  </si>
  <si>
    <t>011100300100</t>
  </si>
  <si>
    <t>011100100400</t>
  </si>
  <si>
    <t>011102100100</t>
  </si>
  <si>
    <t>011103500100</t>
  </si>
  <si>
    <t>011103700100</t>
  </si>
  <si>
    <t>011103800200</t>
  </si>
  <si>
    <t>011103900100</t>
  </si>
  <si>
    <t>011104000100</t>
  </si>
  <si>
    <t>012500100100</t>
  </si>
  <si>
    <t>014700100100</t>
  </si>
  <si>
    <t>014800100100</t>
  </si>
  <si>
    <t>016100100100</t>
  </si>
  <si>
    <t>016400100100</t>
  </si>
  <si>
    <t>021500100100</t>
  </si>
  <si>
    <t>021510200100</t>
  </si>
  <si>
    <t>021510900100</t>
  </si>
  <si>
    <t>022000800100</t>
  </si>
  <si>
    <t>022200100100</t>
  </si>
  <si>
    <t>011100700100</t>
  </si>
  <si>
    <t>023405400100</t>
  </si>
  <si>
    <t>023405400200</t>
  </si>
  <si>
    <t>023500100100</t>
  </si>
  <si>
    <t>023501600100</t>
  </si>
  <si>
    <t>023800100100</t>
  </si>
  <si>
    <t>023600200100</t>
  </si>
  <si>
    <t>025200400100</t>
  </si>
  <si>
    <t>025200500100</t>
  </si>
  <si>
    <t>051300100100</t>
  </si>
  <si>
    <t>051700100100</t>
  </si>
  <si>
    <t>051700300100</t>
  </si>
  <si>
    <t>051700800100</t>
  </si>
  <si>
    <t>051701000100</t>
  </si>
  <si>
    <t>051701800100</t>
  </si>
  <si>
    <t>051701900100</t>
  </si>
  <si>
    <t>051702600100</t>
  </si>
  <si>
    <t>051702600300</t>
  </si>
  <si>
    <t>051702600400</t>
  </si>
  <si>
    <t>051702600500</t>
  </si>
  <si>
    <t>051702600600</t>
  </si>
  <si>
    <t>051702600700</t>
  </si>
  <si>
    <t>051702600800</t>
  </si>
  <si>
    <t>051702600900</t>
  </si>
  <si>
    <t>051705400100</t>
  </si>
  <si>
    <t>051705501300</t>
  </si>
  <si>
    <t>051705600100</t>
  </si>
  <si>
    <t>051705700100</t>
  </si>
  <si>
    <t>052100100300</t>
  </si>
  <si>
    <t>052100300100</t>
  </si>
  <si>
    <t>052110400100</t>
  </si>
  <si>
    <t>052110600100</t>
  </si>
  <si>
    <t>052111400100</t>
  </si>
  <si>
    <t>055100100100</t>
  </si>
  <si>
    <t>031801100100</t>
  </si>
  <si>
    <t>032600100100</t>
  </si>
  <si>
    <t>032605100100</t>
  </si>
  <si>
    <t>011200300100</t>
  </si>
  <si>
    <t>011200400100</t>
  </si>
  <si>
    <t>Sales of Government Quarters</t>
  </si>
  <si>
    <t>Total Sales of Government Quarters</t>
  </si>
  <si>
    <t>Renewal Fees</t>
  </si>
  <si>
    <t>Non Refundable Tender Fees</t>
  </si>
  <si>
    <t>Dividend on Investment</t>
  </si>
  <si>
    <t>Sales of Obsolete Stores</t>
  </si>
  <si>
    <t>Sales of Condemned Plant and Vehicles</t>
  </si>
  <si>
    <t>Rent of Government Properties (Lag/Abj)</t>
  </si>
  <si>
    <t>Interest on Bank Deposit</t>
  </si>
  <si>
    <t>Refund of Over Payment Received</t>
  </si>
  <si>
    <t>Revenue From Markets Dev.Co</t>
  </si>
  <si>
    <t xml:space="preserve">Recovery of Public Fund </t>
  </si>
  <si>
    <t>University Post Graduate Studies Processing Fees</t>
  </si>
  <si>
    <t>University UTME Screening Fees</t>
  </si>
  <si>
    <t>Pilgrims Administrative Charges</t>
  </si>
  <si>
    <t>SUB-TOTAL</t>
  </si>
  <si>
    <t>Responsibility Allowance C/Secretary</t>
  </si>
  <si>
    <t>44</t>
  </si>
  <si>
    <t>48</t>
  </si>
  <si>
    <t>49</t>
  </si>
  <si>
    <t>50</t>
  </si>
  <si>
    <t>51</t>
  </si>
  <si>
    <t>BUREAU OF SUBSTANCE ABUSE, PREVENTION AND TREATMENT</t>
  </si>
  <si>
    <t>KADUNA STATE VIGILANCE SERVICE</t>
  </si>
  <si>
    <t>52</t>
  </si>
  <si>
    <t>53</t>
  </si>
  <si>
    <t>KADUNA STATE AGRICULTURAL DEVELOPMENT AGENCY</t>
  </si>
  <si>
    <t>KADUNA STATE ROADS AGENCY (KADRA)</t>
  </si>
  <si>
    <t>KADUNA STATE PLANNING AND BUDGET COMMISSION</t>
  </si>
  <si>
    <t>WATER REGULATORY COMMISSION</t>
  </si>
  <si>
    <t>116</t>
  </si>
  <si>
    <t>119</t>
  </si>
  <si>
    <t>122-123</t>
  </si>
  <si>
    <t>156</t>
  </si>
  <si>
    <t>157</t>
  </si>
  <si>
    <t>158</t>
  </si>
  <si>
    <t>KADUNA AGRICULTURAL DEVELOPMENT AGENCY (KADA)</t>
  </si>
  <si>
    <t>159</t>
  </si>
  <si>
    <t>161</t>
  </si>
  <si>
    <t>162</t>
  </si>
  <si>
    <t>173</t>
  </si>
  <si>
    <t>174</t>
  </si>
  <si>
    <t>177</t>
  </si>
  <si>
    <t>178</t>
  </si>
  <si>
    <t>179</t>
  </si>
  <si>
    <t>180</t>
  </si>
  <si>
    <t>181</t>
  </si>
  <si>
    <t>182</t>
  </si>
  <si>
    <t>183</t>
  </si>
  <si>
    <t>184</t>
  </si>
  <si>
    <t>WATER SERVICE REGULATORY COMMISSION</t>
  </si>
  <si>
    <t>KADUNA GEOGRAPGIC INFORMATION SERVICE (KADGIS)</t>
  </si>
  <si>
    <t>211</t>
  </si>
  <si>
    <t>Re-grant of Titles Fees</t>
  </si>
  <si>
    <t>Live Road Show</t>
  </si>
  <si>
    <t xml:space="preserve">Contractors Registration </t>
  </si>
  <si>
    <t>Recruitment Process Exercise</t>
  </si>
  <si>
    <t>Govt 13% Contribution to Staff Pension Scheme</t>
  </si>
  <si>
    <t>KADUNA STATE SCHOOLS QUALITY ASSURANCE AUTHORITY</t>
  </si>
  <si>
    <t>12.5% TSS</t>
  </si>
  <si>
    <t>Procure drugs for Maternal Health Care(MCH) under Free Maternal and Child Healthcare(FMCH) program</t>
  </si>
  <si>
    <t>Construction of Standard Accident and Emergency Unit in 4 major Hospitals Across the State</t>
  </si>
  <si>
    <t>Purchase and Installation of 3 Electric Smokeless Medical Waste Incinerator (One in Each Senatorial Zone)</t>
  </si>
  <si>
    <t>Landscaping, Drainage and Beautification of  General Hospital</t>
  </si>
  <si>
    <t xml:space="preserve">Renovation and Equipping of  3 Women Skills Acquisition Centers in the 3 Senatorial  Zones </t>
  </si>
  <si>
    <t>Drawdown</t>
  </si>
  <si>
    <t>Procurement of Books for Schools</t>
  </si>
  <si>
    <t>Fencing of Government owned Facilities</t>
  </si>
  <si>
    <t xml:space="preserve">Construction of WTP, Service Reservoirs,Transmission and Distribution Lines </t>
  </si>
  <si>
    <t>Identification, Assesment and Addressing of Ecological Problem Areas.</t>
  </si>
  <si>
    <t>Identification, Assessment and Addressing of Ecological Problem Areas (FGN Ecological Fund)</t>
  </si>
  <si>
    <t xml:space="preserve">Purchase and Installation of Transformers </t>
  </si>
  <si>
    <t>Pampaida Scale-up</t>
  </si>
  <si>
    <t>Support to Mobile Courts</t>
  </si>
  <si>
    <t xml:space="preserve">Development Levy </t>
  </si>
  <si>
    <t>Construction and Equipping of Zonal Youth Friendly Centres</t>
  </si>
  <si>
    <t>Construction and Furnishing of Emirs and Chiefs' Palaces</t>
  </si>
  <si>
    <t>Govt 5% Contribution to RRBBF</t>
  </si>
  <si>
    <t>Commencement of work at Satellite Campus at Lere</t>
  </si>
  <si>
    <t>Procurement of Additional Equipment for Faculty of Medicine Complex (A&amp;B)</t>
  </si>
  <si>
    <t>Draw Down (Gates &amp; Dangote Foundations)</t>
  </si>
  <si>
    <t>Gates &amp; Dangote Foundations</t>
  </si>
  <si>
    <t>Government Printing, Kaduna</t>
  </si>
  <si>
    <t>Kaduna State Public Procurement Authority</t>
  </si>
  <si>
    <t>Customary Court Appeal Kaduna</t>
  </si>
  <si>
    <t>Kuduna State University</t>
  </si>
  <si>
    <t>Agency For Mass Literacy</t>
  </si>
  <si>
    <t>Kaduna State Library Board</t>
  </si>
  <si>
    <t>Private Schools Board, Kaduna</t>
  </si>
  <si>
    <t>Capital School, Kaduna</t>
  </si>
  <si>
    <t>Barewa College, Zaria</t>
  </si>
  <si>
    <t>Alhudahuda College, Zaria</t>
  </si>
  <si>
    <t>Sardauna Memorial College</t>
  </si>
  <si>
    <t>Government College, Kaduna</t>
  </si>
  <si>
    <t>Queen Amina College, Kakuri, Kaduna</t>
  </si>
  <si>
    <t>Government Secondary School, Kagoro (Management Board)</t>
  </si>
  <si>
    <t>Government Secondary School, Fadan Kaje</t>
  </si>
  <si>
    <t>Rimi  College, Kaduna</t>
  </si>
  <si>
    <t>Government Girls College, Zonkwa</t>
  </si>
  <si>
    <t>Science Secondary School, Kufena</t>
  </si>
  <si>
    <t>Science Secondary School, Ikara</t>
  </si>
  <si>
    <t>Government Science Secondary School, Birnin Gwari</t>
  </si>
  <si>
    <t>Government College, Kagoro</t>
  </si>
  <si>
    <t>Barau Dikko Teaching Hospital, Kaduna</t>
  </si>
  <si>
    <t>Kaduna State Muslim Pilgrims Welfare Board</t>
  </si>
  <si>
    <t>Local Government Service Commission, Kaduna</t>
  </si>
  <si>
    <t xml:space="preserve">State Emergency Management Agency (SEMA) </t>
  </si>
  <si>
    <t>State Independent Electoral Commisstion (SIECOM)</t>
  </si>
  <si>
    <t>High Court of Justice Kaduna</t>
  </si>
  <si>
    <t>Sharia Court of Appeal Kaduna</t>
  </si>
  <si>
    <t>Kaduna State College of Midwifery, Tudun Wada, Kaduna</t>
  </si>
  <si>
    <t>office of The Auditor -General, Kaduna State.</t>
  </si>
  <si>
    <t>office of The Auditor-General (Local Governments Audit)</t>
  </si>
  <si>
    <t>Kaduna State Urban Planning and Development Agency (KASUPDA)</t>
  </si>
  <si>
    <t>Ministry of Rural and Community Development</t>
  </si>
  <si>
    <t>Kaduna State Science and Technical Schools Management Board.</t>
  </si>
  <si>
    <t>Shehu Idris College of Health, Sciences and Technology, Makarfi</t>
  </si>
  <si>
    <t>Ministry of Youth Sport and Culture</t>
  </si>
  <si>
    <t>Kaduna State Public Service Institute (KAPSI)</t>
  </si>
  <si>
    <t>Kaduna State Roads Agency (KAPWA)</t>
  </si>
  <si>
    <t>Kaduna State Traffic and Enironmental Law Enforcement Agency (KASTELEA)</t>
  </si>
  <si>
    <t>Kaduna Leadership Fellows</t>
  </si>
  <si>
    <t>Land Use Fees</t>
  </si>
  <si>
    <t>Kaduna Power Supply Company Limited (KAPSCO)</t>
  </si>
  <si>
    <t>Air Quality Monitoring Equipment</t>
  </si>
  <si>
    <t>Water Polution Monitoring Equipment</t>
  </si>
  <si>
    <t>Industrial Polution Monitoring Equipment</t>
  </si>
  <si>
    <t>Laboratory Reagents/Equipment</t>
  </si>
  <si>
    <t>Fumehood  &amp; Laminar Flow Cabinet (HACH)</t>
  </si>
  <si>
    <t>Mining Environmental Compliance Monitoring</t>
  </si>
  <si>
    <t>Waste Management Monitoring Equipment</t>
  </si>
  <si>
    <t>Analytical Balance (1 dam 0.001m)</t>
  </si>
  <si>
    <t>Kaduna Flood Mitigation Master Plan</t>
  </si>
  <si>
    <t>Monitoring and Enforcement of Liquid/Sewage Management</t>
  </si>
  <si>
    <t>Monitoring and Enforcement of Medical Waste</t>
  </si>
  <si>
    <t>“Budget of Consolidation”</t>
  </si>
  <si>
    <t>SUMMARY OF CAPITAL DEVELOPMENT RECEIPTS YEAR 2018</t>
  </si>
  <si>
    <t>Continous support to Agricultural Research Institutes</t>
  </si>
  <si>
    <t>Establishment of Meat Regulatory Agency</t>
  </si>
  <si>
    <t>Purchase of 3 No Cold Storage facility (solar energy)</t>
  </si>
  <si>
    <t>Strengthen the School of Livestock Training (PPU) Kawo Kaduna</t>
  </si>
  <si>
    <t>Rehabilitation of State Own Irrigation Scheme Across the State</t>
  </si>
  <si>
    <t>Restructuring of Cooperative Activities</t>
  </si>
  <si>
    <t>Rehabilitation of Cooperative Institute, Ikara</t>
  </si>
  <si>
    <t>Rehabilitation/Equipment/Maintenance of 75 warehouses</t>
  </si>
  <si>
    <t>Procure Demonstrating Equipment for the School of Home Economic</t>
  </si>
  <si>
    <t>Price Support-Post-Harvest Produce Purchase</t>
  </si>
  <si>
    <t>Rehabilitate Grazing Reserves</t>
  </si>
  <si>
    <t>Agricultural Loan Scheme</t>
  </si>
  <si>
    <t>Textile Revival Program Cotton Farming</t>
  </si>
  <si>
    <t>Procured Agricultural Processing Machine</t>
  </si>
  <si>
    <t>Collaboration with Leventis Foundation (Agric School)</t>
  </si>
  <si>
    <t>Management of Plantatin Infrastuctures at Nimbia Afaka and Ribako</t>
  </si>
  <si>
    <t>Carry out Commercial Agric Development Project (CADP)</t>
  </si>
  <si>
    <t>Constrution of Judicial Service Commission Office Complex</t>
  </si>
  <si>
    <t>Construction of Sharia Court at Pambegua, USC Jere, Sabon Birni and Inspectorate Divition Headquarters</t>
  </si>
  <si>
    <t>Purchase of Fire Proof Cabinet</t>
  </si>
  <si>
    <t>Purchase of Generator</t>
  </si>
  <si>
    <t>Purchase of Generator for Customary Court of Appeal Kafanchan Complex</t>
  </si>
  <si>
    <t>Construction and Fencing of Customary Court at Ikara, Isah, Dan Alhaji and Giwa</t>
  </si>
  <si>
    <t>Renovation of Hon. President Customary Court of Appeal Residence</t>
  </si>
  <si>
    <t>Construction and Fencing of Customary Court of Appeal Kafanchan (Ongoing)</t>
  </si>
  <si>
    <t>Construction of High Court Complex at Barnawa</t>
  </si>
  <si>
    <t>E-Judiciary</t>
  </si>
  <si>
    <t>Acquisition of Computers &amp; Accessories for Projects</t>
  </si>
  <si>
    <t>Procurement of 30 Units Modular 50KVA Waste to Power Generator (1.5MW)</t>
  </si>
  <si>
    <t>Completion of Gurara 30MW Hydro</t>
  </si>
  <si>
    <t>Procurement of Emergency Standby Mobile Power Generator</t>
  </si>
  <si>
    <t>Deployment of Min-grid Solar System</t>
  </si>
  <si>
    <t>Energy Saving Bulbs Programme</t>
  </si>
  <si>
    <t>KAPSCO/B.O.I Solar Rooftop Indicator</t>
  </si>
  <si>
    <t>Completion of Kedenden 215MW-LPFO/Gas</t>
  </si>
  <si>
    <t>Set Up Mediation Centres in all AG's Chamber</t>
  </si>
  <si>
    <t>Training of State Counsels</t>
  </si>
  <si>
    <t>Establishment of Commercial Law Department in Ministry of Justice</t>
  </si>
  <si>
    <t>Purchase of Law Books and Istallation of Software</t>
  </si>
  <si>
    <t>Monthly Media Enlightment and Sensitization on the Activities of the Ministry</t>
  </si>
  <si>
    <t>Training Police Investigators &amp; Prison Staff on New Criminal Laws Procedures</t>
  </si>
  <si>
    <t>Publication of all Law of Kaduna State Online</t>
  </si>
  <si>
    <t xml:space="preserve">Conduct Collaboration Survey with NBS </t>
  </si>
  <si>
    <t>Finalize production of SIP</t>
  </si>
  <si>
    <t>Conduct of Economic Summit</t>
  </si>
  <si>
    <t>Expansion and Maintenance of e-Library</t>
  </si>
  <si>
    <t>Setting Up and equipping of Mini Data Centre</t>
  </si>
  <si>
    <t>Annual Retiree Enrollment Exercise</t>
  </si>
  <si>
    <t>Small Credit Support</t>
  </si>
  <si>
    <t>KADAT</t>
  </si>
  <si>
    <t>Production of Procurement guidelines and Other Related Documents</t>
  </si>
  <si>
    <t xml:space="preserve">Purchase of Fire Fighting Equipment </t>
  </si>
  <si>
    <t>Provision for LGAs Elections</t>
  </si>
  <si>
    <t>Procurement of IT Infrastructurre</t>
  </si>
  <si>
    <t>Procurement of Radiology Equipment</t>
  </si>
  <si>
    <t>Procurement of Internal Medicine  Equipment</t>
  </si>
  <si>
    <t>Procurement of Ophthalmology &amp; Otorhinolaryngology (ENT) Equipment</t>
  </si>
  <si>
    <t>Procurement of Obstetrics and Gynaecolgy Equipment</t>
  </si>
  <si>
    <t>Procurement of Physiotherapy Equipment</t>
  </si>
  <si>
    <t>Purchase of Motor Vehicles for Administrative Department</t>
  </si>
  <si>
    <t xml:space="preserve">Purchase of Generator &amp; Transformer for the Hospital </t>
  </si>
  <si>
    <t>Installation of Hospital Intercom</t>
  </si>
  <si>
    <t>Renovation of Special Care Baby Unit (SCBU)</t>
  </si>
  <si>
    <t>Renovation of a New Building</t>
  </si>
  <si>
    <t xml:space="preserve">Construction of Dialysis and intensive Care Unit </t>
  </si>
  <si>
    <t>Proposed Conversion of Office to Lecture Room and Furnishing of Paediatric Block</t>
  </si>
  <si>
    <t>Procurement and Installation of Laboratory Equipment and Furniture for Academic Block</t>
  </si>
  <si>
    <t>Procurement and Installation of Equipment and Furniture for Intensive Care, Dialysis, Theatre and side Laboratory</t>
  </si>
  <si>
    <t>Procurement of Furniture for Library Lecture Room, Seminar Room and Academic Block</t>
  </si>
  <si>
    <t>Maintenance of Motor Vehicle/Transp. Equipment</t>
  </si>
  <si>
    <t>SCIENCE SEC SCHOOL IKARA</t>
  </si>
  <si>
    <t>Kaduna State Media Corporation</t>
  </si>
  <si>
    <t>Secretary to the State Government</t>
  </si>
  <si>
    <t xml:space="preserve">Civil Service Commission, Kaduna </t>
  </si>
  <si>
    <t>Civil Service Commission</t>
  </si>
  <si>
    <t>RUWASSA</t>
  </si>
  <si>
    <t>STSMB</t>
  </si>
  <si>
    <t>SICHSTM</t>
  </si>
  <si>
    <t>Kaduna State Tuberclosis and Leprosy  CP (DSTB) Netherlands Leprosy Control</t>
  </si>
  <si>
    <t>Kaduna State Tuberclosis and Leprosy  CP (DRTB) Netherlands Leprosy Control</t>
  </si>
  <si>
    <t>1-9</t>
  </si>
  <si>
    <t>10-12</t>
  </si>
  <si>
    <t>13-31</t>
  </si>
  <si>
    <t>42</t>
  </si>
  <si>
    <t>43</t>
  </si>
  <si>
    <t>45</t>
  </si>
  <si>
    <t>46</t>
  </si>
  <si>
    <t>47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</si>
  <si>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</si>
  <si>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</si>
  <si>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</si>
  <si>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</si>
  <si>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</si>
  <si>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</si>
  <si>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</si>
  <si>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</si>
  <si>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</si>
  <si>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</si>
  <si>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</si>
  <si>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</si>
  <si>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</si>
  <si>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</si>
  <si>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69-70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</si>
  <si>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</si>
  <si>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</si>
  <si>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</si>
  <si>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</si>
  <si>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</si>
  <si>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</si>
  <si>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</si>
  <si>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</si>
  <si>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</si>
  <si>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</si>
  <si>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</si>
  <si>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</si>
  <si>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85</t>
  </si>
  <si>
    <t>SUMMARY OF DRAFT RECURRENT EXPENDITURE 2018 - 2020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</si>
  <si>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</si>
  <si>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</si>
  <si>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</si>
  <si>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</si>
  <si>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</si>
  <si>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</si>
  <si>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</si>
  <si>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</si>
  <si>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</si>
  <si>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</si>
  <si>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96-97</t>
  </si>
  <si>
    <t>98-99</t>
  </si>
  <si>
    <t>100</t>
  </si>
  <si>
    <t>103</t>
  </si>
  <si>
    <t>104</t>
  </si>
  <si>
    <t>105</t>
  </si>
  <si>
    <t>106</t>
  </si>
  <si>
    <t>108</t>
  </si>
  <si>
    <t>109</t>
  </si>
  <si>
    <t>110</t>
  </si>
  <si>
    <t>111</t>
  </si>
  <si>
    <t>SCIENCE AND TECHNICAL SCHOOLS MANAGEMENT BOARD</t>
  </si>
  <si>
    <t>112</t>
  </si>
  <si>
    <t>113</t>
  </si>
  <si>
    <t>114</t>
  </si>
  <si>
    <t>115</t>
  </si>
  <si>
    <t>117</t>
  </si>
  <si>
    <t>118</t>
  </si>
  <si>
    <t>KADUNA STATE SCHOOLS QUALITY ASSURANCE AUTHORITY-</t>
  </si>
  <si>
    <t>120</t>
  </si>
  <si>
    <t>121</t>
  </si>
  <si>
    <t>124</t>
  </si>
  <si>
    <t>125</t>
  </si>
  <si>
    <t>126</t>
  </si>
  <si>
    <t>127</t>
  </si>
  <si>
    <t>128</t>
  </si>
  <si>
    <t>129</t>
  </si>
  <si>
    <t>MINISTRY OF LOCAL GOVERNMENT</t>
  </si>
  <si>
    <t>130</t>
  </si>
  <si>
    <t>131</t>
  </si>
  <si>
    <t>132</t>
  </si>
  <si>
    <t>134</t>
  </si>
  <si>
    <t>135</t>
  </si>
  <si>
    <t>153</t>
  </si>
  <si>
    <t>160</t>
  </si>
  <si>
    <t>167</t>
  </si>
  <si>
    <t>168</t>
  </si>
  <si>
    <t>169</t>
  </si>
  <si>
    <t>175</t>
  </si>
  <si>
    <t>176</t>
  </si>
  <si>
    <t>191</t>
  </si>
  <si>
    <t>192</t>
  </si>
  <si>
    <t>MINISTRY OF LOCAL GOVERNMENT AFFAIRS</t>
  </si>
  <si>
    <t>200</t>
  </si>
  <si>
    <t>201</t>
  </si>
  <si>
    <t>202</t>
  </si>
  <si>
    <t>203</t>
  </si>
  <si>
    <t>210</t>
  </si>
  <si>
    <t>Kaduna State Schools Quality Assurance Authority</t>
  </si>
  <si>
    <t>KADUNA STATE QUALITY SCHOOLS ASSURANCE AUTHORITY</t>
  </si>
  <si>
    <t xml:space="preserve">KADUNA STATE PRIMARY HEALTH CARE DEVELOPMENT AGENCY </t>
  </si>
  <si>
    <t>Maintenance of Motor Vehicle/Transport Equipment</t>
  </si>
  <si>
    <t>Health Research</t>
  </si>
  <si>
    <t>Health Care Financing</t>
  </si>
  <si>
    <t>Human Resources for Health</t>
  </si>
  <si>
    <t>Health Information Management System</t>
  </si>
  <si>
    <t>Emergency Medical Services</t>
  </si>
  <si>
    <t>Maintenance of Office Building Resdential</t>
  </si>
  <si>
    <t>Honourarium &amp; Sitting Allowance</t>
  </si>
  <si>
    <t>Supplementary support to NYSC</t>
  </si>
  <si>
    <t>Furniture Allowance</t>
  </si>
  <si>
    <t>Administrative Allowance</t>
  </si>
  <si>
    <t>Construction of 6No Staff Toilets at College of Midwifery Tudun Wada</t>
  </si>
  <si>
    <t>Procurement of 4No Sony Multimedia Projectors &amp; White Boards each Installation &amp; Staff Training at College of Midwifery Tudun Wada</t>
  </si>
  <si>
    <t>Procurement of 300No Students Standard Tablets and Chairs for Auditorium at College of Midwifery Tudun Wada</t>
  </si>
  <si>
    <t>Procurement of of RH, GN and PHN Books for Library at College of Midwifery Tudun Wada</t>
  </si>
  <si>
    <t>Procurement of Office Furniture and Equipment for 15 offices at College of Midwifery Tudun Wada</t>
  </si>
  <si>
    <t>Procurement of 150No Convocation Gowns and College Mace at College of Midwifery Tudun Wada</t>
  </si>
  <si>
    <t>Procurement of Furniture and Equipment for Library Complex at College of Midwifery Tudun Wada</t>
  </si>
  <si>
    <t>Procurement of 50No Laptop Computers fo Academic Staff at College of Midwifery Tudun Wada</t>
  </si>
  <si>
    <t>Procurement of 4No Offical Vehicle for the College at College od Midwifery Tudun Wada</t>
  </si>
  <si>
    <t>Nine Cycles of whole school evaluation exercise, (involving 168 Evaluators and 14 CDD's)</t>
  </si>
  <si>
    <t>Production and dissemination of State of Education Report (SoER) 2017</t>
  </si>
  <si>
    <t>Student Exchange Programme</t>
  </si>
  <si>
    <t>WAEC/NECO Monitoring of Nine Core Subjects</t>
  </si>
  <si>
    <t>KADUNA STATE ENVIRONMENTAL PROTECTION AUTHORITY (KEPA)</t>
  </si>
  <si>
    <t>Rehabilitation and Furnishing of standard Mobile Court and Provision of customised mobile buses</t>
  </si>
  <si>
    <t>Procurement of  Epoxy Floor Coating and Compliance Ceiling  for Warehouses</t>
  </si>
  <si>
    <t>Capacity Building / Training of staff on Supply Chain Management and Systems</t>
  </si>
  <si>
    <t>External Examination</t>
  </si>
  <si>
    <t>Internal Examination</t>
  </si>
  <si>
    <t>Overhead Cost of Payment to Parastatals and Agencies</t>
  </si>
  <si>
    <t>Students' Monthly Allowance</t>
  </si>
  <si>
    <t>NEWMAP</t>
  </si>
  <si>
    <t>Harzard Emmergency</t>
  </si>
  <si>
    <t>E-Procurement Portal</t>
  </si>
  <si>
    <t>Midwives Scheme Allowance</t>
  </si>
  <si>
    <t>MNCH Week</t>
  </si>
  <si>
    <t>Immunization Plus Days (IPDs)</t>
  </si>
  <si>
    <t>Cerebro-Spinal Meningitis (CSM) Campaign</t>
  </si>
  <si>
    <t>Journal Allowance</t>
  </si>
  <si>
    <t>IT Consultancy</t>
  </si>
  <si>
    <t>Entertainment and Meals</t>
  </si>
  <si>
    <t>Personal Assistant Allowance</t>
  </si>
  <si>
    <t>Newspaper Allowance</t>
  </si>
  <si>
    <t>Vehicle Maintenance Allowance</t>
  </si>
  <si>
    <t>Audit Fee</t>
  </si>
  <si>
    <t>Construction of Legislative Quarters at New Milleniun City</t>
  </si>
  <si>
    <t>Renovation of Peadric Outpatient Department (POPD)</t>
  </si>
  <si>
    <t>Procurement of 300KVA Generating Plant</t>
  </si>
  <si>
    <t>Renovation and Furnishing of Commission's Complex</t>
  </si>
  <si>
    <t>2018 APPROVED ESTIMATES</t>
  </si>
  <si>
    <t>BREAKDOWN OF APPROVED REVENUE 2018</t>
  </si>
  <si>
    <t>SUMMARY OF 2018 APPROVED REVENUE</t>
  </si>
  <si>
    <t xml:space="preserve">2018 APPROVED  ESTIMATES </t>
  </si>
  <si>
    <t>2018 APPROVED BUDGET SIZE</t>
  </si>
  <si>
    <t>Approved Estimates 2018</t>
  </si>
  <si>
    <t xml:space="preserve">2018 APPROVED ESTIMATES </t>
  </si>
  <si>
    <t>BREAKDOWN OF APPROVED CAPITAL DEVELOPMENT RECEIPTS</t>
  </si>
  <si>
    <t>APPROVED 2018 – 2020 MULTI-YEAR BUDGET</t>
  </si>
  <si>
    <t>SUMMARY OF APPROVED RECURRENT REVENUE</t>
  </si>
  <si>
    <t>BREAKDOWN OF APPROVED RECURRENT REVENUE</t>
  </si>
  <si>
    <t>SUMMARY OF APPROVED RECURRENT EXPENDITURE</t>
  </si>
  <si>
    <t>BREAKDOWN OF APPROVED RECURRENT EXPENDITURE 2018 - 2020</t>
  </si>
  <si>
    <t>21020150</t>
  </si>
  <si>
    <t>21020109</t>
  </si>
  <si>
    <t>21020108</t>
  </si>
  <si>
    <t>Organisation Code</t>
  </si>
  <si>
    <t>Functional Segment</t>
  </si>
  <si>
    <t>Policy Code</t>
  </si>
  <si>
    <t>Programme Code</t>
  </si>
  <si>
    <t>Project Code</t>
  </si>
  <si>
    <t>Objective</t>
  </si>
  <si>
    <t>Activity</t>
  </si>
  <si>
    <t>Programme Segment</t>
  </si>
  <si>
    <t>Fund Segment</t>
  </si>
  <si>
    <t>Geo Code</t>
  </si>
  <si>
    <t>Economic Code</t>
  </si>
  <si>
    <t>70421</t>
  </si>
  <si>
    <t>02</t>
  </si>
  <si>
    <t>01</t>
  </si>
  <si>
    <t>000001</t>
  </si>
  <si>
    <t>23040106</t>
  </si>
  <si>
    <t>000002</t>
  </si>
  <si>
    <t>23050101</t>
  </si>
  <si>
    <t>000003</t>
  </si>
  <si>
    <t>23040110</t>
  </si>
  <si>
    <t>23050123</t>
  </si>
  <si>
    <t>23050125</t>
  </si>
  <si>
    <t>000006</t>
  </si>
  <si>
    <t>23040101</t>
  </si>
  <si>
    <t>000007</t>
  </si>
  <si>
    <t>000008</t>
  </si>
  <si>
    <t>23020113</t>
  </si>
  <si>
    <t>05</t>
  </si>
  <si>
    <t>000009</t>
  </si>
  <si>
    <t>000010</t>
  </si>
  <si>
    <t>23050128</t>
  </si>
  <si>
    <t>000011</t>
  </si>
  <si>
    <t>23020103</t>
  </si>
  <si>
    <t>000013</t>
  </si>
  <si>
    <t>23040107</t>
  </si>
  <si>
    <t>000014</t>
  </si>
  <si>
    <t>000015</t>
  </si>
  <si>
    <t>000016</t>
  </si>
  <si>
    <t>000017</t>
  </si>
  <si>
    <t>23030104</t>
  </si>
  <si>
    <t>000018</t>
  </si>
  <si>
    <t>23050129</t>
  </si>
  <si>
    <t>000019</t>
  </si>
  <si>
    <t>000020</t>
  </si>
  <si>
    <t>000022</t>
  </si>
  <si>
    <t>23030112</t>
  </si>
  <si>
    <t>000023</t>
  </si>
  <si>
    <t>000024</t>
  </si>
  <si>
    <t>000025</t>
  </si>
  <si>
    <t>000026</t>
  </si>
  <si>
    <t>23010124</t>
  </si>
  <si>
    <t>000028</t>
  </si>
  <si>
    <t>000036</t>
  </si>
  <si>
    <t>000042</t>
  </si>
  <si>
    <t>000045</t>
  </si>
  <si>
    <t>000046</t>
  </si>
  <si>
    <t>000047</t>
  </si>
  <si>
    <t>000050</t>
  </si>
  <si>
    <t>70422</t>
  </si>
  <si>
    <t>06</t>
  </si>
  <si>
    <t>09</t>
  </si>
  <si>
    <t>000051</t>
  </si>
  <si>
    <t>000052</t>
  </si>
  <si>
    <t>000058</t>
  </si>
  <si>
    <t>000060</t>
  </si>
  <si>
    <t>000061</t>
  </si>
  <si>
    <t>000062</t>
  </si>
  <si>
    <t>000066</t>
  </si>
  <si>
    <t>70471</t>
  </si>
  <si>
    <t>000069</t>
  </si>
  <si>
    <t>23020114</t>
  </si>
  <si>
    <t>23030124</t>
  </si>
  <si>
    <t>000073</t>
  </si>
  <si>
    <t>000074</t>
  </si>
  <si>
    <t>000075</t>
  </si>
  <si>
    <t>23030121</t>
  </si>
  <si>
    <t>23020118</t>
  </si>
  <si>
    <t>000078</t>
  </si>
  <si>
    <t>23020128</t>
  </si>
  <si>
    <t>23020350</t>
  </si>
  <si>
    <t>011100200200</t>
  </si>
  <si>
    <t>23010143</t>
  </si>
  <si>
    <t>23020127</t>
  </si>
  <si>
    <t>000090</t>
  </si>
  <si>
    <t>70161</t>
  </si>
  <si>
    <t>011100200300</t>
  </si>
  <si>
    <t>70435</t>
  </si>
  <si>
    <t>000097</t>
  </si>
  <si>
    <t>23010113</t>
  </si>
  <si>
    <t>23010119</t>
  </si>
  <si>
    <t>000099</t>
  </si>
  <si>
    <t>000101</t>
  </si>
  <si>
    <t>000103</t>
  </si>
  <si>
    <t>000106</t>
  </si>
  <si>
    <t>000108</t>
  </si>
  <si>
    <t>000117</t>
  </si>
  <si>
    <t>000118</t>
  </si>
  <si>
    <t>000122</t>
  </si>
  <si>
    <t>000123</t>
  </si>
  <si>
    <t>000124</t>
  </si>
  <si>
    <t>23020105</t>
  </si>
  <si>
    <t>23020101</t>
  </si>
  <si>
    <t>000127</t>
  </si>
  <si>
    <t>000128</t>
  </si>
  <si>
    <t>000129</t>
  </si>
  <si>
    <t>000130</t>
  </si>
  <si>
    <t>000131</t>
  </si>
  <si>
    <t>23020115</t>
  </si>
  <si>
    <t>000132</t>
  </si>
  <si>
    <t>23050124</t>
  </si>
  <si>
    <t>000134</t>
  </si>
  <si>
    <t>000135</t>
  </si>
  <si>
    <t>000138</t>
  </si>
  <si>
    <t>000139</t>
  </si>
  <si>
    <t>23030123</t>
  </si>
  <si>
    <t>000141</t>
  </si>
  <si>
    <t>000142</t>
  </si>
  <si>
    <t>23010112</t>
  </si>
  <si>
    <t>000146</t>
  </si>
  <si>
    <t>23030106</t>
  </si>
  <si>
    <t>000147</t>
  </si>
  <si>
    <t>70922</t>
  </si>
  <si>
    <t>23020107</t>
  </si>
  <si>
    <t>000149</t>
  </si>
  <si>
    <t>000150</t>
  </si>
  <si>
    <t>000151</t>
  </si>
  <si>
    <t>23050103</t>
  </si>
  <si>
    <t>Provide Research Grants</t>
  </si>
  <si>
    <t>23050102</t>
  </si>
  <si>
    <t>Vodacom School Management Solution Services</t>
  </si>
  <si>
    <t>000159</t>
  </si>
  <si>
    <t>000160</t>
  </si>
  <si>
    <t>000161</t>
  </si>
  <si>
    <t>000162</t>
  </si>
  <si>
    <t>Renewal of Internet Bandwidth to 6 MDAs</t>
  </si>
  <si>
    <t>000164</t>
  </si>
  <si>
    <t>000165</t>
  </si>
  <si>
    <t>000166</t>
  </si>
  <si>
    <t>000167</t>
  </si>
  <si>
    <t>23030105</t>
  </si>
  <si>
    <t>70941</t>
  </si>
  <si>
    <t>23020112</t>
  </si>
  <si>
    <t>Construction &amp; Equiping of Sporting Facilities, Kaduna</t>
  </si>
  <si>
    <t>23010102</t>
  </si>
  <si>
    <t>Construction &amp; furnishing of 6no. Lecture Halls for PG School</t>
  </si>
  <si>
    <t>23010103</t>
  </si>
  <si>
    <t>Construction of Female Hostel Kaduna</t>
  </si>
  <si>
    <t>Construction of Female Hostel Kafanchan</t>
  </si>
  <si>
    <t>Construction of Male Hostel, Kaduna</t>
  </si>
  <si>
    <t>Construction of Post Graduate Lecture Hall Kaduna</t>
  </si>
  <si>
    <t>Construction of Staff Offices, Kaduna</t>
  </si>
  <si>
    <t>Construction of Teaching Farm for Faculty of Agric. Science, Kaf.</t>
  </si>
  <si>
    <t>Rehabilitation of Academic Conference Building, Kaduna</t>
  </si>
  <si>
    <t>23030102</t>
  </si>
  <si>
    <t>Rehabilitation of Existing Power Network , Kaduna</t>
  </si>
  <si>
    <t>23020123</t>
  </si>
  <si>
    <t>Procurement &amp; Installation of Solar Street Light</t>
  </si>
  <si>
    <t>Reticulation of Water to Residential Quartres, Kafanchan</t>
  </si>
  <si>
    <t>Staff Training And Development</t>
  </si>
  <si>
    <t>Payment of Consultancy fee on NEEDS projects</t>
  </si>
  <si>
    <t>000186</t>
  </si>
  <si>
    <t>000190</t>
  </si>
  <si>
    <t>000191</t>
  </si>
  <si>
    <t>000193</t>
  </si>
  <si>
    <t>Construction of 500 Seats Capacity Lecture Theatre</t>
  </si>
  <si>
    <t>000195</t>
  </si>
  <si>
    <t>23020106</t>
  </si>
  <si>
    <t>Construction of Clinic (Sick Bay) at Kafanchan</t>
  </si>
  <si>
    <t>Construction of CSSP unit at Barau Dikko Teaching Hospital at Kaduna</t>
  </si>
  <si>
    <t>000198</t>
  </si>
  <si>
    <t>000199</t>
  </si>
  <si>
    <t>000200</t>
  </si>
  <si>
    <t>000201</t>
  </si>
  <si>
    <t>Construction of Laboratory Complex at Barau Dikko Teaching Hospital, Kaduna</t>
  </si>
  <si>
    <t>Construction of Office Complex at Barau Dikko Teaching Hospital, Kaduna</t>
  </si>
  <si>
    <t>000206</t>
  </si>
  <si>
    <t>Construction of Physics Labortory</t>
  </si>
  <si>
    <t>Construction of Radiology unit at Barau Dikko Teaching Hospital at Kaduna</t>
  </si>
  <si>
    <t>000209</t>
  </si>
  <si>
    <t>23020124</t>
  </si>
  <si>
    <t>000210</t>
  </si>
  <si>
    <t>000211</t>
  </si>
  <si>
    <t>000212</t>
  </si>
  <si>
    <t>000213</t>
  </si>
  <si>
    <t>Consultancy Services on 500 Seats Capacity Lecture Theatre</t>
  </si>
  <si>
    <t>Expansion of Computer Centre At Kaduna</t>
  </si>
  <si>
    <t>000216</t>
  </si>
  <si>
    <t>000218</t>
  </si>
  <si>
    <t>Furnishing of Computer Center At Kafanchan</t>
  </si>
  <si>
    <t>000220</t>
  </si>
  <si>
    <t>000222</t>
  </si>
  <si>
    <t>000223</t>
  </si>
  <si>
    <t>23010142</t>
  </si>
  <si>
    <t>000224</t>
  </si>
  <si>
    <t>000225</t>
  </si>
  <si>
    <t>23010123</t>
  </si>
  <si>
    <t>000226</t>
  </si>
  <si>
    <t>000227</t>
  </si>
  <si>
    <t>000228</t>
  </si>
  <si>
    <t>23010122</t>
  </si>
  <si>
    <t>000229</t>
  </si>
  <si>
    <t>000230</t>
  </si>
  <si>
    <t>000231</t>
  </si>
  <si>
    <t>000232</t>
  </si>
  <si>
    <t>000233</t>
  </si>
  <si>
    <t>Purchase of Hospital Equipments (Batch II) for Barau Dikko Teaching Hospital,KD</t>
  </si>
  <si>
    <t>Purchase of Teaching Aids for Barau Dikko Teaching Hospital, Kaduna</t>
  </si>
  <si>
    <t>000238</t>
  </si>
  <si>
    <t>Various Consultants (G)</t>
  </si>
  <si>
    <t>000242</t>
  </si>
  <si>
    <t>000243</t>
  </si>
  <si>
    <t>000244</t>
  </si>
  <si>
    <t>000246</t>
  </si>
  <si>
    <t>000251</t>
  </si>
  <si>
    <t>000252</t>
  </si>
  <si>
    <t>000257</t>
  </si>
  <si>
    <t>000258</t>
  </si>
  <si>
    <t>000260</t>
  </si>
  <si>
    <t>000262</t>
  </si>
  <si>
    <t>000263</t>
  </si>
  <si>
    <t>000265</t>
  </si>
  <si>
    <t>000266</t>
  </si>
  <si>
    <t>000267</t>
  </si>
  <si>
    <t>000268</t>
  </si>
  <si>
    <t>000271</t>
  </si>
  <si>
    <t>000277</t>
  </si>
  <si>
    <t>000288</t>
  </si>
  <si>
    <t>000290</t>
  </si>
  <si>
    <t>000293</t>
  </si>
  <si>
    <t>000294</t>
  </si>
  <si>
    <t>000298</t>
  </si>
  <si>
    <t>000299</t>
  </si>
  <si>
    <t>000300</t>
  </si>
  <si>
    <t>000303</t>
  </si>
  <si>
    <t>000304</t>
  </si>
  <si>
    <t>000306</t>
  </si>
  <si>
    <t>000307</t>
  </si>
  <si>
    <t>000308</t>
  </si>
  <si>
    <t>23020111</t>
  </si>
  <si>
    <t>000324</t>
  </si>
  <si>
    <t>000325</t>
  </si>
  <si>
    <t>000327</t>
  </si>
  <si>
    <t>000332</t>
  </si>
  <si>
    <t>000336</t>
  </si>
  <si>
    <t>23010129</t>
  </si>
  <si>
    <t>000341</t>
  </si>
  <si>
    <t>000345</t>
  </si>
  <si>
    <t>000346</t>
  </si>
  <si>
    <t>000352</t>
  </si>
  <si>
    <t>000354</t>
  </si>
  <si>
    <t>000355</t>
  </si>
  <si>
    <t>000356</t>
  </si>
  <si>
    <t>000357</t>
  </si>
  <si>
    <t>000358</t>
  </si>
  <si>
    <t>000361</t>
  </si>
  <si>
    <t>000362</t>
  </si>
  <si>
    <t>000363</t>
  </si>
  <si>
    <t>000367</t>
  </si>
  <si>
    <t>000390</t>
  </si>
  <si>
    <t>000396</t>
  </si>
  <si>
    <t>23010105</t>
  </si>
  <si>
    <t>000398</t>
  </si>
  <si>
    <t>000399</t>
  </si>
  <si>
    <t>000400</t>
  </si>
  <si>
    <t>000401</t>
  </si>
  <si>
    <t>000405</t>
  </si>
  <si>
    <t>23030101</t>
  </si>
  <si>
    <t>000407</t>
  </si>
  <si>
    <t>23030110</t>
  </si>
  <si>
    <t>000408</t>
  </si>
  <si>
    <t>23050116</t>
  </si>
  <si>
    <t>000409</t>
  </si>
  <si>
    <t>000410</t>
  </si>
  <si>
    <t>23050117</t>
  </si>
  <si>
    <t>70960</t>
  </si>
  <si>
    <t>000415</t>
  </si>
  <si>
    <t>23010125</t>
  </si>
  <si>
    <t>Purchase of Computers</t>
  </si>
  <si>
    <t>23010115</t>
  </si>
  <si>
    <t>23010114</t>
  </si>
  <si>
    <t>Purchase of Printers</t>
  </si>
  <si>
    <t>000432</t>
  </si>
  <si>
    <t>000437</t>
  </si>
  <si>
    <t>Procurement of HP Printers at KADSQAB</t>
  </si>
  <si>
    <t>051700300300</t>
  </si>
  <si>
    <t>70912</t>
  </si>
  <si>
    <t>000443</t>
  </si>
  <si>
    <t>000444</t>
  </si>
  <si>
    <t>000449</t>
  </si>
  <si>
    <t>000451</t>
  </si>
  <si>
    <t>000452</t>
  </si>
  <si>
    <t>000453</t>
  </si>
  <si>
    <t>000456</t>
  </si>
  <si>
    <t>000459</t>
  </si>
  <si>
    <t>000467</t>
  </si>
  <si>
    <t>000480</t>
  </si>
  <si>
    <t>UBEC Projects - Federal Funds</t>
  </si>
  <si>
    <t>000494</t>
  </si>
  <si>
    <t>Rehabilitation of Offices</t>
  </si>
  <si>
    <t>23050120</t>
  </si>
  <si>
    <t>000499</t>
  </si>
  <si>
    <t>052100100100</t>
  </si>
  <si>
    <t>70721</t>
  </si>
  <si>
    <t>000505</t>
  </si>
  <si>
    <t>000506</t>
  </si>
  <si>
    <t>000509</t>
  </si>
  <si>
    <t>000511</t>
  </si>
  <si>
    <t>000513</t>
  </si>
  <si>
    <t>000517</t>
  </si>
  <si>
    <t>000525</t>
  </si>
  <si>
    <t>23010141</t>
  </si>
  <si>
    <t>000533</t>
  </si>
  <si>
    <t>000535</t>
  </si>
  <si>
    <t>000536</t>
  </si>
  <si>
    <t>000537</t>
  </si>
  <si>
    <t>000538</t>
  </si>
  <si>
    <t>000542</t>
  </si>
  <si>
    <t>000548</t>
  </si>
  <si>
    <t>000551</t>
  </si>
  <si>
    <t>000556</t>
  </si>
  <si>
    <t>000559</t>
  </si>
  <si>
    <t>000569</t>
  </si>
  <si>
    <t>000572</t>
  </si>
  <si>
    <t>000607</t>
  </si>
  <si>
    <t>000608</t>
  </si>
  <si>
    <t>000609</t>
  </si>
  <si>
    <t>000611</t>
  </si>
  <si>
    <t>000612</t>
  </si>
  <si>
    <t>000615</t>
  </si>
  <si>
    <t>000628</t>
  </si>
  <si>
    <t>000631</t>
  </si>
  <si>
    <t>000634</t>
  </si>
  <si>
    <t>000635</t>
  </si>
  <si>
    <t>000636</t>
  </si>
  <si>
    <t>000638</t>
  </si>
  <si>
    <t>000640</t>
  </si>
  <si>
    <t>000641</t>
  </si>
  <si>
    <t>23010104</t>
  </si>
  <si>
    <t>000642</t>
  </si>
  <si>
    <t>000643</t>
  </si>
  <si>
    <t>000644</t>
  </si>
  <si>
    <t>000645</t>
  </si>
  <si>
    <t>23050104</t>
  </si>
  <si>
    <t>000650</t>
  </si>
  <si>
    <t>000661</t>
  </si>
  <si>
    <t>70712</t>
  </si>
  <si>
    <t>000691</t>
  </si>
  <si>
    <t>000693</t>
  </si>
  <si>
    <t>000696</t>
  </si>
  <si>
    <t>000697</t>
  </si>
  <si>
    <t>000700</t>
  </si>
  <si>
    <t>000701</t>
  </si>
  <si>
    <t>23020120</t>
  </si>
  <si>
    <t>70722</t>
  </si>
  <si>
    <t>000708</t>
  </si>
  <si>
    <t>000710</t>
  </si>
  <si>
    <t>000713</t>
  </si>
  <si>
    <t>000719</t>
  </si>
  <si>
    <t>23030111</t>
  </si>
  <si>
    <t>000720</t>
  </si>
  <si>
    <t>000721</t>
  </si>
  <si>
    <t>000722</t>
  </si>
  <si>
    <t>000723</t>
  </si>
  <si>
    <t>000724</t>
  </si>
  <si>
    <t>000725</t>
  </si>
  <si>
    <t>000726</t>
  </si>
  <si>
    <t>000728</t>
  </si>
  <si>
    <t>000729</t>
  </si>
  <si>
    <t>000730</t>
  </si>
  <si>
    <t>23010130</t>
  </si>
  <si>
    <t>000731</t>
  </si>
  <si>
    <t>000734</t>
  </si>
  <si>
    <t>71040</t>
  </si>
  <si>
    <t>000739</t>
  </si>
  <si>
    <t>000740</t>
  </si>
  <si>
    <t>000742</t>
  </si>
  <si>
    <t>000743</t>
  </si>
  <si>
    <t>000744</t>
  </si>
  <si>
    <t>000746</t>
  </si>
  <si>
    <t>71012</t>
  </si>
  <si>
    <t>000761</t>
  </si>
  <si>
    <t>000762</t>
  </si>
  <si>
    <t>000765</t>
  </si>
  <si>
    <t>000766</t>
  </si>
  <si>
    <t>000767</t>
  </si>
  <si>
    <t>70510</t>
  </si>
  <si>
    <t>000768</t>
  </si>
  <si>
    <t>000769</t>
  </si>
  <si>
    <t>000770</t>
  </si>
  <si>
    <t>000772</t>
  </si>
  <si>
    <t>000773</t>
  </si>
  <si>
    <t>000774</t>
  </si>
  <si>
    <t>000778</t>
  </si>
  <si>
    <t>000779</t>
  </si>
  <si>
    <t>000780</t>
  </si>
  <si>
    <t>000781</t>
  </si>
  <si>
    <t>000785</t>
  </si>
  <si>
    <t>000789</t>
  </si>
  <si>
    <t>23040102</t>
  </si>
  <si>
    <t>000790</t>
  </si>
  <si>
    <t>000792</t>
  </si>
  <si>
    <t>000796</t>
  </si>
  <si>
    <t>000801</t>
  </si>
  <si>
    <t>000804</t>
  </si>
  <si>
    <t>000806</t>
  </si>
  <si>
    <t>000807</t>
  </si>
  <si>
    <t>000810</t>
  </si>
  <si>
    <t>000811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</si>
  <si>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</si>
  <si>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</si>
  <si>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</si>
  <si>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</si>
  <si>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</si>
  <si>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</si>
  <si>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</si>
  <si>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</si>
  <si>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</si>
  <si>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</si>
  <si>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</si>
  <si>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</si>
  <si>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</si>
  <si>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</si>
  <si>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</si>
  <si>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</si>
  <si>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</si>
  <si>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</si>
  <si>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</si>
  <si>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</si>
  <si>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</si>
  <si>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</si>
  <si>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</si>
  <si>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</si>
  <si>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</si>
  <si>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</si>
  <si>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</si>
  <si>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</si>
  <si>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</si>
  <si>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</si>
  <si>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</si>
  <si>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000848</t>
  </si>
  <si>
    <t>000863</t>
  </si>
  <si>
    <t>000866</t>
  </si>
  <si>
    <t>70133</t>
  </si>
  <si>
    <t>001220</t>
  </si>
  <si>
    <t>23050127</t>
  </si>
  <si>
    <t>000869</t>
  </si>
  <si>
    <t>000871</t>
  </si>
  <si>
    <t>23010139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</si>
  <si>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</si>
  <si>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</si>
  <si>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</si>
  <si>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</si>
  <si>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</si>
  <si>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</si>
  <si>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</si>
  <si>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</si>
  <si>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000883</t>
  </si>
  <si>
    <t>70610</t>
  </si>
  <si>
    <t>000891</t>
  </si>
  <si>
    <t>000895</t>
  </si>
  <si>
    <t>000897</t>
  </si>
  <si>
    <t>23050109</t>
  </si>
  <si>
    <t>000898</t>
  </si>
  <si>
    <t>000899</t>
  </si>
  <si>
    <t>000908</t>
  </si>
  <si>
    <t>000911</t>
  </si>
  <si>
    <t>23010128</t>
  </si>
  <si>
    <t>000931</t>
  </si>
  <si>
    <t>000933</t>
  </si>
  <si>
    <t>000950</t>
  </si>
  <si>
    <t>000951</t>
  </si>
  <si>
    <t>000953</t>
  </si>
  <si>
    <t>70132</t>
  </si>
  <si>
    <t>000959</t>
  </si>
  <si>
    <t>000960</t>
  </si>
  <si>
    <t>000961</t>
  </si>
  <si>
    <t>000962</t>
  </si>
  <si>
    <t>70131</t>
  </si>
  <si>
    <t>000966</t>
  </si>
  <si>
    <t>000969</t>
  </si>
  <si>
    <t>000971</t>
  </si>
  <si>
    <t>23010121</t>
  </si>
  <si>
    <t>000972</t>
  </si>
  <si>
    <t>001013</t>
  </si>
  <si>
    <t>23020122</t>
  </si>
  <si>
    <t>70112</t>
  </si>
  <si>
    <t>001017</t>
  </si>
  <si>
    <t>001018</t>
  </si>
  <si>
    <t>001019</t>
  </si>
  <si>
    <t>001190</t>
  </si>
  <si>
    <t>001020</t>
  </si>
  <si>
    <t>001021</t>
  </si>
  <si>
    <t>001026</t>
  </si>
  <si>
    <t>001027</t>
  </si>
  <si>
    <t>001037</t>
  </si>
  <si>
    <t>001040</t>
  </si>
  <si>
    <t>001042</t>
  </si>
  <si>
    <t>001043</t>
  </si>
  <si>
    <t>001044</t>
  </si>
  <si>
    <t>001048</t>
  </si>
  <si>
    <t>001049</t>
  </si>
  <si>
    <t>001050</t>
  </si>
  <si>
    <t>001051</t>
  </si>
  <si>
    <t>001053</t>
  </si>
  <si>
    <t>001054</t>
  </si>
  <si>
    <t>001055</t>
  </si>
  <si>
    <t>001056</t>
  </si>
  <si>
    <t>001058</t>
  </si>
  <si>
    <t>001060</t>
  </si>
  <si>
    <t>001061</t>
  </si>
  <si>
    <t>001063</t>
  </si>
  <si>
    <t>23050112</t>
  </si>
  <si>
    <t>001065</t>
  </si>
  <si>
    <t>001071</t>
  </si>
  <si>
    <t>001072</t>
  </si>
  <si>
    <t>001073</t>
  </si>
  <si>
    <t>001074</t>
  </si>
  <si>
    <t>70411</t>
  </si>
  <si>
    <t>001081</t>
  </si>
  <si>
    <t>001082</t>
  </si>
  <si>
    <t>001083</t>
  </si>
  <si>
    <t>001084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</si>
  <si>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</si>
  <si>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</si>
  <si>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</si>
  <si>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</si>
  <si>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</si>
  <si>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</si>
  <si>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</si>
  <si>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</si>
  <si>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</si>
  <si>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</si>
  <si>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</si>
  <si>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001099</t>
  </si>
  <si>
    <t>001100</t>
  </si>
  <si>
    <t>023800200100</t>
  </si>
  <si>
    <t>001103</t>
  </si>
  <si>
    <t>001105</t>
  </si>
  <si>
    <t>001107</t>
  </si>
  <si>
    <t>001111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</si>
  <si>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</si>
  <si>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</si>
  <si>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</si>
  <si>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</si>
  <si>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</si>
  <si>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</si>
  <si>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</si>
  <si>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</si>
  <si>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</si>
  <si>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</si>
  <si>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001127</t>
  </si>
  <si>
    <t>001128</t>
  </si>
  <si>
    <t>001129</t>
  </si>
  <si>
    <t>001130</t>
  </si>
  <si>
    <t>001131</t>
  </si>
  <si>
    <t>001132</t>
  </si>
  <si>
    <t>001138</t>
  </si>
  <si>
    <t>001139</t>
  </si>
  <si>
    <t>001140</t>
  </si>
  <si>
    <t>001141</t>
  </si>
  <si>
    <t>001145</t>
  </si>
  <si>
    <t>001146</t>
  </si>
  <si>
    <t>001147</t>
  </si>
  <si>
    <t>001149</t>
  </si>
  <si>
    <t>001150</t>
  </si>
  <si>
    <t>001151</t>
  </si>
  <si>
    <t>001152</t>
  </si>
  <si>
    <t>001153</t>
  </si>
  <si>
    <t>001154</t>
  </si>
  <si>
    <t>001156</t>
  </si>
  <si>
    <t>001157</t>
  </si>
  <si>
    <t>001158</t>
  </si>
  <si>
    <t>001163</t>
  </si>
  <si>
    <t>001164</t>
  </si>
  <si>
    <t>001165</t>
  </si>
  <si>
    <t>001166</t>
  </si>
  <si>
    <t>001168</t>
  </si>
  <si>
    <t>001171</t>
  </si>
  <si>
    <t>70111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</si>
  <si>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</si>
  <si>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</si>
  <si>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</si>
  <si>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</si>
  <si>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</si>
  <si>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</si>
  <si>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</si>
  <si>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</si>
  <si>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</si>
  <si>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</si>
  <si>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</si>
  <si>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</si>
  <si>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001215</t>
  </si>
  <si>
    <t>08305</t>
  </si>
  <si>
    <t>23050172</t>
  </si>
  <si>
    <t>001216</t>
  </si>
  <si>
    <t>70461</t>
  </si>
  <si>
    <t>001217</t>
  </si>
  <si>
    <t>001218</t>
  </si>
  <si>
    <t>02202</t>
  </si>
  <si>
    <t>001219</t>
  </si>
  <si>
    <t>09310</t>
  </si>
  <si>
    <t>70621</t>
  </si>
  <si>
    <t>70661</t>
  </si>
  <si>
    <t>0</t>
  </si>
  <si>
    <t>70821</t>
  </si>
  <si>
    <t>70531</t>
  </si>
  <si>
    <t>70631</t>
  </si>
  <si>
    <t>23020129</t>
  </si>
  <si>
    <t>70331</t>
  </si>
  <si>
    <t>03001</t>
  </si>
  <si>
    <t>31800000</t>
  </si>
  <si>
    <t>Yes</t>
  </si>
  <si>
    <t>02010000010101</t>
  </si>
  <si>
    <t>02010000020101</t>
  </si>
  <si>
    <t>02010000030101</t>
  </si>
  <si>
    <t>01010000060101</t>
  </si>
  <si>
    <t>03010000070101</t>
  </si>
  <si>
    <t>01010000080101</t>
  </si>
  <si>
    <t>05010000090101</t>
  </si>
  <si>
    <t>05010000100101</t>
  </si>
  <si>
    <t>01010000110101</t>
  </si>
  <si>
    <t>03010000130101</t>
  </si>
  <si>
    <t>02010000140101</t>
  </si>
  <si>
    <t>05010000150101</t>
  </si>
  <si>
    <t>02010000160101</t>
  </si>
  <si>
    <t>02010000170101</t>
  </si>
  <si>
    <t>02010000180101</t>
  </si>
  <si>
    <t>02010000190101</t>
  </si>
  <si>
    <t>05010000200101</t>
  </si>
  <si>
    <t>05010000220101</t>
  </si>
  <si>
    <t>02010000230101</t>
  </si>
  <si>
    <t>02010000240101</t>
  </si>
  <si>
    <t>02010000250101</t>
  </si>
  <si>
    <t>01010000260101</t>
  </si>
  <si>
    <t>04010000280101</t>
  </si>
  <si>
    <t>02010000360101</t>
  </si>
  <si>
    <t>02010000420101</t>
  </si>
  <si>
    <t>05010000450101</t>
  </si>
  <si>
    <t>02010000460101</t>
  </si>
  <si>
    <t>03010000470101</t>
  </si>
  <si>
    <t>01010000500101</t>
  </si>
  <si>
    <t>06090000510101</t>
  </si>
  <si>
    <t>06090000520101</t>
  </si>
  <si>
    <t>02090000580101</t>
  </si>
  <si>
    <t>02010000600101</t>
  </si>
  <si>
    <t>02010000610101</t>
  </si>
  <si>
    <t>02010000620101</t>
  </si>
  <si>
    <t>02010000660101</t>
  </si>
  <si>
    <t>04030000690101</t>
  </si>
  <si>
    <t>04030000730101</t>
  </si>
  <si>
    <t>04030000740101</t>
  </si>
  <si>
    <t>01030000750101</t>
  </si>
  <si>
    <t>04030000780101</t>
  </si>
  <si>
    <t>05100000900101</t>
  </si>
  <si>
    <t>01100000930101</t>
  </si>
  <si>
    <t>05140000970101</t>
  </si>
  <si>
    <t>04140000990101</t>
  </si>
  <si>
    <t>05140001010101</t>
  </si>
  <si>
    <t>01140001030101</t>
  </si>
  <si>
    <t>05140001060101</t>
  </si>
  <si>
    <t>02140001080101</t>
  </si>
  <si>
    <t>01060001170101</t>
  </si>
  <si>
    <t>01060001180101</t>
  </si>
  <si>
    <t>01060001220101</t>
  </si>
  <si>
    <t>06060001230101</t>
  </si>
  <si>
    <t>06060001240101</t>
  </si>
  <si>
    <t>03060001270101</t>
  </si>
  <si>
    <t>01060001280101</t>
  </si>
  <si>
    <t>01060001290101</t>
  </si>
  <si>
    <t>05060001300101</t>
  </si>
  <si>
    <t>02060001310101</t>
  </si>
  <si>
    <t>01060001320101</t>
  </si>
  <si>
    <t>01060001340101</t>
  </si>
  <si>
    <t>32010202</t>
  </si>
  <si>
    <t>01060001350101</t>
  </si>
  <si>
    <t>01060001380101</t>
  </si>
  <si>
    <t>05060001390101</t>
  </si>
  <si>
    <t>01060001410101</t>
  </si>
  <si>
    <t>05060001420101</t>
  </si>
  <si>
    <t>05060001460101</t>
  </si>
  <si>
    <t>01060001470101</t>
  </si>
  <si>
    <t>03050001490101</t>
  </si>
  <si>
    <t>05050001500101</t>
  </si>
  <si>
    <t>05050001510101</t>
  </si>
  <si>
    <t>01050001590101</t>
  </si>
  <si>
    <t>05050001600101</t>
  </si>
  <si>
    <t>05050001610101</t>
  </si>
  <si>
    <t>04050001620101</t>
  </si>
  <si>
    <t>05050001640101</t>
  </si>
  <si>
    <t>05050001650101</t>
  </si>
  <si>
    <t>03050001660101</t>
  </si>
  <si>
    <t>03050001670101</t>
  </si>
  <si>
    <t>05050001710101</t>
  </si>
  <si>
    <t>04050001720101</t>
  </si>
  <si>
    <t>04050001730101</t>
  </si>
  <si>
    <t>01050001740101</t>
  </si>
  <si>
    <t>01050001750101</t>
  </si>
  <si>
    <t>01050001760101</t>
  </si>
  <si>
    <t>01050001770101</t>
  </si>
  <si>
    <t>01050001780101</t>
  </si>
  <si>
    <t>02050001790101</t>
  </si>
  <si>
    <t>01050001800101</t>
  </si>
  <si>
    <t>01050001810101</t>
  </si>
  <si>
    <t>05050001820101</t>
  </si>
  <si>
    <t>01050001830101</t>
  </si>
  <si>
    <t>03050001840101</t>
  </si>
  <si>
    <t>05050001850101</t>
  </si>
  <si>
    <t>02050001860101</t>
  </si>
  <si>
    <t>04050001870101</t>
  </si>
  <si>
    <t>01050001900101</t>
  </si>
  <si>
    <t>01050001910101</t>
  </si>
  <si>
    <t>01050001930101</t>
  </si>
  <si>
    <t>01050001940101</t>
  </si>
  <si>
    <t>01050001950101</t>
  </si>
  <si>
    <t>04050001960101</t>
  </si>
  <si>
    <t>04050001970101</t>
  </si>
  <si>
    <t>01050001980101</t>
  </si>
  <si>
    <t>01050001990101</t>
  </si>
  <si>
    <t>01050002000101</t>
  </si>
  <si>
    <t>01050002010101</t>
  </si>
  <si>
    <t>02050002020101</t>
  </si>
  <si>
    <t>01050002030101</t>
  </si>
  <si>
    <t>01050002050101</t>
  </si>
  <si>
    <t>01050002060101</t>
  </si>
  <si>
    <t>01050002070101</t>
  </si>
  <si>
    <t>01050002080101</t>
  </si>
  <si>
    <t>01050002090101</t>
  </si>
  <si>
    <t>01050002100101</t>
  </si>
  <si>
    <t>01050002110101</t>
  </si>
  <si>
    <t>01050002120101</t>
  </si>
  <si>
    <t>05050002130101</t>
  </si>
  <si>
    <t>04050002150101</t>
  </si>
  <si>
    <t>01050002160101</t>
  </si>
  <si>
    <t>01050002180101</t>
  </si>
  <si>
    <t>01050002190101</t>
  </si>
  <si>
    <t>01050002200101</t>
  </si>
  <si>
    <t>01050002220101</t>
  </si>
  <si>
    <t>05050002230101</t>
  </si>
  <si>
    <t>05050002240101</t>
  </si>
  <si>
    <t>05050002250101</t>
  </si>
  <si>
    <t>02050002260101</t>
  </si>
  <si>
    <t>01050002270101</t>
  </si>
  <si>
    <t>01050002280101</t>
  </si>
  <si>
    <t>01050002290101</t>
  </si>
  <si>
    <t>01050002300101</t>
  </si>
  <si>
    <t>01050002310101</t>
  </si>
  <si>
    <t>01050002320101</t>
  </si>
  <si>
    <t>01050002330101</t>
  </si>
  <si>
    <t>01050002350101</t>
  </si>
  <si>
    <t>05050002360101</t>
  </si>
  <si>
    <t>01050002380101</t>
  </si>
  <si>
    <t>05050002390101</t>
  </si>
  <si>
    <t>05050002420101</t>
  </si>
  <si>
    <t>05050002430101</t>
  </si>
  <si>
    <t>05050002440101</t>
  </si>
  <si>
    <t>01050002450101</t>
  </si>
  <si>
    <t>03050002460101</t>
  </si>
  <si>
    <t>01050002510101</t>
  </si>
  <si>
    <t>01050002520101</t>
  </si>
  <si>
    <t>05050002570101</t>
  </si>
  <si>
    <t>05050002580101</t>
  </si>
  <si>
    <t>01050002600101</t>
  </si>
  <si>
    <t>01050002620101</t>
  </si>
  <si>
    <t>01050002630101</t>
  </si>
  <si>
    <t>01050002650101</t>
  </si>
  <si>
    <t>01050002660101</t>
  </si>
  <si>
    <t>70751</t>
  </si>
  <si>
    <t>01050002670101</t>
  </si>
  <si>
    <t>01050002680101</t>
  </si>
  <si>
    <t>01050002710101</t>
  </si>
  <si>
    <t>01050002770101</t>
  </si>
  <si>
    <t>01050002880101</t>
  </si>
  <si>
    <t>01050002900101</t>
  </si>
  <si>
    <t>01050002930101</t>
  </si>
  <si>
    <t>01050002940101</t>
  </si>
  <si>
    <t>01050002980101</t>
  </si>
  <si>
    <t>05050002990101</t>
  </si>
  <si>
    <t>05050003000101</t>
  </si>
  <si>
    <t>05050003030101</t>
  </si>
  <si>
    <t>05050003040101</t>
  </si>
  <si>
    <t>05050003060101</t>
  </si>
  <si>
    <t>05050003070101</t>
  </si>
  <si>
    <t>05050003080101</t>
  </si>
  <si>
    <t>01050003240101</t>
  </si>
  <si>
    <t>01050003250101</t>
  </si>
  <si>
    <t>01050003270101</t>
  </si>
  <si>
    <t>01050003320101</t>
  </si>
  <si>
    <t>01050003360101</t>
  </si>
  <si>
    <t>01050003410101</t>
  </si>
  <si>
    <t>01050003450101</t>
  </si>
  <si>
    <t>01050003460101</t>
  </si>
  <si>
    <t>01050003520101</t>
  </si>
  <si>
    <t>01050003540101</t>
  </si>
  <si>
    <t>01050003550101</t>
  </si>
  <si>
    <t>01050003560101</t>
  </si>
  <si>
    <t>01050003570101</t>
  </si>
  <si>
    <t>01050003580101</t>
  </si>
  <si>
    <t>01050003610101</t>
  </si>
  <si>
    <t>01050003620101</t>
  </si>
  <si>
    <t>01050003630101</t>
  </si>
  <si>
    <t>01050003670101</t>
  </si>
  <si>
    <t>04050003900101</t>
  </si>
  <si>
    <t>05050003960101</t>
  </si>
  <si>
    <t>01050003980101</t>
  </si>
  <si>
    <t>01050003990101</t>
  </si>
  <si>
    <t>01050004000101</t>
  </si>
  <si>
    <t>01050004010101</t>
  </si>
  <si>
    <t>01050004050101</t>
  </si>
  <si>
    <t>01050004070101</t>
  </si>
  <si>
    <t>05050004080101</t>
  </si>
  <si>
    <t>01050004090101</t>
  </si>
  <si>
    <t>01050004100101</t>
  </si>
  <si>
    <t>05050004110101</t>
  </si>
  <si>
    <t>05050004120101</t>
  </si>
  <si>
    <t>01050004150101</t>
  </si>
  <si>
    <t>01050004320101</t>
  </si>
  <si>
    <t>05050004370101</t>
  </si>
  <si>
    <t>01050004430101</t>
  </si>
  <si>
    <t>01050004440101</t>
  </si>
  <si>
    <t>01050004490101</t>
  </si>
  <si>
    <t>01050004510101</t>
  </si>
  <si>
    <t>01050004520101</t>
  </si>
  <si>
    <t>01050004530101</t>
  </si>
  <si>
    <t>01050004560101</t>
  </si>
  <si>
    <t>01050004590101</t>
  </si>
  <si>
    <t>03050004670101</t>
  </si>
  <si>
    <t>01050004800101</t>
  </si>
  <si>
    <t>01050004940101</t>
  </si>
  <si>
    <t>01050004990101</t>
  </si>
  <si>
    <t>01040005050101</t>
  </si>
  <si>
    <t>01040005060101</t>
  </si>
  <si>
    <t>04040005090101</t>
  </si>
  <si>
    <t>05040005110101</t>
  </si>
  <si>
    <t>01040005130101</t>
  </si>
  <si>
    <t>01040005170101</t>
  </si>
  <si>
    <t>05040005250101</t>
  </si>
  <si>
    <t>01040005330101</t>
  </si>
  <si>
    <t>01050005350101</t>
  </si>
  <si>
    <t>01050005360101</t>
  </si>
  <si>
    <t>01050005370101</t>
  </si>
  <si>
    <t>01050005380101</t>
  </si>
  <si>
    <t>01050005420101</t>
  </si>
  <si>
    <t>01050005480101</t>
  </si>
  <si>
    <t>01050005510101</t>
  </si>
  <si>
    <t>01050005560101</t>
  </si>
  <si>
    <t>01050005590101</t>
  </si>
  <si>
    <t>01050005690101</t>
  </si>
  <si>
    <t>01050005720101</t>
  </si>
  <si>
    <t>01050006070101</t>
  </si>
  <si>
    <t>01050006080101</t>
  </si>
  <si>
    <t>01050006090101</t>
  </si>
  <si>
    <t>01050006110101</t>
  </si>
  <si>
    <t>01050006120101</t>
  </si>
  <si>
    <t>05050006150101</t>
  </si>
  <si>
    <t>000621</t>
  </si>
  <si>
    <t>01050006210101</t>
  </si>
  <si>
    <t>01050006280101</t>
  </si>
  <si>
    <t>01050006310101</t>
  </si>
  <si>
    <t>05050006340101</t>
  </si>
  <si>
    <t>01050006350101</t>
  </si>
  <si>
    <t>01050006360101</t>
  </si>
  <si>
    <t>01050006380101</t>
  </si>
  <si>
    <t>01050006400101</t>
  </si>
  <si>
    <t>05050006410101</t>
  </si>
  <si>
    <t>01050006420101</t>
  </si>
  <si>
    <t>05050006430101</t>
  </si>
  <si>
    <t>01050006440101</t>
  </si>
  <si>
    <t>05050006450101</t>
  </si>
  <si>
    <t>000648</t>
  </si>
  <si>
    <t>01050006480101</t>
  </si>
  <si>
    <t>01050006500101</t>
  </si>
  <si>
    <t>70741</t>
  </si>
  <si>
    <t>01040006610101</t>
  </si>
  <si>
    <t>02040006910101</t>
  </si>
  <si>
    <t>01040006930101</t>
  </si>
  <si>
    <t>01040006960101</t>
  </si>
  <si>
    <t>05040006970101</t>
  </si>
  <si>
    <t>05040007000101</t>
  </si>
  <si>
    <t>02040007010101</t>
  </si>
  <si>
    <t>040007080101</t>
  </si>
  <si>
    <t>04040007100101</t>
  </si>
  <si>
    <t>04040007130101</t>
  </si>
  <si>
    <t>01080007190101</t>
  </si>
  <si>
    <t>01080007200101</t>
  </si>
  <si>
    <t>01080007210101</t>
  </si>
  <si>
    <t>01080007220101</t>
  </si>
  <si>
    <t>01080007230101</t>
  </si>
  <si>
    <t>01080007240101</t>
  </si>
  <si>
    <t>01080007250101</t>
  </si>
  <si>
    <t>01080007260101</t>
  </si>
  <si>
    <t>01080007280101</t>
  </si>
  <si>
    <t>01080007290101</t>
  </si>
  <si>
    <t>02080007300101</t>
  </si>
  <si>
    <t>01080007310101</t>
  </si>
  <si>
    <t>01080007340101</t>
  </si>
  <si>
    <t>01070007390101</t>
  </si>
  <si>
    <t>01070007400101</t>
  </si>
  <si>
    <t>01070007420101</t>
  </si>
  <si>
    <t>01070007430101</t>
  </si>
  <si>
    <t>01070007440101</t>
  </si>
  <si>
    <t>04070007460101</t>
  </si>
  <si>
    <t>01070007610101</t>
  </si>
  <si>
    <t>02070007620101</t>
  </si>
  <si>
    <t>06070007650101</t>
  </si>
  <si>
    <t>05070007660101</t>
  </si>
  <si>
    <t>01070007670101</t>
  </si>
  <si>
    <t>05090007680101</t>
  </si>
  <si>
    <t>01090007690101</t>
  </si>
  <si>
    <t>01090007700101</t>
  </si>
  <si>
    <t>05090007720101</t>
  </si>
  <si>
    <t>01090007730101</t>
  </si>
  <si>
    <t>01090007740101</t>
  </si>
  <si>
    <t>05090007780101</t>
  </si>
  <si>
    <t>02090007790101</t>
  </si>
  <si>
    <t>02090007800101</t>
  </si>
  <si>
    <t>01090007810101</t>
  </si>
  <si>
    <t>06090007850101</t>
  </si>
  <si>
    <t>05090007890101</t>
  </si>
  <si>
    <t>06090007900101</t>
  </si>
  <si>
    <t>06090007920101</t>
  </si>
  <si>
    <t>06090007960101</t>
  </si>
  <si>
    <t>06090008010101</t>
  </si>
  <si>
    <t>000803</t>
  </si>
  <si>
    <t>06090008030101</t>
  </si>
  <si>
    <t>06090008040101</t>
  </si>
  <si>
    <t>06090008060101</t>
  </si>
  <si>
    <t>06090008070101</t>
  </si>
  <si>
    <t>06090008100101</t>
  </si>
  <si>
    <t>06090008110101</t>
  </si>
  <si>
    <t>06090008140101</t>
  </si>
  <si>
    <t>01100008150101</t>
  </si>
  <si>
    <t>01100008160101</t>
  </si>
  <si>
    <t>01100008170101</t>
  </si>
  <si>
    <t>05100008180101</t>
  </si>
  <si>
    <t>05100008190101</t>
  </si>
  <si>
    <t>02100008200101</t>
  </si>
  <si>
    <t>02100008210101</t>
  </si>
  <si>
    <t>02100008220101</t>
  </si>
  <si>
    <t>02100008230101</t>
  </si>
  <si>
    <t>02100008240101</t>
  </si>
  <si>
    <t>02100008250101</t>
  </si>
  <si>
    <t>02100008260101</t>
  </si>
  <si>
    <t>02100008270101</t>
  </si>
  <si>
    <t>02100008280101</t>
  </si>
  <si>
    <t>02100008290101</t>
  </si>
  <si>
    <t>02100008300101</t>
  </si>
  <si>
    <t>02100008310101</t>
  </si>
  <si>
    <t>02100008320101</t>
  </si>
  <si>
    <t>02100008330101</t>
  </si>
  <si>
    <t>01100008340101</t>
  </si>
  <si>
    <t>05100008350101</t>
  </si>
  <si>
    <t>05100008360101</t>
  </si>
  <si>
    <t>02100008390101</t>
  </si>
  <si>
    <t>02100008400101</t>
  </si>
  <si>
    <t>02100008410101</t>
  </si>
  <si>
    <t>02100008420101</t>
  </si>
  <si>
    <t>02100008430101</t>
  </si>
  <si>
    <t>02100008440101</t>
  </si>
  <si>
    <t>02100008450101</t>
  </si>
  <si>
    <t>06100008460101</t>
  </si>
  <si>
    <t>02100008480101</t>
  </si>
  <si>
    <t>02100008630101</t>
  </si>
  <si>
    <t>02100008660101</t>
  </si>
  <si>
    <t>05100008690101</t>
  </si>
  <si>
    <t>02100008710101</t>
  </si>
  <si>
    <t>04100008720101</t>
  </si>
  <si>
    <t>04100008730101</t>
  </si>
  <si>
    <t>05100008740101</t>
  </si>
  <si>
    <t>05100008750101</t>
  </si>
  <si>
    <t>05100008760101</t>
  </si>
  <si>
    <t>01100008770101</t>
  </si>
  <si>
    <t>05100008780101</t>
  </si>
  <si>
    <t>05100008790101</t>
  </si>
  <si>
    <t>05100008830101</t>
  </si>
  <si>
    <t>02060008910101</t>
  </si>
  <si>
    <t>06060008950101</t>
  </si>
  <si>
    <t>04060008970101</t>
  </si>
  <si>
    <t>04060008980101</t>
  </si>
  <si>
    <t>04060008990101</t>
  </si>
  <si>
    <t>05060009080101</t>
  </si>
  <si>
    <t>01060009110101</t>
  </si>
  <si>
    <t>02110009310101</t>
  </si>
  <si>
    <t>02110009330101</t>
  </si>
  <si>
    <t>70561</t>
  </si>
  <si>
    <t>04090009500101</t>
  </si>
  <si>
    <t>04090009510101</t>
  </si>
  <si>
    <t>04090009530101</t>
  </si>
  <si>
    <t>05130009590101</t>
  </si>
  <si>
    <t>05130009600101</t>
  </si>
  <si>
    <t>05130009610101</t>
  </si>
  <si>
    <t>05130009620101</t>
  </si>
  <si>
    <t>01050009660101</t>
  </si>
  <si>
    <t>01050009690101</t>
  </si>
  <si>
    <t>04050009710101</t>
  </si>
  <si>
    <t>01050009720101</t>
  </si>
  <si>
    <t>06130010130101</t>
  </si>
  <si>
    <t>05130010170101</t>
  </si>
  <si>
    <t>05130010180101</t>
  </si>
  <si>
    <t>05130010190101</t>
  </si>
  <si>
    <t>05130010200101</t>
  </si>
  <si>
    <t>01130010210101</t>
  </si>
  <si>
    <t>05130010260101</t>
  </si>
  <si>
    <t>02130010270101</t>
  </si>
  <si>
    <t>01130010370101</t>
  </si>
  <si>
    <t>05130010400101</t>
  </si>
  <si>
    <t>05130010420101</t>
  </si>
  <si>
    <t>05130010430101</t>
  </si>
  <si>
    <t>01130010440101</t>
  </si>
  <si>
    <t>05130010480101</t>
  </si>
  <si>
    <t>01130010490101</t>
  </si>
  <si>
    <t>01130010500101</t>
  </si>
  <si>
    <t>05130010510101</t>
  </si>
  <si>
    <t>05130010530101</t>
  </si>
  <si>
    <t>01130010540101</t>
  </si>
  <si>
    <t>05130010550101</t>
  </si>
  <si>
    <t>01130010560101</t>
  </si>
  <si>
    <t>05130010580101</t>
  </si>
  <si>
    <t>05130010600101</t>
  </si>
  <si>
    <t>01130010610101</t>
  </si>
  <si>
    <t>05130010630101</t>
  </si>
  <si>
    <t>05130010650101</t>
  </si>
  <si>
    <t>05130010710101</t>
  </si>
  <si>
    <t>05130010720101</t>
  </si>
  <si>
    <t>05130010730101</t>
  </si>
  <si>
    <t>05130010740101</t>
  </si>
  <si>
    <t>05130010810101</t>
  </si>
  <si>
    <t>05130010820101</t>
  </si>
  <si>
    <t>05130010830101</t>
  </si>
  <si>
    <t>05130010840101</t>
  </si>
  <si>
    <t>05130010860101</t>
  </si>
  <si>
    <t>05130010870101</t>
  </si>
  <si>
    <t>05130010880101</t>
  </si>
  <si>
    <t>05130010890101</t>
  </si>
  <si>
    <t>05130010900101</t>
  </si>
  <si>
    <t>05130010910101</t>
  </si>
  <si>
    <t>05130010920101</t>
  </si>
  <si>
    <t>05130010930101</t>
  </si>
  <si>
    <t>05130010940101</t>
  </si>
  <si>
    <t>05130010950101</t>
  </si>
  <si>
    <t>05130010960101</t>
  </si>
  <si>
    <t>04130010990101</t>
  </si>
  <si>
    <t>05130011000101</t>
  </si>
  <si>
    <t>05130011030101</t>
  </si>
  <si>
    <t>05130011050101</t>
  </si>
  <si>
    <t>05130011070101</t>
  </si>
  <si>
    <t>05130011110101</t>
  </si>
  <si>
    <t>05130011150101</t>
  </si>
  <si>
    <t>05130011160101</t>
  </si>
  <si>
    <t>05130011170101</t>
  </si>
  <si>
    <t>03020011180101</t>
  </si>
  <si>
    <t>05020011190101</t>
  </si>
  <si>
    <t>05020011200101</t>
  </si>
  <si>
    <t>03020011210101</t>
  </si>
  <si>
    <t>05020011220101</t>
  </si>
  <si>
    <t>05020011230101</t>
  </si>
  <si>
    <t>05020011240101</t>
  </si>
  <si>
    <t>05020011250101</t>
  </si>
  <si>
    <t>05020011270101</t>
  </si>
  <si>
    <t>05020011280101</t>
  </si>
  <si>
    <t>05020011290101</t>
  </si>
  <si>
    <t>03020011300101</t>
  </si>
  <si>
    <t>03020011310101</t>
  </si>
  <si>
    <t>05020011320101</t>
  </si>
  <si>
    <t>05020011380101</t>
  </si>
  <si>
    <t>01020011390101</t>
  </si>
  <si>
    <t>01020011400101</t>
  </si>
  <si>
    <t>05020011410101</t>
  </si>
  <si>
    <t>05020011450101</t>
  </si>
  <si>
    <t>05020011460101</t>
  </si>
  <si>
    <t>01020011470101</t>
  </si>
  <si>
    <t>05020011490101</t>
  </si>
  <si>
    <t>05020011500101</t>
  </si>
  <si>
    <t>01020011510101</t>
  </si>
  <si>
    <t>01020011520101</t>
  </si>
  <si>
    <t>01020011530101</t>
  </si>
  <si>
    <t>05020011540101</t>
  </si>
  <si>
    <t>01020011560101</t>
  </si>
  <si>
    <t>01020011570101</t>
  </si>
  <si>
    <t>05020011580101</t>
  </si>
  <si>
    <t>01020011630101</t>
  </si>
  <si>
    <t>01020011640101</t>
  </si>
  <si>
    <t>05020011650101</t>
  </si>
  <si>
    <t>05020011660101</t>
  </si>
  <si>
    <t>05020011680101</t>
  </si>
  <si>
    <t>01020011710101</t>
  </si>
  <si>
    <t>01130011740101</t>
  </si>
  <si>
    <t>01130011750101</t>
  </si>
  <si>
    <t>01130011760101</t>
  </si>
  <si>
    <t>01130011770101</t>
  </si>
  <si>
    <t>01130011780101</t>
  </si>
  <si>
    <t>05130011790101</t>
  </si>
  <si>
    <t>05130011800101</t>
  </si>
  <si>
    <t>05130011810101</t>
  </si>
  <si>
    <t>05130011820101</t>
  </si>
  <si>
    <t>01130011830101</t>
  </si>
  <si>
    <t>01130011840101</t>
  </si>
  <si>
    <t>05130011850101</t>
  </si>
  <si>
    <t>05130011900101</t>
  </si>
  <si>
    <t>001196</t>
  </si>
  <si>
    <t>23020130</t>
  </si>
  <si>
    <t>05090011960401</t>
  </si>
  <si>
    <t>001197</t>
  </si>
  <si>
    <t>23070199</t>
  </si>
  <si>
    <t>01090011970401</t>
  </si>
  <si>
    <t>23040123</t>
  </si>
  <si>
    <t>001201</t>
  </si>
  <si>
    <t>02090012010401</t>
  </si>
  <si>
    <t>001202</t>
  </si>
  <si>
    <t>23050137</t>
  </si>
  <si>
    <t>05090012020401</t>
  </si>
  <si>
    <t>001204</t>
  </si>
  <si>
    <t>05090012040401</t>
  </si>
  <si>
    <t>05120012150101</t>
  </si>
  <si>
    <t>05120012160101</t>
  </si>
  <si>
    <t>01110012170301</t>
  </si>
  <si>
    <t>05040012180601</t>
  </si>
  <si>
    <t>05110012190601</t>
  </si>
  <si>
    <t>05100012200101</t>
  </si>
  <si>
    <t>001223</t>
  </si>
  <si>
    <t>001224</t>
  </si>
  <si>
    <t>70732</t>
  </si>
  <si>
    <t>01040012240101</t>
  </si>
  <si>
    <t>001226</t>
  </si>
  <si>
    <t>001227</t>
  </si>
  <si>
    <t>001228</t>
  </si>
  <si>
    <t>010012280101</t>
  </si>
  <si>
    <t>001230</t>
  </si>
  <si>
    <t>010012300101</t>
  </si>
  <si>
    <t>001231</t>
  </si>
  <si>
    <t>010012310801</t>
  </si>
  <si>
    <t>001232</t>
  </si>
  <si>
    <t>0100123201</t>
  </si>
  <si>
    <t>001233</t>
  </si>
  <si>
    <t>010012330701</t>
  </si>
  <si>
    <t>001234</t>
  </si>
  <si>
    <t>70551</t>
  </si>
  <si>
    <t>0100123401</t>
  </si>
  <si>
    <t>001235</t>
  </si>
  <si>
    <t>020012350101</t>
  </si>
  <si>
    <t>001236</t>
  </si>
  <si>
    <t>0100123601</t>
  </si>
  <si>
    <t>001237</t>
  </si>
  <si>
    <t>001238</t>
  </si>
  <si>
    <t>050012380101</t>
  </si>
  <si>
    <t>001239</t>
  </si>
  <si>
    <t>010012390801</t>
  </si>
  <si>
    <t>001240</t>
  </si>
  <si>
    <t>010012400201</t>
  </si>
  <si>
    <t>001241</t>
  </si>
  <si>
    <t>010012410801</t>
  </si>
  <si>
    <t>001242</t>
  </si>
  <si>
    <t>010012420801</t>
  </si>
  <si>
    <t>001243</t>
  </si>
  <si>
    <t>010012430401</t>
  </si>
  <si>
    <t>001244</t>
  </si>
  <si>
    <t>70483</t>
  </si>
  <si>
    <t>010012440101</t>
  </si>
  <si>
    <t>001245</t>
  </si>
  <si>
    <t>010012450101</t>
  </si>
  <si>
    <t>001246</t>
  </si>
  <si>
    <t>010012460201</t>
  </si>
  <si>
    <t>001247</t>
  </si>
  <si>
    <t>050012470101</t>
  </si>
  <si>
    <t>001248</t>
  </si>
  <si>
    <t>020012480301</t>
  </si>
  <si>
    <t>001249</t>
  </si>
  <si>
    <t>70151</t>
  </si>
  <si>
    <t>050012490201</t>
  </si>
  <si>
    <t>001250</t>
  </si>
  <si>
    <t>70211</t>
  </si>
  <si>
    <t>010012500101</t>
  </si>
  <si>
    <t>001251</t>
  </si>
  <si>
    <t>010012510101</t>
  </si>
  <si>
    <t>001252</t>
  </si>
  <si>
    <t>70181</t>
  </si>
  <si>
    <t>010012520101</t>
  </si>
  <si>
    <t>001253</t>
  </si>
  <si>
    <t>010012530201</t>
  </si>
  <si>
    <t>001255</t>
  </si>
  <si>
    <t>040012550301</t>
  </si>
  <si>
    <t>001256</t>
  </si>
  <si>
    <t>010012560401</t>
  </si>
  <si>
    <t>001257</t>
  </si>
  <si>
    <t>010012570101</t>
  </si>
  <si>
    <t>001258</t>
  </si>
  <si>
    <t>010012580101</t>
  </si>
  <si>
    <t>001259</t>
  </si>
  <si>
    <t>040012590301</t>
  </si>
  <si>
    <t>001260</t>
  </si>
  <si>
    <t>001262</t>
  </si>
  <si>
    <t>010012620801</t>
  </si>
  <si>
    <t>001263</t>
  </si>
  <si>
    <t>001264</t>
  </si>
  <si>
    <t>040012641001</t>
  </si>
  <si>
    <t>001265</t>
  </si>
  <si>
    <t>70121</t>
  </si>
  <si>
    <t>040012650201</t>
  </si>
  <si>
    <t>001266</t>
  </si>
  <si>
    <t>060012660101</t>
  </si>
  <si>
    <t>001267</t>
  </si>
  <si>
    <t>010012670101</t>
  </si>
  <si>
    <t>001268</t>
  </si>
  <si>
    <t>050012680101</t>
  </si>
  <si>
    <t>001269</t>
  </si>
  <si>
    <t>010012690801</t>
  </si>
  <si>
    <t>001270</t>
  </si>
  <si>
    <t>70541</t>
  </si>
  <si>
    <t>010012700101</t>
  </si>
  <si>
    <t>001271</t>
  </si>
  <si>
    <t>010012710101</t>
  </si>
  <si>
    <t>001272</t>
  </si>
  <si>
    <t>010012720101</t>
  </si>
  <si>
    <t>001273</t>
  </si>
  <si>
    <t>010012730101</t>
  </si>
  <si>
    <t>001274</t>
  </si>
  <si>
    <t>010012740101</t>
  </si>
  <si>
    <t>001275</t>
  </si>
  <si>
    <t>020012750901</t>
  </si>
  <si>
    <t>001276</t>
  </si>
  <si>
    <t>050012760601</t>
  </si>
  <si>
    <t>001277</t>
  </si>
  <si>
    <t>010012770701</t>
  </si>
  <si>
    <t>001278</t>
  </si>
  <si>
    <t>060012780301</t>
  </si>
  <si>
    <t>001279</t>
  </si>
  <si>
    <t>010012790410</t>
  </si>
  <si>
    <t>001280</t>
  </si>
  <si>
    <t>70135</t>
  </si>
  <si>
    <t>050012800201</t>
  </si>
  <si>
    <t>001281</t>
  </si>
  <si>
    <t>010012810201</t>
  </si>
  <si>
    <t>001282</t>
  </si>
  <si>
    <t>050012820501</t>
  </si>
  <si>
    <t>001283</t>
  </si>
  <si>
    <t>050012830601</t>
  </si>
  <si>
    <t>001284</t>
  </si>
  <si>
    <t>050012840201</t>
  </si>
  <si>
    <t>001285</t>
  </si>
  <si>
    <t>050012850101</t>
  </si>
  <si>
    <t>001286</t>
  </si>
  <si>
    <t>001287</t>
  </si>
  <si>
    <t>040012870301</t>
  </si>
  <si>
    <t>001288</t>
  </si>
  <si>
    <t>040012881101</t>
  </si>
  <si>
    <t>001289</t>
  </si>
  <si>
    <t>040012890201</t>
  </si>
  <si>
    <t>001290</t>
  </si>
  <si>
    <t>020012900101</t>
  </si>
  <si>
    <t>001291</t>
  </si>
  <si>
    <t>040012910101</t>
  </si>
  <si>
    <t>001292</t>
  </si>
  <si>
    <t>060012920101</t>
  </si>
  <si>
    <t>001293</t>
  </si>
  <si>
    <t>040012930801</t>
  </si>
  <si>
    <t>001294</t>
  </si>
  <si>
    <t>010012940401</t>
  </si>
  <si>
    <t>001295</t>
  </si>
  <si>
    <t>010012950401</t>
  </si>
  <si>
    <t>001296</t>
  </si>
  <si>
    <t>010012960401</t>
  </si>
  <si>
    <t>001297</t>
  </si>
  <si>
    <t>010012970401</t>
  </si>
  <si>
    <t>001298</t>
  </si>
  <si>
    <t>010012980401</t>
  </si>
  <si>
    <t>001299</t>
  </si>
  <si>
    <t>010012990401</t>
  </si>
  <si>
    <t>001300</t>
  </si>
  <si>
    <t>010013000401</t>
  </si>
  <si>
    <t>001301</t>
  </si>
  <si>
    <t>010013010601</t>
  </si>
  <si>
    <t>001302</t>
  </si>
  <si>
    <t>001303</t>
  </si>
  <si>
    <t>020013030601</t>
  </si>
  <si>
    <t>001304</t>
  </si>
  <si>
    <t>010013040101</t>
  </si>
  <si>
    <t>001305</t>
  </si>
  <si>
    <t>001306</t>
  </si>
  <si>
    <t>010013060401</t>
  </si>
  <si>
    <t>001307</t>
  </si>
  <si>
    <t>001308</t>
  </si>
  <si>
    <t>010013080201</t>
  </si>
  <si>
    <t>001310</t>
  </si>
  <si>
    <t>70443</t>
  </si>
  <si>
    <t>010013100201</t>
  </si>
  <si>
    <t>001311</t>
  </si>
  <si>
    <t>060013111001</t>
  </si>
  <si>
    <t>001312</t>
  </si>
  <si>
    <t>010013120401</t>
  </si>
  <si>
    <t>001313</t>
  </si>
  <si>
    <t>010013130101</t>
  </si>
  <si>
    <t>001314</t>
  </si>
  <si>
    <t>70482</t>
  </si>
  <si>
    <t>020013140601</t>
  </si>
  <si>
    <t>001316</t>
  </si>
  <si>
    <t>010013160401</t>
  </si>
  <si>
    <t>001318</t>
  </si>
  <si>
    <t>001319</t>
  </si>
  <si>
    <t>010013190401</t>
  </si>
  <si>
    <t>001320</t>
  </si>
  <si>
    <t>0300132001</t>
  </si>
  <si>
    <t>001321</t>
  </si>
  <si>
    <t>010013210401</t>
  </si>
  <si>
    <t>001322</t>
  </si>
  <si>
    <t>01100013220101</t>
  </si>
  <si>
    <t>001323</t>
  </si>
  <si>
    <t>70141</t>
  </si>
  <si>
    <t>010013230101</t>
  </si>
  <si>
    <t>001324</t>
  </si>
  <si>
    <t>010013240401</t>
  </si>
  <si>
    <t>001325</t>
  </si>
  <si>
    <t>010013250801</t>
  </si>
  <si>
    <t>001326</t>
  </si>
  <si>
    <t>040013260101</t>
  </si>
  <si>
    <t>001327</t>
  </si>
  <si>
    <t>010013270801</t>
  </si>
  <si>
    <t>001328</t>
  </si>
  <si>
    <t>01100013280101</t>
  </si>
  <si>
    <t>001329</t>
  </si>
  <si>
    <t>70831</t>
  </si>
  <si>
    <t>010013290801</t>
  </si>
  <si>
    <t>001330</t>
  </si>
  <si>
    <t>010013300101</t>
  </si>
  <si>
    <t>001331</t>
  </si>
  <si>
    <t>010013310101</t>
  </si>
  <si>
    <t>001332</t>
  </si>
  <si>
    <t>010013320101</t>
  </si>
  <si>
    <t>001334</t>
  </si>
  <si>
    <t>010013340101</t>
  </si>
  <si>
    <t>001335</t>
  </si>
  <si>
    <t>010013350101</t>
  </si>
  <si>
    <t>001336</t>
  </si>
  <si>
    <t>010013360101</t>
  </si>
  <si>
    <t>001337</t>
  </si>
  <si>
    <t>010013370101</t>
  </si>
  <si>
    <t>001338</t>
  </si>
  <si>
    <t>010013380701</t>
  </si>
  <si>
    <t>001339</t>
  </si>
  <si>
    <t>010013390101</t>
  </si>
  <si>
    <t>001340</t>
  </si>
  <si>
    <t>020013400101</t>
  </si>
  <si>
    <t>001341</t>
  </si>
  <si>
    <t>010013410101</t>
  </si>
  <si>
    <t>001342</t>
  </si>
  <si>
    <t>001343</t>
  </si>
  <si>
    <t>010013430101</t>
  </si>
  <si>
    <t>001344</t>
  </si>
  <si>
    <t>001345</t>
  </si>
  <si>
    <t>010013450101</t>
  </si>
  <si>
    <t>001347</t>
  </si>
  <si>
    <t>010013470101</t>
  </si>
  <si>
    <t>001348</t>
  </si>
  <si>
    <t>001349</t>
  </si>
  <si>
    <t>0100134901</t>
  </si>
  <si>
    <t>001350</t>
  </si>
  <si>
    <t>001351</t>
  </si>
  <si>
    <t>010013510401</t>
  </si>
  <si>
    <t>001352</t>
  </si>
  <si>
    <t>010013520101</t>
  </si>
  <si>
    <t>001353</t>
  </si>
  <si>
    <t>010013530401</t>
  </si>
  <si>
    <t>001354</t>
  </si>
  <si>
    <t>010013540101</t>
  </si>
  <si>
    <t>001355</t>
  </si>
  <si>
    <t>010013550401</t>
  </si>
  <si>
    <t>001356</t>
  </si>
  <si>
    <t>010013560101</t>
  </si>
  <si>
    <t>001357</t>
  </si>
  <si>
    <t>001358</t>
  </si>
  <si>
    <t>010013580401</t>
  </si>
  <si>
    <t>001359</t>
  </si>
  <si>
    <t>010013590101</t>
  </si>
  <si>
    <t>001360</t>
  </si>
  <si>
    <t>001361</t>
  </si>
  <si>
    <t>010013610401</t>
  </si>
  <si>
    <t>001362</t>
  </si>
  <si>
    <t>010013620401</t>
  </si>
  <si>
    <t>001363</t>
  </si>
  <si>
    <t>010013630401</t>
  </si>
  <si>
    <t>001364</t>
  </si>
  <si>
    <t>001365</t>
  </si>
  <si>
    <t>010013650401</t>
  </si>
  <si>
    <t>001366</t>
  </si>
  <si>
    <t>010013660401</t>
  </si>
  <si>
    <t>001367</t>
  </si>
  <si>
    <t>001368</t>
  </si>
  <si>
    <t>010013680401</t>
  </si>
  <si>
    <t>001369</t>
  </si>
  <si>
    <t>010013690101</t>
  </si>
  <si>
    <t>001370</t>
  </si>
  <si>
    <t>010013700401</t>
  </si>
  <si>
    <t>001371</t>
  </si>
  <si>
    <t>001372</t>
  </si>
  <si>
    <t>010013720401</t>
  </si>
  <si>
    <t>001374</t>
  </si>
  <si>
    <t>010013740401</t>
  </si>
  <si>
    <t>001375</t>
  </si>
  <si>
    <t>010013750401</t>
  </si>
  <si>
    <t>001376</t>
  </si>
  <si>
    <t>010013760401</t>
  </si>
  <si>
    <t>001377</t>
  </si>
  <si>
    <t>010013770401</t>
  </si>
  <si>
    <t>001378</t>
  </si>
  <si>
    <t>001379</t>
  </si>
  <si>
    <t>010013790401</t>
  </si>
  <si>
    <t>001380</t>
  </si>
  <si>
    <t>010013800401</t>
  </si>
  <si>
    <t>001381</t>
  </si>
  <si>
    <t>001383</t>
  </si>
  <si>
    <t>010013830401</t>
  </si>
  <si>
    <t>001384</t>
  </si>
  <si>
    <t>010013840101</t>
  </si>
  <si>
    <t>001385</t>
  </si>
  <si>
    <t>010013850401</t>
  </si>
  <si>
    <t>001386</t>
  </si>
  <si>
    <t>01120013860101</t>
  </si>
  <si>
    <t>001387</t>
  </si>
  <si>
    <t>010013870401</t>
  </si>
  <si>
    <t>001388</t>
  </si>
  <si>
    <t>010013880101</t>
  </si>
  <si>
    <t>001389</t>
  </si>
  <si>
    <t>010013890401</t>
  </si>
  <si>
    <t>001390</t>
  </si>
  <si>
    <t>001391</t>
  </si>
  <si>
    <t>010013910401</t>
  </si>
  <si>
    <t>001392</t>
  </si>
  <si>
    <t>010013920401</t>
  </si>
  <si>
    <t>001393</t>
  </si>
  <si>
    <t>010013930401</t>
  </si>
  <si>
    <t>001394</t>
  </si>
  <si>
    <t>010013940101</t>
  </si>
  <si>
    <t>001395</t>
  </si>
  <si>
    <t>010013950401</t>
  </si>
  <si>
    <t>001396</t>
  </si>
  <si>
    <t>001397</t>
  </si>
  <si>
    <t>010013970401</t>
  </si>
  <si>
    <t>001398</t>
  </si>
  <si>
    <t>010013980401</t>
  </si>
  <si>
    <t>001399</t>
  </si>
  <si>
    <t>010013990401</t>
  </si>
  <si>
    <t>001400</t>
  </si>
  <si>
    <t>010014000401</t>
  </si>
  <si>
    <t>001401</t>
  </si>
  <si>
    <t>010014010401</t>
  </si>
  <si>
    <t>001402</t>
  </si>
  <si>
    <t>010014020401</t>
  </si>
  <si>
    <t>001403</t>
  </si>
  <si>
    <t>010014030401</t>
  </si>
  <si>
    <t>001404</t>
  </si>
  <si>
    <t>010014040401</t>
  </si>
  <si>
    <t>001405</t>
  </si>
  <si>
    <t>010014050401</t>
  </si>
  <si>
    <t>001406</t>
  </si>
  <si>
    <t>010014060401</t>
  </si>
  <si>
    <t>001407</t>
  </si>
  <si>
    <t>010014070401</t>
  </si>
  <si>
    <t>001408</t>
  </si>
  <si>
    <t>001409</t>
  </si>
  <si>
    <t>010014090101</t>
  </si>
  <si>
    <t>001410</t>
  </si>
  <si>
    <t>01040014100101</t>
  </si>
  <si>
    <t>001411</t>
  </si>
  <si>
    <t>010014110401</t>
  </si>
  <si>
    <t>001412</t>
  </si>
  <si>
    <t>010014120101</t>
  </si>
  <si>
    <t>001413</t>
  </si>
  <si>
    <t>010014130401</t>
  </si>
  <si>
    <t>001414</t>
  </si>
  <si>
    <t>010014140401</t>
  </si>
  <si>
    <t>001415</t>
  </si>
  <si>
    <t>010014150101</t>
  </si>
  <si>
    <t>001416</t>
  </si>
  <si>
    <t>010014160401</t>
  </si>
  <si>
    <t>70731</t>
  </si>
  <si>
    <t>001418</t>
  </si>
  <si>
    <t>010014180401</t>
  </si>
  <si>
    <t>001419</t>
  </si>
  <si>
    <t>010014190101</t>
  </si>
  <si>
    <t>001422</t>
  </si>
  <si>
    <t>70711</t>
  </si>
  <si>
    <t>010014220101</t>
  </si>
  <si>
    <t>001424</t>
  </si>
  <si>
    <t>010014240401</t>
  </si>
  <si>
    <t>001425</t>
  </si>
  <si>
    <t>01040014250101</t>
  </si>
  <si>
    <t>001426</t>
  </si>
  <si>
    <t>010014260101</t>
  </si>
  <si>
    <t>001427</t>
  </si>
  <si>
    <t>010014270401</t>
  </si>
  <si>
    <t>001428</t>
  </si>
  <si>
    <t>010014280401</t>
  </si>
  <si>
    <t>001429</t>
  </si>
  <si>
    <t>01040014290101</t>
  </si>
  <si>
    <t>001430</t>
  </si>
  <si>
    <t>010014300401</t>
  </si>
  <si>
    <t>001431</t>
  </si>
  <si>
    <t>010014310101</t>
  </si>
  <si>
    <t>001432</t>
  </si>
  <si>
    <t>010014320401</t>
  </si>
  <si>
    <t>001433</t>
  </si>
  <si>
    <t>010014330101</t>
  </si>
  <si>
    <t>001434</t>
  </si>
  <si>
    <t>010014340401</t>
  </si>
  <si>
    <t>001435</t>
  </si>
  <si>
    <t>001436</t>
  </si>
  <si>
    <t>001437</t>
  </si>
  <si>
    <t>010014370401</t>
  </si>
  <si>
    <t>001438</t>
  </si>
  <si>
    <t>010014380101</t>
  </si>
  <si>
    <t>001439</t>
  </si>
  <si>
    <t>010014390401</t>
  </si>
  <si>
    <t>001440</t>
  </si>
  <si>
    <t>010014400401</t>
  </si>
  <si>
    <t>001441</t>
  </si>
  <si>
    <t>70734</t>
  </si>
  <si>
    <t>010014410101</t>
  </si>
  <si>
    <t>001442</t>
  </si>
  <si>
    <t>010014420401</t>
  </si>
  <si>
    <t>001444</t>
  </si>
  <si>
    <t>010014440401</t>
  </si>
  <si>
    <t>001445</t>
  </si>
  <si>
    <t>010014450401</t>
  </si>
  <si>
    <t>001447</t>
  </si>
  <si>
    <t>010014470401</t>
  </si>
  <si>
    <t>001448</t>
  </si>
  <si>
    <t>010014480101</t>
  </si>
  <si>
    <t>001449</t>
  </si>
  <si>
    <t>010014490401</t>
  </si>
  <si>
    <t>001451</t>
  </si>
  <si>
    <t>010014510101</t>
  </si>
  <si>
    <t>001452</t>
  </si>
  <si>
    <t>010014520401</t>
  </si>
  <si>
    <t>001453</t>
  </si>
  <si>
    <t>010014530101</t>
  </si>
  <si>
    <t>001454</t>
  </si>
  <si>
    <t>010014540101</t>
  </si>
  <si>
    <t>001455</t>
  </si>
  <si>
    <t>010014550101</t>
  </si>
  <si>
    <t>001456</t>
  </si>
  <si>
    <t>010014560101</t>
  </si>
  <si>
    <t>001457</t>
  </si>
  <si>
    <t>010014570101</t>
  </si>
  <si>
    <t>001458</t>
  </si>
  <si>
    <t>010014580101</t>
  </si>
  <si>
    <t>001459</t>
  </si>
  <si>
    <t>010014590101</t>
  </si>
  <si>
    <t>001460</t>
  </si>
  <si>
    <t>010014600101</t>
  </si>
  <si>
    <t>001461</t>
  </si>
  <si>
    <t>010014610101</t>
  </si>
  <si>
    <t>001462</t>
  </si>
  <si>
    <t>001463</t>
  </si>
  <si>
    <t>010014630101</t>
  </si>
  <si>
    <t>001464</t>
  </si>
  <si>
    <t>010014640101</t>
  </si>
  <si>
    <t>001465</t>
  </si>
  <si>
    <t>010014650101</t>
  </si>
  <si>
    <t>001466</t>
  </si>
  <si>
    <t>010014660101</t>
  </si>
  <si>
    <t>001467</t>
  </si>
  <si>
    <t>010014670101</t>
  </si>
  <si>
    <t>001468</t>
  </si>
  <si>
    <t>010014680101</t>
  </si>
  <si>
    <t>001469</t>
  </si>
  <si>
    <t>010014690101</t>
  </si>
  <si>
    <t>001470</t>
  </si>
  <si>
    <t>010014700101</t>
  </si>
  <si>
    <t>001471</t>
  </si>
  <si>
    <t>010014710101</t>
  </si>
  <si>
    <t>001472</t>
  </si>
  <si>
    <t>010014720101</t>
  </si>
  <si>
    <t>001473</t>
  </si>
  <si>
    <t>010014730101</t>
  </si>
  <si>
    <t>0105</t>
  </si>
  <si>
    <t>001476</t>
  </si>
  <si>
    <t>001477</t>
  </si>
  <si>
    <t>001478</t>
  </si>
  <si>
    <t>001479</t>
  </si>
  <si>
    <t>001480</t>
  </si>
  <si>
    <t>001481</t>
  </si>
  <si>
    <t>001482</t>
  </si>
  <si>
    <t>001483</t>
  </si>
  <si>
    <t>001484</t>
  </si>
  <si>
    <t>001485</t>
  </si>
  <si>
    <t>001486</t>
  </si>
  <si>
    <t>001487</t>
  </si>
  <si>
    <t>001475</t>
  </si>
  <si>
    <t>030400148801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</si>
  <si>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</si>
  <si>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</si>
  <si>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</si>
  <si>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</si>
  <si>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</si>
  <si>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</si>
  <si>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</si>
  <si>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</si>
  <si>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001498</t>
  </si>
  <si>
    <t>001499</t>
  </si>
  <si>
    <t>001500</t>
  </si>
  <si>
    <t>02010013140601</t>
  </si>
  <si>
    <t>02010013030601</t>
  </si>
  <si>
    <t>06010013111001</t>
  </si>
  <si>
    <t>03010013200101</t>
  </si>
  <si>
    <t>02010013050601</t>
  </si>
  <si>
    <t>04001326010101</t>
  </si>
  <si>
    <t>04010012590301</t>
  </si>
  <si>
    <t>04010012641001</t>
  </si>
  <si>
    <t>04010012650201</t>
  </si>
  <si>
    <t>01010012400201</t>
  </si>
  <si>
    <t>01010012460201</t>
  </si>
  <si>
    <t>05010012440101</t>
  </si>
  <si>
    <t>05010012490201</t>
  </si>
  <si>
    <t>05010012500101</t>
  </si>
  <si>
    <t>01010012510101</t>
  </si>
  <si>
    <t>01010012530201</t>
  </si>
  <si>
    <t>05010012570101</t>
  </si>
  <si>
    <t>01010012360101</t>
  </si>
  <si>
    <t>01010012330701</t>
  </si>
  <si>
    <t>01010012300101</t>
  </si>
  <si>
    <t>01010012790410</t>
  </si>
  <si>
    <t>01010012940401</t>
  </si>
  <si>
    <t>01010012950401</t>
  </si>
  <si>
    <t>01010012960401</t>
  </si>
  <si>
    <t>01010012970401</t>
  </si>
  <si>
    <t>01010012980401</t>
  </si>
  <si>
    <t>01010012990401</t>
  </si>
  <si>
    <t>01010013000401</t>
  </si>
  <si>
    <t>01050013060401</t>
  </si>
  <si>
    <t>01050013120401</t>
  </si>
  <si>
    <t>01050013160401</t>
  </si>
  <si>
    <t>01050013190401</t>
  </si>
  <si>
    <t>01010013210401</t>
  </si>
  <si>
    <t>01050013240401</t>
  </si>
  <si>
    <t>01050013490101</t>
  </si>
  <si>
    <t>01050013510401</t>
  </si>
  <si>
    <t>01010013530401</t>
  </si>
  <si>
    <t>01010013550401</t>
  </si>
  <si>
    <t>01010013580401</t>
  </si>
  <si>
    <t>01050013610401</t>
  </si>
  <si>
    <t>01050013620401</t>
  </si>
  <si>
    <t>01050013630401</t>
  </si>
  <si>
    <t>01050013650401</t>
  </si>
  <si>
    <t>01050013660401</t>
  </si>
  <si>
    <t>01050013680401</t>
  </si>
  <si>
    <t>01050013700401</t>
  </si>
  <si>
    <t>01050013720401</t>
  </si>
  <si>
    <t>01050013740401</t>
  </si>
  <si>
    <t>01050013750401</t>
  </si>
  <si>
    <t>01050013760401</t>
  </si>
  <si>
    <t>01050013770401</t>
  </si>
  <si>
    <t>01050013790401</t>
  </si>
  <si>
    <t>01050013800401</t>
  </si>
  <si>
    <t>01050013830401</t>
  </si>
  <si>
    <t>01050013850401</t>
  </si>
  <si>
    <t>01050013870401</t>
  </si>
  <si>
    <t>01050013890401</t>
  </si>
  <si>
    <t>01010013910401</t>
  </si>
  <si>
    <t>01010013920401</t>
  </si>
  <si>
    <t>01050013930401</t>
  </si>
  <si>
    <t>01050013950401</t>
  </si>
  <si>
    <t>01050013980401</t>
  </si>
  <si>
    <t>01010013970401</t>
  </si>
  <si>
    <t>01050013990401</t>
  </si>
  <si>
    <t>01050014000401</t>
  </si>
  <si>
    <t>01010014010401</t>
  </si>
  <si>
    <t>01050014020401</t>
  </si>
  <si>
    <t>01050014030401</t>
  </si>
  <si>
    <t>01050014040401</t>
  </si>
  <si>
    <t>01050014050401</t>
  </si>
  <si>
    <t>01010014060401</t>
  </si>
  <si>
    <t>01010014070401</t>
  </si>
  <si>
    <t>01050014110401</t>
  </si>
  <si>
    <t>01050014130401</t>
  </si>
  <si>
    <t>01050014140401</t>
  </si>
  <si>
    <t>01010014180401</t>
  </si>
  <si>
    <t>01050014160401</t>
  </si>
  <si>
    <t>01010014280401</t>
  </si>
  <si>
    <t>01050014240401</t>
  </si>
  <si>
    <t>01050014270401</t>
  </si>
  <si>
    <t>01050014320401</t>
  </si>
  <si>
    <t>01050014300401</t>
  </si>
  <si>
    <t>01050014340401</t>
  </si>
  <si>
    <t>01050014370401</t>
  </si>
  <si>
    <t>01050014390401</t>
  </si>
  <si>
    <t>01050014400401</t>
  </si>
  <si>
    <t>01050014420401</t>
  </si>
  <si>
    <t>01050014440401</t>
  </si>
  <si>
    <t>01050014450401</t>
  </si>
  <si>
    <t>01050014470401</t>
  </si>
  <si>
    <t>01050014490401</t>
  </si>
  <si>
    <t>01050014520401</t>
  </si>
  <si>
    <t>01050014530101</t>
  </si>
  <si>
    <t>01050012740101</t>
  </si>
  <si>
    <t>02010012750901</t>
  </si>
  <si>
    <t>01050013080201</t>
  </si>
  <si>
    <t>01050013230101</t>
  </si>
  <si>
    <t>01050013470101</t>
  </si>
  <si>
    <t>01050013520101</t>
  </si>
  <si>
    <t>01050013540101</t>
  </si>
  <si>
    <t>01050013560101</t>
  </si>
  <si>
    <t>01050013590101</t>
  </si>
  <si>
    <t>01050013690101</t>
  </si>
  <si>
    <t>01050013840101</t>
  </si>
  <si>
    <t>01050013880101</t>
  </si>
  <si>
    <t>01010013940101</t>
  </si>
  <si>
    <t>01050014150101</t>
  </si>
  <si>
    <t>01050014310101</t>
  </si>
  <si>
    <t>01010014550101</t>
  </si>
  <si>
    <t>01040014600101</t>
  </si>
  <si>
    <t>01040014090101</t>
  </si>
  <si>
    <t>01040014120101</t>
  </si>
  <si>
    <t>01040014190101</t>
  </si>
  <si>
    <t>01040014260101</t>
  </si>
  <si>
    <t>01040014330101</t>
  </si>
  <si>
    <t>01040014380101</t>
  </si>
  <si>
    <t>01040014220101</t>
  </si>
  <si>
    <t>01040014580101</t>
  </si>
  <si>
    <t>01040014510101</t>
  </si>
  <si>
    <t>01040014550101</t>
  </si>
  <si>
    <t>01040014560101</t>
  </si>
  <si>
    <t>01040014570101</t>
  </si>
  <si>
    <t>01040014590101</t>
  </si>
  <si>
    <t>01040014540101</t>
  </si>
  <si>
    <t>01040014480101</t>
  </si>
  <si>
    <t>01040014410101</t>
  </si>
  <si>
    <t>01040014610101</t>
  </si>
  <si>
    <t>01040014630101</t>
  </si>
  <si>
    <t>01040014640101</t>
  </si>
  <si>
    <t>01040014650101</t>
  </si>
  <si>
    <t>01040014660101</t>
  </si>
  <si>
    <t>01040014670101</t>
  </si>
  <si>
    <t>01040014680101</t>
  </si>
  <si>
    <t>01040014690101</t>
  </si>
  <si>
    <t>01040014700101</t>
  </si>
  <si>
    <t>01040014710101</t>
  </si>
  <si>
    <t>01040014720101</t>
  </si>
  <si>
    <t>01040014730101</t>
  </si>
  <si>
    <t>01090012310801</t>
  </si>
  <si>
    <t>01090012320101</t>
  </si>
  <si>
    <t>01090012340101</t>
  </si>
  <si>
    <t>02090012350101</t>
  </si>
  <si>
    <t>05090012380101</t>
  </si>
  <si>
    <t>01090012390801</t>
  </si>
  <si>
    <t>01090012410801</t>
  </si>
  <si>
    <t>01090012420801</t>
  </si>
  <si>
    <t>01090012450101</t>
  </si>
  <si>
    <t>02090012480301</t>
  </si>
  <si>
    <t>01090012520101</t>
  </si>
  <si>
    <t>01090012580101</t>
  </si>
  <si>
    <t>05090012800201</t>
  </si>
  <si>
    <t>01090012620801</t>
  </si>
  <si>
    <t>01090012670101</t>
  </si>
  <si>
    <t>01090012690801</t>
  </si>
  <si>
    <t>01090012700101</t>
  </si>
  <si>
    <t>01090012710101</t>
  </si>
  <si>
    <t>01090012720101</t>
  </si>
  <si>
    <t>01090012730101</t>
  </si>
  <si>
    <t>01090013300101</t>
  </si>
  <si>
    <t>01090013320101</t>
  </si>
  <si>
    <t>01090013340101</t>
  </si>
  <si>
    <t>01090013370101</t>
  </si>
  <si>
    <t>01090013390101</t>
  </si>
  <si>
    <t>01090013410101</t>
  </si>
  <si>
    <t>01090013430101</t>
  </si>
  <si>
    <t>01090013450101</t>
  </si>
  <si>
    <t>01060012810201</t>
  </si>
  <si>
    <t>05060012820501</t>
  </si>
  <si>
    <t>05060012830601</t>
  </si>
  <si>
    <t>05060012840201</t>
  </si>
  <si>
    <t>01110013250801</t>
  </si>
  <si>
    <t>01110013270801</t>
  </si>
  <si>
    <t>01110013290801</t>
  </si>
  <si>
    <t>01110013310101</t>
  </si>
  <si>
    <t>01010013350101</t>
  </si>
  <si>
    <t>01010013360101</t>
  </si>
  <si>
    <t>01130013380701</t>
  </si>
  <si>
    <t>04070007080101</t>
  </si>
  <si>
    <t>05130012850101</t>
  </si>
  <si>
    <t>04130012870301</t>
  </si>
  <si>
    <t>04130012881101</t>
  </si>
  <si>
    <t>04130012890201</t>
  </si>
  <si>
    <t>03130400148801</t>
  </si>
  <si>
    <t>02130012900101</t>
  </si>
  <si>
    <t>04130012910101</t>
  </si>
  <si>
    <t>06130012920101</t>
  </si>
  <si>
    <t>04130012930801</t>
  </si>
  <si>
    <t>05130012470101</t>
  </si>
  <si>
    <t>04130012550301</t>
  </si>
  <si>
    <t>04130012590301</t>
  </si>
  <si>
    <t>04130012641001</t>
  </si>
  <si>
    <t>04130012650201</t>
  </si>
  <si>
    <t>06130012660101</t>
  </si>
  <si>
    <t>05130012680101</t>
  </si>
  <si>
    <t>05130012760601</t>
  </si>
  <si>
    <t>01130012770701</t>
  </si>
  <si>
    <t>06130012780301</t>
  </si>
  <si>
    <t>05130012800201</t>
  </si>
  <si>
    <t>01020013010601</t>
  </si>
  <si>
    <t>01020013040101</t>
  </si>
  <si>
    <t>01020013130101</t>
  </si>
  <si>
    <t>01130013100201</t>
  </si>
  <si>
    <t>02010013400101</t>
  </si>
  <si>
    <t>01010012430401</t>
  </si>
  <si>
    <t>01010012560401</t>
  </si>
  <si>
    <t>001501</t>
  </si>
  <si>
    <t>001502</t>
  </si>
  <si>
    <t>001503</t>
  </si>
  <si>
    <t>001504</t>
  </si>
  <si>
    <t>001505</t>
  </si>
  <si>
    <t>001506</t>
  </si>
  <si>
    <t>001507</t>
  </si>
  <si>
    <t>001508</t>
  </si>
  <si>
    <t>001509</t>
  </si>
  <si>
    <t>001510</t>
  </si>
  <si>
    <t>001511</t>
  </si>
  <si>
    <t>001512</t>
  </si>
  <si>
    <t>005013</t>
  </si>
  <si>
    <t>001514</t>
  </si>
  <si>
    <t>001515</t>
  </si>
  <si>
    <t>001516</t>
  </si>
  <si>
    <t>001517</t>
  </si>
  <si>
    <t>001518</t>
  </si>
  <si>
    <t>001519</t>
  </si>
  <si>
    <t>001520</t>
  </si>
  <si>
    <t>001521</t>
  </si>
  <si>
    <t>001523</t>
  </si>
  <si>
    <t>001525</t>
  </si>
  <si>
    <t>001526</t>
  </si>
  <si>
    <t>001513</t>
  </si>
  <si>
    <t>001530</t>
  </si>
  <si>
    <t>001531</t>
  </si>
  <si>
    <t>001533</t>
  </si>
  <si>
    <t>001534</t>
  </si>
  <si>
    <t>001535</t>
  </si>
  <si>
    <t>001537</t>
  </si>
  <si>
    <t>001538</t>
  </si>
  <si>
    <t>001539</t>
  </si>
  <si>
    <t>001540</t>
  </si>
  <si>
    <t>0201</t>
  </si>
  <si>
    <t>0601</t>
  </si>
  <si>
    <t>0101</t>
  </si>
  <si>
    <t>0301</t>
  </si>
  <si>
    <t>01010015010101</t>
  </si>
  <si>
    <t>0209</t>
  </si>
  <si>
    <t>02090013480101</t>
  </si>
  <si>
    <t>0501</t>
  </si>
  <si>
    <t>1001</t>
  </si>
  <si>
    <t>02010013900101</t>
  </si>
  <si>
    <t>03010015020101</t>
  </si>
  <si>
    <t>0400</t>
  </si>
  <si>
    <t>04000013260101</t>
  </si>
  <si>
    <t>02010013420101</t>
  </si>
  <si>
    <t>02010013500101</t>
  </si>
  <si>
    <t>0401</t>
  </si>
  <si>
    <t>0609</t>
  </si>
  <si>
    <t>06090013570101</t>
  </si>
  <si>
    <t>06090013600101</t>
  </si>
  <si>
    <t>06090013640101</t>
  </si>
  <si>
    <t>02010013670101</t>
  </si>
  <si>
    <t>02010013710101</t>
  </si>
  <si>
    <t>02010013780101</t>
  </si>
  <si>
    <t>02010013810101</t>
  </si>
  <si>
    <t>0403</t>
  </si>
  <si>
    <t>0112</t>
  </si>
  <si>
    <t>04030013960101</t>
  </si>
  <si>
    <t>0512</t>
  </si>
  <si>
    <t>05120012630101</t>
  </si>
  <si>
    <t>04010012260301</t>
  </si>
  <si>
    <t>04010012270301</t>
  </si>
  <si>
    <t>0510</t>
  </si>
  <si>
    <t>0110</t>
  </si>
  <si>
    <t>05010014760101</t>
  </si>
  <si>
    <t>0514</t>
  </si>
  <si>
    <t>0414</t>
  </si>
  <si>
    <t>0114</t>
  </si>
  <si>
    <t>0214</t>
  </si>
  <si>
    <t>0106</t>
  </si>
  <si>
    <t>0306</t>
  </si>
  <si>
    <t>0506</t>
  </si>
  <si>
    <t>01060014770101</t>
  </si>
  <si>
    <t>03060014780101</t>
  </si>
  <si>
    <t>01060014790101</t>
  </si>
  <si>
    <t>01060014800101</t>
  </si>
  <si>
    <t>0606</t>
  </si>
  <si>
    <t>0206</t>
  </si>
  <si>
    <t>04010015070201</t>
  </si>
  <si>
    <t>01100015080101</t>
  </si>
  <si>
    <t>0409</t>
  </si>
  <si>
    <t>0113</t>
  </si>
  <si>
    <t>01130014350101</t>
  </si>
  <si>
    <t>0513</t>
  </si>
  <si>
    <t>05130010540101</t>
  </si>
  <si>
    <t>05130014810101</t>
  </si>
  <si>
    <t>0305</t>
  </si>
  <si>
    <t>03050014820101</t>
  </si>
  <si>
    <t>03050014830101</t>
  </si>
  <si>
    <t>0505</t>
  </si>
  <si>
    <t>05050015040101</t>
  </si>
  <si>
    <t>05050014840101</t>
  </si>
  <si>
    <t>0405</t>
  </si>
  <si>
    <t>0701</t>
  </si>
  <si>
    <t>05050014850101</t>
  </si>
  <si>
    <t>01050015110101</t>
  </si>
  <si>
    <t>0205</t>
  </si>
  <si>
    <t>01050003000101</t>
  </si>
  <si>
    <t>01050014860101</t>
  </si>
  <si>
    <t>02050014870101</t>
  </si>
  <si>
    <t>0410</t>
  </si>
  <si>
    <t>01050014900101</t>
  </si>
  <si>
    <t>01050013440101</t>
  </si>
  <si>
    <t>0502</t>
  </si>
  <si>
    <t>01050015120101</t>
  </si>
  <si>
    <t>0104</t>
  </si>
  <si>
    <t>0901</t>
  </si>
  <si>
    <t>0504</t>
  </si>
  <si>
    <t>0404</t>
  </si>
  <si>
    <t>01050015100101</t>
  </si>
  <si>
    <t>01050050130101</t>
  </si>
  <si>
    <t>05050015130101</t>
  </si>
  <si>
    <t>01050015140101</t>
  </si>
  <si>
    <t>01050014360101</t>
  </si>
  <si>
    <t>01010015150101</t>
  </si>
  <si>
    <t>01040015160101</t>
  </si>
  <si>
    <t>01040015170101</t>
  </si>
  <si>
    <t>01040015180101</t>
  </si>
  <si>
    <t>01040015190101</t>
  </si>
  <si>
    <t>0204</t>
  </si>
  <si>
    <t>01040015200101</t>
  </si>
  <si>
    <t>04040014910101</t>
  </si>
  <si>
    <t>01040014620101</t>
  </si>
  <si>
    <t>01040015210101</t>
  </si>
  <si>
    <t>01040014920101</t>
  </si>
  <si>
    <t>01040012230101</t>
  </si>
  <si>
    <t>0108</t>
  </si>
  <si>
    <t>01080014930101</t>
  </si>
  <si>
    <t>0208</t>
  </si>
  <si>
    <t>0107</t>
  </si>
  <si>
    <t>0407</t>
  </si>
  <si>
    <t>0607</t>
  </si>
  <si>
    <t>0507</t>
  </si>
  <si>
    <t>0207</t>
  </si>
  <si>
    <t>02070014940101</t>
  </si>
  <si>
    <t>0509</t>
  </si>
  <si>
    <t>0109</t>
  </si>
  <si>
    <t>01090015230101</t>
  </si>
  <si>
    <t>06090012280101</t>
  </si>
  <si>
    <t>0801</t>
  </si>
  <si>
    <t>02090012370101</t>
  </si>
  <si>
    <t>05090015260201</t>
  </si>
  <si>
    <t>06090015250101</t>
  </si>
  <si>
    <t>0210</t>
  </si>
  <si>
    <t>0610</t>
  </si>
  <si>
    <t>05100014950101</t>
  </si>
  <si>
    <t>05100014960101</t>
  </si>
  <si>
    <t>05100014970101</t>
  </si>
  <si>
    <t>05100014980101</t>
  </si>
  <si>
    <t>0406</t>
  </si>
  <si>
    <t>06060008980101</t>
  </si>
  <si>
    <t>0211</t>
  </si>
  <si>
    <t>0111</t>
  </si>
  <si>
    <t>02010015030101</t>
  </si>
  <si>
    <t>0613</t>
  </si>
  <si>
    <t>05050010180101</t>
  </si>
  <si>
    <t>05130013020101</t>
  </si>
  <si>
    <t>0213</t>
  </si>
  <si>
    <t>05060014990101</t>
  </si>
  <si>
    <t>05130015090101</t>
  </si>
  <si>
    <t>05130013070101</t>
  </si>
  <si>
    <t>0511</t>
  </si>
  <si>
    <t>0413</t>
  </si>
  <si>
    <t>1101</t>
  </si>
  <si>
    <t>0313</t>
  </si>
  <si>
    <t>8801</t>
  </si>
  <si>
    <t>03130015008801</t>
  </si>
  <si>
    <t>05130015300101</t>
  </si>
  <si>
    <t>05130015310101</t>
  </si>
  <si>
    <t>04130015340301</t>
  </si>
  <si>
    <t>04130015330301</t>
  </si>
  <si>
    <t>04130015050301</t>
  </si>
  <si>
    <t>05130015350101</t>
  </si>
  <si>
    <t>04130015061001</t>
  </si>
  <si>
    <t>04130011160201</t>
  </si>
  <si>
    <t>0302</t>
  </si>
  <si>
    <t>05020015370101</t>
  </si>
  <si>
    <t>0102</t>
  </si>
  <si>
    <t>01020015390101</t>
  </si>
  <si>
    <t>01020015380101</t>
  </si>
  <si>
    <t>01020015400101</t>
  </si>
  <si>
    <t>01020014750101</t>
  </si>
  <si>
    <t>05210012860101</t>
  </si>
  <si>
    <t>05210001390001</t>
  </si>
  <si>
    <t>05010001408001</t>
  </si>
  <si>
    <t>32-41</t>
  </si>
  <si>
    <t>TEACHERS' SERVICE BOARD</t>
  </si>
  <si>
    <t>137</t>
  </si>
  <si>
    <t>138-145</t>
  </si>
  <si>
    <t>146</t>
  </si>
  <si>
    <t>147-149</t>
  </si>
  <si>
    <t>150-151</t>
  </si>
  <si>
    <t>154</t>
  </si>
  <si>
    <t>163</t>
  </si>
  <si>
    <t>164-166</t>
  </si>
  <si>
    <t>170</t>
  </si>
  <si>
    <t>171-172</t>
  </si>
  <si>
    <t>186</t>
  </si>
  <si>
    <t>187-188</t>
  </si>
  <si>
    <t>194</t>
  </si>
  <si>
    <t>196</t>
  </si>
  <si>
    <t>212</t>
  </si>
  <si>
    <t>Overtime Allowance</t>
  </si>
  <si>
    <t>Journal Allowance (News paper)</t>
  </si>
  <si>
    <t>Supply &amp; Installation of various Audio Visual equipment for Conference &amp; Meetings at Kaduna State House of Assembly Chamber.</t>
  </si>
  <si>
    <t>05100014990101</t>
  </si>
  <si>
    <t>Construciton of Kitchen and Laundry at Barau Dikko Teaching Hospital at Kaduna</t>
  </si>
  <si>
    <t>Construction of Farm Center for Animal Science Department, Faculty of Agricultur e, Kafanchan Campus</t>
  </si>
  <si>
    <t>05050002140101</t>
  </si>
  <si>
    <t>Purchase of Hospital Equipments(Batch I) for Barau Dikko Teaching Hospital,Kaduna</t>
  </si>
  <si>
    <t>2016 TETfund Normal / Special Intervention Projects</t>
  </si>
  <si>
    <t>TET Fund Normal / Special Intervention Consultancy</t>
  </si>
  <si>
    <t>Rehabilitation of Burnt Block of 6No classroom</t>
  </si>
  <si>
    <t>Landscaping of E-Library Compound</t>
  </si>
  <si>
    <t>Purchase of Scanners</t>
  </si>
  <si>
    <t>Procurement of Furnitures</t>
  </si>
  <si>
    <t>Upkeep of Offices / Cleaning Services</t>
  </si>
  <si>
    <t>Computer Materials and Supplies</t>
  </si>
  <si>
    <t>Printing of Security Document</t>
  </si>
  <si>
    <t>Cleaning and Furnigation Services</t>
  </si>
  <si>
    <t>Housing  / Rent Allowance</t>
  </si>
  <si>
    <t>Minor Road Maintenance</t>
  </si>
  <si>
    <t>Maint. Of Computer &amp; ICT Equipment dumpsites &amp; Evacuation of cacases</t>
  </si>
  <si>
    <t>Plan/Generator Fuel Cost</t>
  </si>
  <si>
    <t>Construction of Booster Station, Supply and Installation of Equipment (IsDB)</t>
  </si>
  <si>
    <t>Rehabiliation and Expansion of Urban and Small Town Water Works (AfDB)</t>
  </si>
  <si>
    <t>Re-evaluation and Updation of KSWB Fixed Asset Register</t>
  </si>
  <si>
    <t>Conduct Knowledge Attitudes and Practices Study/Hygiene Promotion Strategy</t>
  </si>
  <si>
    <t>02100008500101</t>
  </si>
  <si>
    <t>02100008580101</t>
  </si>
  <si>
    <t>05100008650101</t>
  </si>
  <si>
    <t>04100008680101</t>
  </si>
  <si>
    <t>70630</t>
  </si>
  <si>
    <t>05130010700101</t>
  </si>
  <si>
    <t>Conduct of Monitoring of All Capital Projects Across the State</t>
  </si>
  <si>
    <t>KADUNA INVESTMENT PROMOTION AGENCY (KADIPA)</t>
  </si>
  <si>
    <t>05130010750101</t>
  </si>
  <si>
    <t>Kaduna State Public Service Revitalization &amp; Renewwal Project</t>
  </si>
  <si>
    <t>011100100700</t>
  </si>
  <si>
    <t>04130010790101</t>
  </si>
  <si>
    <t>05130010800101</t>
  </si>
  <si>
    <t>Organizational Set-Up Programme</t>
  </si>
  <si>
    <t>Bureau of Public Service Reforms</t>
  </si>
  <si>
    <t>Provision of Aesthetics / Landscaping Equipment</t>
  </si>
  <si>
    <t>Risk Assessment / Geological studies Program</t>
  </si>
  <si>
    <t>Establishment of Solid Waste Management GIS station</t>
  </si>
  <si>
    <t>Design And Development of A Prototype Sustainable Stove for Kaduna</t>
  </si>
  <si>
    <t>04090007910101</t>
  </si>
  <si>
    <t>06090008020101</t>
  </si>
  <si>
    <t>06090008050101</t>
  </si>
  <si>
    <t>70530</t>
  </si>
  <si>
    <t>Provide Alternative Power Supply for BATCs</t>
  </si>
  <si>
    <t>Renovation of General Hassan Usman Katsina Park (Fencing and Landscaping)</t>
  </si>
  <si>
    <t>Green Economic Zone Project</t>
  </si>
  <si>
    <t>Development of Markets (Zaria and Kafanchan)</t>
  </si>
  <si>
    <t>Provision of Infrastucture at Dry Inland Container Port</t>
  </si>
  <si>
    <t>Construction and Repairs of Doctors' Quarters, additional Wards, Laboratory and Admin blocks at General hospital Rigasa.</t>
  </si>
  <si>
    <t>Provision of 2No. Powered borehole with overhead tank at General Hospital Rigasa , Sabon-Tasha and Kwoi.</t>
  </si>
  <si>
    <t>Construction&amp;Rehabilitation of Lab Block, additional wards,1No. Block of 4No.2-B</t>
  </si>
  <si>
    <t>Procurement of 6No. Ambulances for the 6 Major General</t>
  </si>
  <si>
    <t>Procurement and Installation of V-SAT Communication at SMoH&amp;HS</t>
  </si>
  <si>
    <t>Procurement of Dialysis Consumables</t>
  </si>
  <si>
    <t>Onchocerciasis Control Unit</t>
  </si>
  <si>
    <t>Malaria Control programe</t>
  </si>
  <si>
    <t>Tuberculosis (TBL) / LEPROSY Control</t>
  </si>
  <si>
    <t>Procurement of Medical and Non Medical Equipments for 300 Bed specialist Hosp</t>
  </si>
  <si>
    <t>23050114</t>
  </si>
  <si>
    <t>01040005070101</t>
  </si>
  <si>
    <t>01040005080101</t>
  </si>
  <si>
    <t>01040005100101</t>
  </si>
  <si>
    <t>05040005120101</t>
  </si>
  <si>
    <t>01040005160101</t>
  </si>
  <si>
    <t>05040005180101</t>
  </si>
  <si>
    <t>05040005210101</t>
  </si>
  <si>
    <t>05040005220101</t>
  </si>
  <si>
    <t>05040005230101</t>
  </si>
  <si>
    <t>05040005240101</t>
  </si>
  <si>
    <t>Procurement and installation of Equipments for Accreditation and Re-Accreditatio n of programmes</t>
  </si>
  <si>
    <t>Sinking of 1no motorized borehole with a 10,000 litres overhead tank at Pambegwa Campus</t>
  </si>
  <si>
    <t>Purchase of Library Books</t>
  </si>
  <si>
    <t>Purchase of 75 No Journal and 50 No Periodicals for the College Library</t>
  </si>
  <si>
    <t>Sinking of 1no motorized bore hole at block 'B' of the Students hostel at Makarf i Main Campus</t>
  </si>
  <si>
    <t>Renovation and furnishing of Library Complex at Pambegwa Campus</t>
  </si>
  <si>
    <t>Purchase 6.5KVA Generator set for the College Library Complex at Makarfi Campus</t>
  </si>
  <si>
    <t>Accreditation and Re-accrediattion of programmes and purchase of teaching aids a nd instructional materials</t>
  </si>
  <si>
    <t>23020116</t>
  </si>
  <si>
    <t>23050119</t>
  </si>
  <si>
    <t>01050005390101</t>
  </si>
  <si>
    <t>01050005470101</t>
  </si>
  <si>
    <t>05050005520101</t>
  </si>
  <si>
    <t>05050005530101</t>
  </si>
  <si>
    <t>01050005570101</t>
  </si>
  <si>
    <t>01050005630101</t>
  </si>
  <si>
    <t>01050005640101</t>
  </si>
  <si>
    <t>05050005750101</t>
  </si>
  <si>
    <t>Procurement of office Furniture for Staff</t>
  </si>
  <si>
    <t>Procurement of Refrigerator</t>
  </si>
  <si>
    <t>Increase in Height of Existing Fence</t>
  </si>
  <si>
    <t>01050006130101</t>
  </si>
  <si>
    <t>05050006140101</t>
  </si>
  <si>
    <t>01050006160101</t>
  </si>
  <si>
    <t>Construction and Furnishing of 150 students Capacity Lecture Hall</t>
  </si>
  <si>
    <t>Re-accreditation Fees for Basic Midwifery</t>
  </si>
  <si>
    <t>Construction of Library Complex with e-Library Facility at College of Midwifery Tudun Wada</t>
  </si>
  <si>
    <t>Accreditation of PHN and GN at College of Midwifery Tudun Wada</t>
  </si>
  <si>
    <t>Construction of sportings Field at College of Midwifery Tudun Wada</t>
  </si>
  <si>
    <t>01050006290101</t>
  </si>
  <si>
    <t>05050006300101</t>
  </si>
  <si>
    <t>01050006320101</t>
  </si>
  <si>
    <t>01050006330101</t>
  </si>
  <si>
    <t>05050006390101</t>
  </si>
  <si>
    <t>Furnish offices and provide internet facilities at 23 LGAs PHC Departments.</t>
  </si>
  <si>
    <t>Construction of 1No. dry store at SPHCDA Headquarters</t>
  </si>
  <si>
    <t>Procurement and distribution of 280 Computers and Accessories (255 for PHCs, 2 5 for SPHCDA staff)</t>
  </si>
  <si>
    <t>Furnishing of 3 Zonal Cold stores at Zaria, Kaduna and Kafanchan</t>
  </si>
  <si>
    <t>Procurement of Printers and Photocopier</t>
  </si>
  <si>
    <t>Ensure effective coordination, and adherence to statutory functions. (Power Gene rator and Chairs for conference and other ofiices)</t>
  </si>
  <si>
    <t>01040006620101</t>
  </si>
  <si>
    <t>01040006640101</t>
  </si>
  <si>
    <t>01040006670101</t>
  </si>
  <si>
    <t>05040006680101</t>
  </si>
  <si>
    <t>05040006690101</t>
  </si>
  <si>
    <t>01040006660101</t>
  </si>
  <si>
    <t>70740</t>
  </si>
  <si>
    <t>Complete the construction and renovation of two(2) admin blocks at DMA</t>
  </si>
  <si>
    <t>01040006900101</t>
  </si>
  <si>
    <t>HIV Care and Support Activities</t>
  </si>
  <si>
    <t>ARN Programming</t>
  </si>
  <si>
    <t>02040007090101</t>
  </si>
  <si>
    <t>05040007110101</t>
  </si>
  <si>
    <t>Geophysical/Geochemical Survey of 3 Mineral Deposits Sites</t>
  </si>
  <si>
    <t>Purchase of 266Nos (1100 ltrs) Galvanize Metal Refuse Container</t>
  </si>
  <si>
    <t>Purchase of 30,000nos (240 ltrs) Plastic Refuse Containers</t>
  </si>
  <si>
    <t>Construction of 10nos. Public Toilets</t>
  </si>
  <si>
    <t>Remediation of Ecological Problems Site (Ecological Project)</t>
  </si>
  <si>
    <t>Construction of 3nos. Dumpsites</t>
  </si>
  <si>
    <t>02090007710101</t>
  </si>
  <si>
    <t>06090007750101</t>
  </si>
  <si>
    <t>06090007760101</t>
  </si>
  <si>
    <t>01090007770101</t>
  </si>
  <si>
    <t>06090007830101</t>
  </si>
  <si>
    <t>06090007840101</t>
  </si>
  <si>
    <t>Duty Tour Allowance - Civil Servants</t>
  </si>
  <si>
    <t>Upkeep of Offices/Cleaning Services</t>
  </si>
  <si>
    <t>Maint. Of Computer &amp; ICT Equipment Dumpsites &amp; Evacuation of cacases</t>
  </si>
  <si>
    <t>Economic &amp; Fin. Consulting Services</t>
  </si>
  <si>
    <t>Refunds (Tax  Others)</t>
  </si>
  <si>
    <t>Purchase of Generating Set</t>
  </si>
  <si>
    <t>Installation of 2no.Boreholes</t>
  </si>
  <si>
    <t>Consultancy fee for Software development</t>
  </si>
  <si>
    <t>Purchase of 30 no. Computers</t>
  </si>
  <si>
    <t>Purchase of Laser jet printers 20no.</t>
  </si>
  <si>
    <t>Provision of Internet services for Head office</t>
  </si>
  <si>
    <t>Purchase of HP laser jet printer 7500A 10 No.</t>
  </si>
  <si>
    <t>Refurbishment and Maintenance of State Government properties</t>
  </si>
  <si>
    <t>Purchase of 30no. Air conditioners</t>
  </si>
  <si>
    <t>01130010390101</t>
  </si>
  <si>
    <t>05130010410101</t>
  </si>
  <si>
    <t>05130010450101</t>
  </si>
  <si>
    <t>05130010470101</t>
  </si>
  <si>
    <t>01130010660101</t>
  </si>
  <si>
    <t>Purchase of HP Design Jet 1790 Plotter 1No</t>
  </si>
  <si>
    <t>05130010520101</t>
  </si>
  <si>
    <t>Computer Materials &amp; Supplies</t>
  </si>
  <si>
    <t>05030000760101</t>
  </si>
  <si>
    <t>04030000700101</t>
  </si>
  <si>
    <t>01030000720105</t>
  </si>
  <si>
    <t>04030000790101</t>
  </si>
  <si>
    <t>05030011910101</t>
  </si>
  <si>
    <t>Purchase and installation of 2Hp Samsung Air Conditioners for the College Library at Makarfi Main Campus</t>
  </si>
  <si>
    <t>Purchase and installation of 2Hp Samsung Air Conditioners at the e-library Complex at Makarfi Main Campus</t>
  </si>
  <si>
    <t>Annual Allowance</t>
  </si>
  <si>
    <t>Rural Feeder Roads Projects</t>
  </si>
  <si>
    <t>Welfare Package</t>
  </si>
  <si>
    <t>Duty Tour Allowance (civil Servants)</t>
  </si>
  <si>
    <t>Water rates</t>
  </si>
  <si>
    <t>Duty Tour Allowance (Civil Servant)</t>
  </si>
  <si>
    <t>Duty Tour Allowance (Civil Servants)</t>
  </si>
  <si>
    <t>Local Training  / Seminar, Conference &amp; Workshop</t>
  </si>
  <si>
    <t>Local Transport &amp; Travel (Civil Servants)</t>
  </si>
  <si>
    <t>Local Training, Seminar, Conference &amp; Workshop</t>
  </si>
  <si>
    <t>Publicity &amp; Advertisement</t>
  </si>
  <si>
    <t>Local Transport &amp; Travelling (Civil Servants)</t>
  </si>
  <si>
    <t>Computer Material &amp; Supplies</t>
  </si>
  <si>
    <t>Maintenance of Women Multipurpose Centre</t>
  </si>
  <si>
    <t>Conduct Quarterly Monitoring of Capital Projects</t>
  </si>
  <si>
    <t>05070007410101</t>
  </si>
  <si>
    <t>05070007450101</t>
  </si>
  <si>
    <t>Design and Construction of 3No Rehabilitation Centres</t>
  </si>
  <si>
    <t>01070011880101</t>
  </si>
  <si>
    <t>Preparation of Western Sector Layout Plan in Kaduna Metropolis</t>
  </si>
  <si>
    <t>Renovation/Furnishing Kaduna State Council of Chiefs Chambers at Lugard Hall.</t>
  </si>
  <si>
    <t>Construction of 4 Bedroom Flat at Chief of Kumana Palace, Geshere</t>
  </si>
  <si>
    <t>Completion and furnishing of Agwam Takad Palace at Fadan Attakar</t>
  </si>
  <si>
    <t>Construction /Furnishing of Sarki Saminaka Council Chamber and Office@Saminaka</t>
  </si>
  <si>
    <t>Beaconing of disputed land between Rumaiya and Kumana Chiefdom of Kauru LGA and Gure in Pririga Chiefdom</t>
  </si>
  <si>
    <t>Beaconing of disputed land between Kwaba Community and Baba Kampani of Zazzau Em irate Council</t>
  </si>
  <si>
    <t>Beaconing of disputed land between Adara and Gbagyi Chifedom at Kaso of Chikun L GA and Kachia LGA</t>
  </si>
  <si>
    <t>Beaconing of disputed land between Pambeguwa District, Zazzau Emirate and Lamiro District of Kurama Chiefdom</t>
  </si>
  <si>
    <t>Beaconing of disputed land between Antong (Kurmin Musa) and Ngarti Gidan Mana Di strict, Kachia LGA</t>
  </si>
  <si>
    <t>Beaconing of disputed land between the District Head of Gwaraje and the people o f Gwaraje Community, Igabi LGA</t>
  </si>
  <si>
    <t>23050121</t>
  </si>
  <si>
    <t>23030122</t>
  </si>
  <si>
    <t>01130009820101</t>
  </si>
  <si>
    <t>01130009870101</t>
  </si>
  <si>
    <t>01130009890101</t>
  </si>
  <si>
    <t>01130010020101</t>
  </si>
  <si>
    <t>05130010050101</t>
  </si>
  <si>
    <t>05130010060101</t>
  </si>
  <si>
    <t>05130010080101</t>
  </si>
  <si>
    <t>05130010100101</t>
  </si>
  <si>
    <t>05130010090101</t>
  </si>
  <si>
    <t>05130010110101</t>
  </si>
  <si>
    <t>05130011090101</t>
  </si>
  <si>
    <t>05130011130101</t>
  </si>
  <si>
    <t>Local Transport and Travelling - Civil Servant</t>
  </si>
  <si>
    <t>Cleaning &amp; Furmigation Services</t>
  </si>
  <si>
    <t>VAT Due to FIRS</t>
  </si>
  <si>
    <t>External Utility Connection at Sir Kashim Ibrahim House Kaduna</t>
  </si>
  <si>
    <t>Support for street naming and house numbering</t>
  </si>
  <si>
    <t>05060001250101</t>
  </si>
  <si>
    <t>05060001330101</t>
  </si>
  <si>
    <t>Maintenance of Plant &amp; Generator</t>
  </si>
  <si>
    <t>Plant &amp; Generator Fuel Cost</t>
  </si>
  <si>
    <t>Construction of Additional 1,915 Hand Pump Boreholes (State/UNICEF)</t>
  </si>
  <si>
    <t>Rehabilitation of 1,500 Hand Pump Boreholes (State/UNICEF)</t>
  </si>
  <si>
    <t>Construction of Blocks of Gender Sensitive Sanitation Facilities in Institution s/Public Place (State/UNICEF)</t>
  </si>
  <si>
    <t>Contract Management,WASH Facility Tracking Media and Publicity,Documentations, Supervision&amp;other Logistic to all Project Sites</t>
  </si>
  <si>
    <t>Provision for Payment of Comprehensive Insurance Cover for Toyota Hilux Vehicles,Commissioni ng&amp;Hand Over Ceremony,Registration,Branding&amp;Logistics</t>
  </si>
  <si>
    <t>05100008800101</t>
  </si>
  <si>
    <t>05100008810101</t>
  </si>
  <si>
    <t>Software Charge/License Renewal</t>
  </si>
  <si>
    <t>Teaching Aids/Instructional Material</t>
  </si>
  <si>
    <t>Maintenance of Office Building residential</t>
  </si>
  <si>
    <t>Recruitment &amp; Appointment (State Wide)</t>
  </si>
  <si>
    <t>Empowerment Scheme</t>
  </si>
  <si>
    <t>Resettlement Tools</t>
  </si>
  <si>
    <t>Feeding of Animals</t>
  </si>
  <si>
    <t>Beaconing of disputed land between Takad Chiefdom &amp; Kagoro Chiefdom, Kaura LGA</t>
  </si>
  <si>
    <t>KADUNA STATE PUBLIC SERVICE INSTITUTE (KAPSI)</t>
  </si>
  <si>
    <t>Construction of Access Road and Internal Road Network</t>
  </si>
  <si>
    <t>Landscaping and Parking Lot</t>
  </si>
  <si>
    <t>Procurement of Students Tables and Chairs</t>
  </si>
  <si>
    <t>Construction of Fence for Male and Female Hostels</t>
  </si>
  <si>
    <t>Construction of Male and Female Students Common Rooms</t>
  </si>
  <si>
    <t>Purchase of Students beds and Mattresses</t>
  </si>
  <si>
    <t>23020102</t>
  </si>
  <si>
    <t>01050009670101</t>
  </si>
  <si>
    <t>04050009680101</t>
  </si>
  <si>
    <t>01050009700101</t>
  </si>
  <si>
    <t>012500500200</t>
  </si>
  <si>
    <t>Creative Arts</t>
  </si>
  <si>
    <t>Motor Vehicle Maintenance &amp; Fuelling Allowance</t>
  </si>
  <si>
    <t>Computer Material and Supplies</t>
  </si>
  <si>
    <t>Annual Budget Expenses and Administration</t>
  </si>
  <si>
    <t>Processing of Company Income Tax</t>
  </si>
  <si>
    <t>Approved Estimates 2017</t>
  </si>
  <si>
    <t>Approved  Estimates 
2017</t>
  </si>
  <si>
    <t>Quarterly Supervision of Projects</t>
  </si>
  <si>
    <t>ConductFeasibility studies to improve DMA capacity to  Manufacture Essentials Medicines/Pharmaceuticals</t>
  </si>
  <si>
    <t>Preparation of Development Plan for the Eastern Sector</t>
  </si>
  <si>
    <t>Kaduna Data Project</t>
  </si>
  <si>
    <t>Strenghtening KDBS Socio Economic Data Base</t>
  </si>
  <si>
    <t>Publish Market Calender and Other Statistical Digest</t>
  </si>
  <si>
    <t>Refreshment and Meals</t>
  </si>
  <si>
    <t>Recruitment and Appointment (State Wide)</t>
  </si>
  <si>
    <t>Hosting of Conferences, Centenary, Conventions and National Council Meetings</t>
  </si>
  <si>
    <t>Maintenance of Office/IT Equipment</t>
  </si>
  <si>
    <t>Local Transport and travelling</t>
  </si>
  <si>
    <t>Maintenance f Computers &amp; ICT Equipments</t>
  </si>
  <si>
    <t>Government Contribution to LG Staff Pension</t>
  </si>
  <si>
    <t>Maintenance of Computer &amp; ICT Equiopment</t>
  </si>
  <si>
    <t>Drugs &amp; Medical Supply</t>
  </si>
  <si>
    <t>Maintenance of Plants/Generator</t>
  </si>
  <si>
    <t>Local Travel and Transport</t>
  </si>
  <si>
    <t xml:space="preserve">Budget Preparation  Expenses  </t>
  </si>
  <si>
    <t>Solid Waste Evacuation</t>
  </si>
  <si>
    <t>Monitoring, Supervising Enforcement of Liquid Waste and Sanitation Standard Services</t>
  </si>
  <si>
    <t>Desilting and clean-up of public Drains water channel &amp; streams</t>
  </si>
  <si>
    <t>Vegetation control, public spaces and major high ways</t>
  </si>
  <si>
    <t>Address public complaints and Environmental Violations</t>
  </si>
  <si>
    <t>Biodiversity Concervation</t>
  </si>
  <si>
    <t>Community Based Climate Resilance action / programme</t>
  </si>
  <si>
    <t>Flood, Erosion and watershed management operations</t>
  </si>
  <si>
    <t>Facility Inspections and Industrial Pollution Abatement operations</t>
  </si>
  <si>
    <t>Environmental surviliance / Environmental patrols</t>
  </si>
  <si>
    <t>Advocacy - Public awareness programme (media)</t>
  </si>
  <si>
    <t>Laboratory Services</t>
  </si>
  <si>
    <t>SDGs and Partnership</t>
  </si>
  <si>
    <t>Research and Events World Environmental Day (WED)</t>
  </si>
  <si>
    <t>Midwifery Scheme Allowance</t>
  </si>
  <si>
    <t>Local Transport and Travel - Civil Servants</t>
  </si>
  <si>
    <t>Local Transport &amp; Travel - Civil Servants</t>
  </si>
  <si>
    <t>Local Travel &amp; Transport - Others</t>
  </si>
  <si>
    <t>Local Travel &amp; Transport - Civil Servants</t>
  </si>
  <si>
    <t>Cleaning and Fumigation Services</t>
  </si>
  <si>
    <t>Local Transport - Civil Servants</t>
  </si>
  <si>
    <t>Upkeep of Office / Cleaning Services</t>
  </si>
  <si>
    <t>Plant / Generator Fuel Cost</t>
  </si>
  <si>
    <t>Cleaning and Fumigation</t>
  </si>
  <si>
    <t>051705900100</t>
  </si>
  <si>
    <t>PRIVATE SCHOOL BOARD</t>
  </si>
  <si>
    <t>Local Training (Sem., Conf., &amp; Workshops)</t>
  </si>
  <si>
    <t>Uniforms and Other Clothing</t>
  </si>
  <si>
    <t>External Examination Fees</t>
  </si>
  <si>
    <t>012500500100</t>
  </si>
  <si>
    <t>Local Training(Regular)</t>
  </si>
  <si>
    <t>Bureau of Establishment, Management Services and Training</t>
  </si>
  <si>
    <t>011100100600</t>
  </si>
  <si>
    <t>21010101</t>
  </si>
  <si>
    <t>21020101</t>
  </si>
  <si>
    <t>21020102</t>
  </si>
  <si>
    <t>21020103</t>
  </si>
  <si>
    <t>21020104</t>
  </si>
  <si>
    <t>21020105</t>
  </si>
  <si>
    <t>21020106</t>
  </si>
  <si>
    <t>21020107</t>
  </si>
  <si>
    <t>Department of Informations and Public Affairs</t>
  </si>
  <si>
    <t>Kaduna State Christian Pilgrims Welfare Board</t>
  </si>
  <si>
    <t>Government Girls Science Secondary School, Soba</t>
  </si>
  <si>
    <t>Government Girls Science Secondary School, Kwoi</t>
  </si>
  <si>
    <t>2017 APPROVED  ESTIMATES</t>
  </si>
  <si>
    <t>S/N</t>
  </si>
  <si>
    <t>03030011920101</t>
  </si>
  <si>
    <t>05050001560101</t>
  </si>
  <si>
    <t>03050001580101</t>
  </si>
  <si>
    <t>05050001630101</t>
  </si>
  <si>
    <t>05050001530101</t>
  </si>
  <si>
    <t>01050004170101</t>
  </si>
  <si>
    <t>01050004270101</t>
  </si>
  <si>
    <t>05050004280101</t>
  </si>
  <si>
    <t>05050004290101</t>
  </si>
  <si>
    <t>05050004410101</t>
  </si>
  <si>
    <t>05050004810101</t>
  </si>
  <si>
    <t>01050004950101</t>
  </si>
  <si>
    <t>Survey Description Fees</t>
  </si>
  <si>
    <t>Application For Processing Fees</t>
  </si>
  <si>
    <t>Penalty On Stamp Duty</t>
  </si>
  <si>
    <t>Current Ground Rent</t>
  </si>
  <si>
    <t>Bill Board Advertisement Fees</t>
  </si>
  <si>
    <t>Mineral Produce Fees</t>
  </si>
  <si>
    <t>60 % LGAs  Recurrent Contribution for PHCDA</t>
  </si>
  <si>
    <t>Sales Of Unserviceable Vehicles</t>
  </si>
  <si>
    <t>Registration Fees For Cooperative Societies</t>
  </si>
  <si>
    <t>Loan recovery (Tractor Sales)</t>
  </si>
  <si>
    <t>Sales Of Agro Sw Culture</t>
  </si>
  <si>
    <t>Earnings From Irrigation Service Development Charg</t>
  </si>
  <si>
    <t>Entertainment Levy ( 5% Consumption Tax)</t>
  </si>
  <si>
    <t>Rent of Shops ( KSDPC)</t>
  </si>
  <si>
    <t>Earnings From Consultancy Services</t>
  </si>
  <si>
    <t>Examination Fees For Appointments</t>
  </si>
  <si>
    <t>Issuance Of Statement Of Result</t>
  </si>
  <si>
    <t>Sales Of Journal &amp; Publications</t>
  </si>
  <si>
    <t>Annual Renewal Fees For Institutions</t>
  </si>
  <si>
    <t>Identification Of Motor Vehicles</t>
  </si>
  <si>
    <t>Environmental Strees Fee</t>
  </si>
  <si>
    <t>Ins. Disc. M/V &amp; M/Cycle</t>
  </si>
  <si>
    <t>Physiotheraphy Services Fees</t>
  </si>
  <si>
    <t>Ear, Nose &amp; Throat</t>
  </si>
  <si>
    <t>Sales Of Standing Order Booklet</t>
  </si>
  <si>
    <t>Examination Fees: School Midwifery</t>
  </si>
  <si>
    <t>Urban Experiances Fees</t>
  </si>
  <si>
    <t>Expectant Family Care Project Fee</t>
  </si>
  <si>
    <t>Rules and Regulations Guide Fees</t>
  </si>
  <si>
    <t>Rural Experience Fee</t>
  </si>
  <si>
    <t>Code Ethics</t>
  </si>
  <si>
    <t>Mot Test, Training And Workshop Inspection Fees</t>
  </si>
  <si>
    <t>Sales Of Pools Agent Forms</t>
  </si>
  <si>
    <t>Social Home Corners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</si>
</sst>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&quot;-&quot;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 Unicode MS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 Narrow"/>
      <family val="2"/>
    </font>
    <font>
      <b/>
      <sz val="16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i/>
      <sz val="3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72"/>
      <color rgb="FF000000"/>
      <name val="Bickley Script LET"/>
    </font>
    <font>
      <b/>
      <u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u/>
      <sz val="13"/>
      <color theme="1"/>
      <name val="Arial Narrow"/>
      <family val="2"/>
    </font>
    <font>
      <b/>
      <sz val="22"/>
      <name val="Arial Narrow"/>
      <family val="2"/>
    </font>
    <font>
      <b/>
      <u/>
      <sz val="12"/>
      <name val="Arial Narrow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0">
    <xf numFmtId="0" fontId="0" fillId="0" borderId="0" xfId="0"/>
    <xf numFmtId="0" fontId="9" fillId="0" borderId="1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43" fontId="13" fillId="0" borderId="0" xfId="23" applyFont="1" applyFill="1"/>
    <xf numFmtId="0" fontId="13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43" fontId="16" fillId="0" borderId="0" xfId="23" applyFont="1" applyFill="1"/>
    <xf numFmtId="0" fontId="16" fillId="0" borderId="1" xfId="0" applyFont="1" applyBorder="1" applyAlignment="1">
      <alignment horizontal="center" vertical="center" wrapText="1"/>
    </xf>
    <xf numFmtId="43" fontId="16" fillId="0" borderId="1" xfId="2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/>
    <xf numFmtId="0" fontId="16" fillId="0" borderId="1" xfId="0" applyFont="1" applyBorder="1"/>
    <xf numFmtId="0" fontId="13" fillId="0" borderId="1" xfId="0" applyFont="1" applyBorder="1" applyAlignment="1">
      <alignment wrapText="1"/>
    </xf>
    <xf numFmtId="43" fontId="13" fillId="0" borderId="1" xfId="23" applyFont="1" applyFill="1" applyBorder="1" applyAlignment="1">
      <alignment horizontal="left"/>
    </xf>
    <xf numFmtId="43" fontId="13" fillId="0" borderId="1" xfId="23" applyFont="1" applyFill="1" applyBorder="1"/>
    <xf numFmtId="0" fontId="13" fillId="0" borderId="1" xfId="0" applyFont="1" applyBorder="1" applyAlignment="1"/>
    <xf numFmtId="0" fontId="13" fillId="0" borderId="1" xfId="0" applyFont="1" applyFill="1" applyBorder="1" applyAlignment="1">
      <alignment wrapText="1"/>
    </xf>
    <xf numFmtId="43" fontId="13" fillId="0" borderId="1" xfId="23" applyFont="1" applyFill="1" applyBorder="1" applyAlignment="1">
      <alignment horizontal="right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/>
    <xf numFmtId="43" fontId="16" fillId="0" borderId="1" xfId="23" applyFont="1" applyFill="1" applyBorder="1"/>
    <xf numFmtId="0" fontId="13" fillId="0" borderId="1" xfId="0" applyFont="1" applyBorder="1" applyAlignment="1">
      <alignment vertical="center" wrapText="1"/>
    </xf>
    <xf numFmtId="43" fontId="13" fillId="0" borderId="1" xfId="23" applyFont="1" applyFill="1" applyBorder="1" applyAlignment="1">
      <alignment horizontal="left" vertical="center"/>
    </xf>
    <xf numFmtId="43" fontId="13" fillId="0" borderId="1" xfId="23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3" fontId="16" fillId="0" borderId="1" xfId="23" applyFont="1" applyFill="1" applyBorder="1" applyAlignment="1">
      <alignment horizontal="left" vertical="center"/>
    </xf>
    <xf numFmtId="43" fontId="16" fillId="0" borderId="1" xfId="23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43" fontId="16" fillId="0" borderId="1" xfId="23" applyFont="1" applyFill="1" applyBorder="1" applyAlignment="1">
      <alignment horizontal="left"/>
    </xf>
    <xf numFmtId="43" fontId="16" fillId="0" borderId="1" xfId="23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43" fontId="16" fillId="0" borderId="1" xfId="23" applyFont="1" applyFill="1" applyBorder="1" applyAlignment="1">
      <alignment horizontal="right" wrapText="1"/>
    </xf>
    <xf numFmtId="43" fontId="16" fillId="0" borderId="1" xfId="23" applyFont="1" applyFill="1" applyBorder="1" applyAlignment="1">
      <alignment horizontal="right"/>
    </xf>
    <xf numFmtId="43" fontId="13" fillId="0" borderId="1" xfId="23" applyFont="1" applyFill="1" applyBorder="1" applyAlignment="1">
      <alignment horizontal="center" vertical="center"/>
    </xf>
    <xf numFmtId="43" fontId="16" fillId="0" borderId="1" xfId="23" applyFont="1" applyFill="1" applyBorder="1" applyAlignment="1">
      <alignment horizontal="center" vertical="center"/>
    </xf>
    <xf numFmtId="43" fontId="16" fillId="0" borderId="1" xfId="0" applyNumberFormat="1" applyFont="1" applyBorder="1"/>
    <xf numFmtId="43" fontId="16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43" fontId="13" fillId="2" borderId="1" xfId="23" applyFont="1" applyFill="1" applyBorder="1" applyAlignment="1">
      <alignment horizontal="left" wrapText="1"/>
    </xf>
    <xf numFmtId="43" fontId="13" fillId="2" borderId="1" xfId="23" applyFont="1" applyFill="1" applyBorder="1" applyAlignment="1">
      <alignment horizontal="right"/>
    </xf>
    <xf numFmtId="43" fontId="13" fillId="2" borderId="1" xfId="23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43" fontId="16" fillId="2" borderId="1" xfId="23" applyFont="1" applyFill="1" applyBorder="1" applyAlignment="1">
      <alignment horizontal="left"/>
    </xf>
    <xf numFmtId="43" fontId="16" fillId="2" borderId="1" xfId="23" applyFont="1" applyFill="1" applyBorder="1" applyAlignment="1">
      <alignment horizontal="right"/>
    </xf>
    <xf numFmtId="43" fontId="13" fillId="0" borderId="1" xfId="2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43" fontId="13" fillId="0" borderId="1" xfId="23" applyFont="1" applyFill="1" applyBorder="1" applyAlignment="1">
      <alignment horizontal="right" vertical="top"/>
    </xf>
    <xf numFmtId="43" fontId="16" fillId="0" borderId="1" xfId="23" applyFont="1" applyFill="1" applyBorder="1" applyAlignment="1">
      <alignment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43" fontId="16" fillId="0" borderId="1" xfId="23" applyFont="1" applyFill="1" applyBorder="1" applyAlignment="1">
      <alignment horizontal="right" vertical="top"/>
    </xf>
    <xf numFmtId="43" fontId="13" fillId="0" borderId="1" xfId="23" quotePrefix="1" applyFont="1" applyFill="1" applyBorder="1" applyAlignment="1">
      <alignment horizontal="center"/>
    </xf>
    <xf numFmtId="43" fontId="13" fillId="0" borderId="1" xfId="23" applyFont="1" applyFill="1" applyBorder="1" applyAlignment="1">
      <alignment horizontal="center"/>
    </xf>
    <xf numFmtId="43" fontId="13" fillId="0" borderId="1" xfId="23" applyFont="1" applyFill="1" applyBorder="1" applyAlignment="1">
      <alignment horizontal="right" vertical="center" wrapText="1"/>
    </xf>
    <xf numFmtId="43" fontId="16" fillId="0" borderId="1" xfId="23" applyFont="1" applyFill="1" applyBorder="1" applyAlignment="1">
      <alignment vertical="top" wrapText="1"/>
    </xf>
    <xf numFmtId="43" fontId="13" fillId="0" borderId="3" xfId="23" applyFont="1" applyFill="1" applyBorder="1"/>
    <xf numFmtId="43" fontId="13" fillId="0" borderId="1" xfId="23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3" fontId="13" fillId="0" borderId="1" xfId="23" applyFont="1" applyFill="1" applyBorder="1" applyAlignment="1">
      <alignment wrapText="1"/>
    </xf>
    <xf numFmtId="43" fontId="16" fillId="0" borderId="1" xfId="23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43" fontId="13" fillId="0" borderId="5" xfId="23" applyFont="1" applyFill="1" applyBorder="1" applyAlignment="1">
      <alignment horizontal="left"/>
    </xf>
    <xf numFmtId="0" fontId="13" fillId="0" borderId="4" xfId="0" applyFont="1" applyBorder="1" applyAlignment="1"/>
    <xf numFmtId="49" fontId="13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3" fontId="13" fillId="0" borderId="1" xfId="23" applyFont="1" applyFill="1" applyBorder="1" applyAlignment="1">
      <alignment horizontal="right" vertical="top" wrapText="1"/>
    </xf>
    <xf numFmtId="43" fontId="16" fillId="0" borderId="1" xfId="23" applyFont="1" applyFill="1" applyBorder="1" applyAlignment="1">
      <alignment horizontal="right" vertical="top" wrapText="1"/>
    </xf>
    <xf numFmtId="43" fontId="16" fillId="0" borderId="1" xfId="23" applyFont="1" applyFill="1" applyBorder="1" applyAlignment="1">
      <alignment horizontal="right" vertical="center" wrapText="1"/>
    </xf>
    <xf numFmtId="43" fontId="13" fillId="0" borderId="0" xfId="23" applyFont="1" applyFill="1" applyAlignment="1">
      <alignment horizontal="center" vertical="center"/>
    </xf>
    <xf numFmtId="43" fontId="13" fillId="0" borderId="1" xfId="23" applyFont="1" applyFill="1" applyBorder="1" applyAlignment="1">
      <alignment horizontal="left" wrapText="1"/>
    </xf>
    <xf numFmtId="0" fontId="13" fillId="0" borderId="1" xfId="0" applyFont="1" applyBorder="1" applyAlignment="1">
      <alignment vertical="center"/>
    </xf>
    <xf numFmtId="43" fontId="13" fillId="0" borderId="1" xfId="23" applyFont="1" applyFill="1" applyBorder="1" applyAlignment="1">
      <alignment horizontal="right" vertical="center"/>
    </xf>
    <xf numFmtId="43" fontId="13" fillId="0" borderId="1" xfId="23" applyFont="1" applyFill="1" applyBorder="1" applyAlignment="1">
      <alignment vertical="top" wrapText="1"/>
    </xf>
    <xf numFmtId="43" fontId="13" fillId="0" borderId="1" xfId="23" applyFont="1" applyFill="1" applyBorder="1" applyAlignment="1">
      <alignment horizontal="center" wrapText="1"/>
    </xf>
    <xf numFmtId="43" fontId="13" fillId="0" borderId="1" xfId="23" applyFont="1" applyFill="1" applyBorder="1" applyAlignment="1"/>
    <xf numFmtId="43" fontId="13" fillId="0" borderId="1" xfId="2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3" fontId="16" fillId="0" borderId="1" xfId="23" applyFont="1" applyFill="1" applyBorder="1" applyAlignment="1">
      <alignment vertical="center" wrapText="1"/>
    </xf>
    <xf numFmtId="0" fontId="13" fillId="0" borderId="1" xfId="0" applyFont="1" applyBorder="1" applyAlignment="1">
      <alignment vertical="top"/>
    </xf>
    <xf numFmtId="43" fontId="13" fillId="0" borderId="1" xfId="23" applyFont="1" applyFill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43" fontId="16" fillId="0" borderId="1" xfId="0" applyNumberFormat="1" applyFont="1" applyBorder="1" applyAlignment="1">
      <alignment horizontal="center"/>
    </xf>
    <xf numFmtId="43" fontId="16" fillId="0" borderId="1" xfId="23" applyFont="1" applyFill="1" applyBorder="1" applyAlignment="1">
      <alignment horizontal="center" wrapText="1"/>
    </xf>
    <xf numFmtId="43" fontId="16" fillId="0" borderId="1" xfId="23" applyFont="1" applyFill="1" applyBorder="1" applyAlignment="1"/>
    <xf numFmtId="43" fontId="13" fillId="0" borderId="1" xfId="23" applyFont="1" applyBorder="1" applyAlignment="1">
      <alignment vertical="top" wrapText="1"/>
    </xf>
    <xf numFmtId="43" fontId="13" fillId="0" borderId="1" xfId="23" applyFont="1" applyBorder="1" applyAlignment="1">
      <alignment wrapText="1"/>
    </xf>
    <xf numFmtId="43" fontId="16" fillId="0" borderId="1" xfId="23" applyFont="1" applyBorder="1" applyAlignment="1">
      <alignment vertical="top"/>
    </xf>
    <xf numFmtId="43" fontId="16" fillId="0" borderId="1" xfId="0" applyNumberFormat="1" applyFont="1" applyBorder="1" applyAlignment="1"/>
    <xf numFmtId="43" fontId="13" fillId="0" borderId="1" xfId="23" applyFont="1" applyFill="1" applyBorder="1" applyAlignment="1">
      <alignment horizontal="right" readingOrder="1"/>
    </xf>
    <xf numFmtId="43" fontId="13" fillId="0" borderId="2" xfId="23" applyFont="1" applyFill="1" applyBorder="1" applyAlignment="1">
      <alignment horizontal="right" readingOrder="1"/>
    </xf>
    <xf numFmtId="43" fontId="13" fillId="0" borderId="2" xfId="23" applyFont="1" applyFill="1" applyBorder="1"/>
    <xf numFmtId="43" fontId="16" fillId="0" borderId="1" xfId="23" applyFont="1" applyFill="1" applyBorder="1" applyAlignment="1">
      <alignment horizontal="right" readingOrder="1"/>
    </xf>
    <xf numFmtId="0" fontId="16" fillId="0" borderId="1" xfId="0" applyFont="1" applyBorder="1" applyAlignment="1">
      <alignment horizontal="left" vertical="center"/>
    </xf>
    <xf numFmtId="43" fontId="18" fillId="0" borderId="0" xfId="1" applyFont="1"/>
    <xf numFmtId="10" fontId="19" fillId="0" borderId="0" xfId="28" applyNumberFormat="1" applyFont="1" applyAlignment="1">
      <alignment horizontal="center"/>
    </xf>
    <xf numFmtId="10" fontId="19" fillId="0" borderId="8" xfId="28" applyNumberFormat="1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43" fontId="19" fillId="0" borderId="1" xfId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/>
    <xf numFmtId="43" fontId="18" fillId="0" borderId="1" xfId="1" applyFont="1" applyBorder="1"/>
    <xf numFmtId="0" fontId="19" fillId="0" borderId="1" xfId="0" applyFont="1" applyBorder="1"/>
    <xf numFmtId="43" fontId="19" fillId="0" borderId="1" xfId="1" applyFont="1" applyBorder="1"/>
    <xf numFmtId="0" fontId="19" fillId="0" borderId="0" xfId="0" applyFont="1"/>
    <xf numFmtId="0" fontId="19" fillId="0" borderId="0" xfId="1" applyNumberFormat="1" applyFont="1" applyAlignment="1">
      <alignment horizontal="center"/>
    </xf>
    <xf numFmtId="43" fontId="18" fillId="0" borderId="8" xfId="1" applyFont="1" applyBorder="1"/>
    <xf numFmtId="43" fontId="19" fillId="0" borderId="0" xfId="1" applyFont="1"/>
    <xf numFmtId="43" fontId="19" fillId="0" borderId="9" xfId="1" applyFont="1" applyBorder="1"/>
    <xf numFmtId="43" fontId="19" fillId="0" borderId="8" xfId="1" applyFont="1" applyBorder="1"/>
    <xf numFmtId="43" fontId="13" fillId="0" borderId="1" xfId="23" applyFont="1" applyBorder="1" applyAlignment="1">
      <alignment horizontal="right"/>
    </xf>
    <xf numFmtId="43" fontId="13" fillId="0" borderId="1" xfId="23" applyFont="1" applyBorder="1"/>
    <xf numFmtId="43" fontId="16" fillId="0" borderId="1" xfId="0" applyNumberFormat="1" applyFont="1" applyFill="1" applyBorder="1"/>
    <xf numFmtId="43" fontId="10" fillId="0" borderId="1" xfId="2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9" fillId="0" borderId="1" xfId="23" applyFont="1" applyBorder="1"/>
    <xf numFmtId="43" fontId="10" fillId="0" borderId="1" xfId="23" applyFont="1" applyBorder="1"/>
    <xf numFmtId="43" fontId="9" fillId="0" borderId="0" xfId="23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7" xfId="0" applyFont="1" applyBorder="1"/>
    <xf numFmtId="49" fontId="15" fillId="0" borderId="1" xfId="0" applyNumberFormat="1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8" fillId="0" borderId="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0" fontId="18" fillId="0" borderId="8" xfId="0" applyFont="1" applyFill="1" applyBorder="1" applyAlignment="1">
      <alignment horizontal="left" wrapText="1"/>
    </xf>
    <xf numFmtId="49" fontId="15" fillId="0" borderId="3" xfId="0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43" fontId="9" fillId="3" borderId="1" xfId="1" applyFont="1" applyFill="1" applyBorder="1"/>
    <xf numFmtId="0" fontId="9" fillId="3" borderId="0" xfId="0" applyFont="1" applyFill="1"/>
    <xf numFmtId="0" fontId="16" fillId="0" borderId="1" xfId="0" applyFont="1" applyFill="1" applyBorder="1"/>
    <xf numFmtId="0" fontId="13" fillId="0" borderId="1" xfId="0" applyFont="1" applyFill="1" applyBorder="1" applyAlignment="1"/>
    <xf numFmtId="0" fontId="13" fillId="0" borderId="0" xfId="0" applyFont="1" applyFill="1"/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8" fillId="0" borderId="3" xfId="0" applyNumberFormat="1" applyFont="1" applyFill="1" applyBorder="1" applyAlignment="1">
      <alignment horizontal="center" wrapText="1"/>
    </xf>
    <xf numFmtId="0" fontId="26" fillId="0" borderId="0" xfId="0" applyFont="1"/>
    <xf numFmtId="0" fontId="26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3" fontId="25" fillId="0" borderId="1" xfId="1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" xfId="0" applyFont="1" applyBorder="1"/>
    <xf numFmtId="0" fontId="25" fillId="0" borderId="4" xfId="0" applyFont="1" applyBorder="1"/>
    <xf numFmtId="43" fontId="26" fillId="0" borderId="1" xfId="1" applyNumberFormat="1" applyFont="1" applyBorder="1" applyAlignment="1">
      <alignment wrapText="1"/>
    </xf>
    <xf numFmtId="0" fontId="26" fillId="0" borderId="1" xfId="0" applyFont="1" applyBorder="1"/>
    <xf numFmtId="0" fontId="26" fillId="0" borderId="4" xfId="0" applyFont="1" applyBorder="1"/>
    <xf numFmtId="43" fontId="26" fillId="0" borderId="1" xfId="1" applyFont="1" applyBorder="1"/>
    <xf numFmtId="43" fontId="25" fillId="0" borderId="1" xfId="1" applyNumberFormat="1" applyFont="1" applyBorder="1" applyAlignment="1">
      <alignment wrapText="1"/>
    </xf>
    <xf numFmtId="0" fontId="25" fillId="0" borderId="0" xfId="0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43" fontId="26" fillId="0" borderId="0" xfId="1" applyNumberFormat="1" applyFont="1" applyFill="1"/>
    <xf numFmtId="0" fontId="25" fillId="0" borderId="1" xfId="0" applyFont="1" applyFill="1" applyBorder="1" applyAlignment="1">
      <alignment horizontal="center" vertical="center"/>
    </xf>
    <xf numFmtId="43" fontId="25" fillId="0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43" fontId="26" fillId="0" borderId="1" xfId="1" applyNumberFormat="1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25" fillId="0" borderId="1" xfId="0" applyFont="1" applyFill="1" applyBorder="1"/>
    <xf numFmtId="43" fontId="25" fillId="0" borderId="1" xfId="1" applyNumberFormat="1" applyFont="1" applyFill="1" applyBorder="1"/>
    <xf numFmtId="43" fontId="26" fillId="0" borderId="0" xfId="1" applyFont="1" applyFill="1"/>
    <xf numFmtId="0" fontId="26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right"/>
    </xf>
    <xf numFmtId="0" fontId="25" fillId="0" borderId="0" xfId="0" applyFont="1" applyFill="1"/>
    <xf numFmtId="43" fontId="3" fillId="0" borderId="1" xfId="1" applyNumberFormat="1" applyFont="1" applyFill="1" applyBorder="1"/>
    <xf numFmtId="43" fontId="4" fillId="0" borderId="1" xfId="1" applyNumberFormat="1" applyFont="1" applyFill="1" applyBorder="1"/>
    <xf numFmtId="0" fontId="26" fillId="0" borderId="1" xfId="0" applyFont="1" applyFill="1" applyBorder="1" applyAlignment="1">
      <alignment horizontal="left"/>
    </xf>
    <xf numFmtId="43" fontId="26" fillId="0" borderId="0" xfId="1" applyNumberFormat="1" applyFo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Fill="1" applyBorder="1" applyAlignment="1">
      <alignment horizontal="right" wrapText="1"/>
    </xf>
    <xf numFmtId="0" fontId="25" fillId="0" borderId="1" xfId="0" applyFont="1" applyFill="1" applyBorder="1" applyAlignment="1">
      <alignment wrapText="1"/>
    </xf>
    <xf numFmtId="43" fontId="26" fillId="0" borderId="1" xfId="0" applyNumberFormat="1" applyFont="1" applyFill="1" applyBorder="1"/>
    <xf numFmtId="43" fontId="26" fillId="0" borderId="1" xfId="0" applyNumberFormat="1" applyFont="1" applyBorder="1"/>
    <xf numFmtId="43" fontId="26" fillId="0" borderId="1" xfId="1" applyNumberFormat="1" applyFont="1" applyBorder="1"/>
    <xf numFmtId="0" fontId="25" fillId="0" borderId="1" xfId="0" applyFont="1" applyBorder="1" applyAlignment="1">
      <alignment horizontal="right" wrapText="1"/>
    </xf>
    <xf numFmtId="43" fontId="25" fillId="0" borderId="1" xfId="1" applyNumberFormat="1" applyFont="1" applyBorder="1"/>
    <xf numFmtId="0" fontId="25" fillId="0" borderId="1" xfId="0" applyFont="1" applyBorder="1" applyAlignment="1">
      <alignment horizontal="left"/>
    </xf>
    <xf numFmtId="43" fontId="26" fillId="0" borderId="1" xfId="1" applyNumberFormat="1" applyFont="1" applyBorder="1" applyAlignment="1">
      <alignment horizontal="left"/>
    </xf>
    <xf numFmtId="43" fontId="25" fillId="0" borderId="1" xfId="1" applyNumberFormat="1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16" fillId="2" borderId="1" xfId="23" applyNumberFormat="1" applyFont="1" applyFill="1" applyBorder="1" applyAlignment="1">
      <alignment horizontal="left"/>
    </xf>
    <xf numFmtId="0" fontId="9" fillId="2" borderId="1" xfId="23" applyNumberFormat="1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horizontal="left" vertical="center"/>
    </xf>
    <xf numFmtId="43" fontId="26" fillId="0" borderId="1" xfId="1" applyNumberFormat="1" applyFont="1" applyFill="1" applyBorder="1" applyAlignment="1">
      <alignment horizontal="right" wrapText="1"/>
    </xf>
    <xf numFmtId="0" fontId="25" fillId="0" borderId="3" xfId="0" applyFont="1" applyBorder="1" applyAlignment="1">
      <alignment horizontal="left" vertical="center"/>
    </xf>
    <xf numFmtId="43" fontId="25" fillId="0" borderId="1" xfId="0" applyNumberFormat="1" applyFont="1" applyFill="1" applyBorder="1" applyAlignment="1">
      <alignment horizontal="right" vertical="center" wrapText="1"/>
    </xf>
    <xf numFmtId="0" fontId="26" fillId="0" borderId="9" xfId="0" applyFont="1" applyBorder="1" applyAlignment="1">
      <alignment horizontal="left" vertical="center"/>
    </xf>
    <xf numFmtId="43" fontId="25" fillId="0" borderId="9" xfId="1" applyFont="1" applyFill="1" applyBorder="1" applyAlignment="1">
      <alignment horizontal="center" wrapText="1"/>
    </xf>
    <xf numFmtId="0" fontId="26" fillId="0" borderId="0" xfId="0" applyFont="1" applyBorder="1" applyAlignment="1">
      <alignment horizontal="left" vertical="center"/>
    </xf>
    <xf numFmtId="43" fontId="25" fillId="0" borderId="0" xfId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43" fontId="25" fillId="0" borderId="0" xfId="0" applyNumberFormat="1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/>
    </xf>
    <xf numFmtId="0" fontId="28" fillId="0" borderId="8" xfId="0" applyFont="1" applyBorder="1"/>
    <xf numFmtId="41" fontId="26" fillId="0" borderId="8" xfId="0" applyNumberFormat="1" applyFont="1" applyFill="1" applyBorder="1"/>
    <xf numFmtId="0" fontId="26" fillId="0" borderId="8" xfId="0" applyFont="1" applyBorder="1"/>
    <xf numFmtId="43" fontId="26" fillId="0" borderId="1" xfId="1" applyNumberFormat="1" applyFont="1" applyFill="1" applyBorder="1" applyAlignment="1">
      <alignment horizontal="right"/>
    </xf>
    <xf numFmtId="0" fontId="25" fillId="0" borderId="1" xfId="0" applyFont="1" applyBorder="1" applyAlignment="1">
      <alignment horizontal="right"/>
    </xf>
    <xf numFmtId="165" fontId="25" fillId="0" borderId="1" xfId="1" applyNumberFormat="1" applyFont="1" applyFill="1" applyBorder="1"/>
    <xf numFmtId="0" fontId="25" fillId="0" borderId="9" xfId="0" applyFont="1" applyFill="1" applyBorder="1" applyAlignment="1">
      <alignment horizontal="center"/>
    </xf>
    <xf numFmtId="0" fontId="25" fillId="0" borderId="9" xfId="0" applyFont="1" applyBorder="1" applyAlignment="1">
      <alignment horizontal="right"/>
    </xf>
    <xf numFmtId="41" fontId="25" fillId="0" borderId="9" xfId="1" applyNumberFormat="1" applyFont="1" applyFill="1" applyBorder="1"/>
    <xf numFmtId="0" fontId="25" fillId="0" borderId="0" xfId="0" applyFont="1" applyBorder="1" applyAlignment="1">
      <alignment horizontal="right"/>
    </xf>
    <xf numFmtId="41" fontId="25" fillId="0" borderId="0" xfId="1" applyNumberFormat="1" applyFont="1" applyFill="1" applyBorder="1"/>
    <xf numFmtId="0" fontId="25" fillId="0" borderId="0" xfId="0" applyFont="1" applyFill="1" applyAlignment="1">
      <alignment vertical="center"/>
    </xf>
    <xf numFmtId="165" fontId="26" fillId="0" borderId="1" xfId="0" applyNumberFormat="1" applyFont="1" applyFill="1" applyBorder="1"/>
    <xf numFmtId="164" fontId="26" fillId="0" borderId="1" xfId="25" applyFont="1" applyFill="1" applyBorder="1"/>
    <xf numFmtId="0" fontId="25" fillId="0" borderId="9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65" fontId="25" fillId="0" borderId="0" xfId="1" applyNumberFormat="1" applyFont="1" applyFill="1" applyBorder="1"/>
    <xf numFmtId="43" fontId="25" fillId="0" borderId="0" xfId="1" applyFont="1" applyFill="1" applyBorder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8" fillId="0" borderId="8" xfId="0" applyFont="1" applyFill="1" applyBorder="1"/>
    <xf numFmtId="0" fontId="26" fillId="0" borderId="0" xfId="0" applyFont="1" applyFill="1" applyAlignment="1">
      <alignment vertical="center"/>
    </xf>
    <xf numFmtId="165" fontId="26" fillId="0" borderId="1" xfId="1" applyNumberFormat="1" applyFont="1" applyFill="1" applyBorder="1"/>
    <xf numFmtId="41" fontId="26" fillId="0" borderId="1" xfId="0" applyNumberFormat="1" applyFont="1" applyFill="1" applyBorder="1"/>
    <xf numFmtId="165" fontId="25" fillId="0" borderId="1" xfId="0" applyNumberFormat="1" applyFont="1" applyFill="1" applyBorder="1"/>
    <xf numFmtId="43" fontId="16" fillId="0" borderId="1" xfId="23" applyFont="1" applyBorder="1" applyAlignment="1">
      <alignment horizontal="center"/>
    </xf>
    <xf numFmtId="43" fontId="19" fillId="0" borderId="0" xfId="0" applyNumberFormat="1" applyFont="1"/>
    <xf numFmtId="43" fontId="18" fillId="0" borderId="0" xfId="0" applyNumberFormat="1" applyFont="1"/>
    <xf numFmtId="0" fontId="9" fillId="0" borderId="1" xfId="0" applyFont="1" applyFill="1" applyBorder="1" applyAlignment="1">
      <alignment wrapText="1"/>
    </xf>
    <xf numFmtId="0" fontId="30" fillId="0" borderId="0" xfId="0" applyFont="1"/>
    <xf numFmtId="0" fontId="29" fillId="0" borderId="1" xfId="0" applyFont="1" applyBorder="1" applyAlignment="1">
      <alignment horizontal="center" vertical="center"/>
    </xf>
    <xf numFmtId="43" fontId="29" fillId="0" borderId="1" xfId="1" applyNumberFormat="1" applyFont="1" applyBorder="1" applyAlignment="1">
      <alignment horizontal="center" vertical="center" wrapText="1"/>
    </xf>
    <xf numFmtId="0" fontId="30" fillId="0" borderId="1" xfId="0" applyFont="1" applyBorder="1"/>
    <xf numFmtId="43" fontId="30" fillId="0" borderId="1" xfId="1" applyNumberFormat="1" applyFont="1" applyBorder="1" applyAlignment="1">
      <alignment wrapText="1"/>
    </xf>
    <xf numFmtId="0" fontId="29" fillId="0" borderId="1" xfId="0" applyFont="1" applyBorder="1"/>
    <xf numFmtId="43" fontId="29" fillId="0" borderId="1" xfId="1" applyNumberFormat="1" applyFont="1" applyBorder="1" applyAlignment="1">
      <alignment wrapText="1"/>
    </xf>
    <xf numFmtId="0" fontId="29" fillId="0" borderId="0" xfId="0" applyFont="1"/>
    <xf numFmtId="0" fontId="29" fillId="0" borderId="1" xfId="0" applyFont="1" applyBorder="1" applyAlignment="1">
      <alignment horizontal="right"/>
    </xf>
    <xf numFmtId="0" fontId="31" fillId="0" borderId="1" xfId="0" applyFont="1" applyBorder="1"/>
    <xf numFmtId="0" fontId="30" fillId="0" borderId="1" xfId="1" applyNumberFormat="1" applyFont="1" applyBorder="1" applyAlignment="1">
      <alignment vertical="top"/>
    </xf>
    <xf numFmtId="0" fontId="30" fillId="0" borderId="1" xfId="0" applyFont="1" applyBorder="1" applyAlignment="1">
      <alignment horizontal="left"/>
    </xf>
    <xf numFmtId="43" fontId="29" fillId="0" borderId="0" xfId="1" applyNumberFormat="1" applyFont="1" applyAlignment="1">
      <alignment wrapText="1"/>
    </xf>
    <xf numFmtId="43" fontId="30" fillId="0" borderId="0" xfId="1" applyNumberFormat="1" applyFont="1" applyAlignment="1">
      <alignment wrapText="1"/>
    </xf>
    <xf numFmtId="43" fontId="18" fillId="0" borderId="8" xfId="1" applyNumberFormat="1" applyFont="1" applyBorder="1"/>
    <xf numFmtId="43" fontId="19" fillId="0" borderId="9" xfId="1" applyNumberFormat="1" applyFont="1" applyBorder="1"/>
    <xf numFmtId="0" fontId="25" fillId="0" borderId="8" xfId="0" applyFont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49" fontId="10" fillId="0" borderId="0" xfId="26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/>
    <xf numFmtId="49" fontId="10" fillId="0" borderId="8" xfId="26" applyNumberFormat="1" applyFont="1" applyFill="1" applyBorder="1" applyAlignment="1"/>
    <xf numFmtId="164" fontId="9" fillId="0" borderId="0" xfId="25" applyFont="1" applyFill="1"/>
    <xf numFmtId="49" fontId="10" fillId="0" borderId="0" xfId="0" applyNumberFormat="1" applyFont="1" applyFill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43" fontId="10" fillId="0" borderId="1" xfId="1" applyFont="1" applyFill="1" applyBorder="1" applyAlignment="1" applyProtection="1">
      <alignment horizontal="center" vertical="center" wrapText="1"/>
      <protection hidden="1"/>
    </xf>
    <xf numFmtId="164" fontId="10" fillId="0" borderId="1" xfId="25" applyFont="1" applyFill="1" applyBorder="1" applyAlignment="1" applyProtection="1">
      <alignment horizontal="center" vertical="center" wrapText="1"/>
      <protection hidden="1"/>
    </xf>
    <xf numFmtId="49" fontId="10" fillId="0" borderId="1" xfId="26" applyNumberFormat="1" applyFont="1" applyFill="1" applyBorder="1" applyAlignment="1">
      <alignment wrapText="1"/>
    </xf>
    <xf numFmtId="43" fontId="9" fillId="0" borderId="1" xfId="1" applyFont="1" applyFill="1" applyBorder="1" applyAlignment="1">
      <alignment wrapText="1"/>
    </xf>
    <xf numFmtId="164" fontId="9" fillId="0" borderId="1" xfId="27" applyFont="1" applyFill="1" applyBorder="1" applyAlignment="1">
      <alignment wrapText="1"/>
    </xf>
    <xf numFmtId="49" fontId="9" fillId="0" borderId="1" xfId="26" applyNumberFormat="1" applyFont="1" applyFill="1" applyBorder="1" applyAlignment="1">
      <alignment wrapText="1"/>
    </xf>
    <xf numFmtId="43" fontId="10" fillId="0" borderId="1" xfId="1" applyFont="1" applyFill="1" applyBorder="1" applyAlignment="1">
      <alignment wrapText="1"/>
    </xf>
    <xf numFmtId="164" fontId="10" fillId="0" borderId="1" xfId="27" applyFont="1" applyFill="1" applyBorder="1" applyAlignment="1">
      <alignment wrapText="1"/>
    </xf>
    <xf numFmtId="43" fontId="9" fillId="0" borderId="0" xfId="1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164" fontId="10" fillId="0" borderId="0" xfId="25" applyFont="1" applyFill="1"/>
    <xf numFmtId="43" fontId="9" fillId="0" borderId="1" xfId="1" applyFont="1" applyFill="1" applyBorder="1"/>
    <xf numFmtId="164" fontId="9" fillId="0" borderId="1" xfId="25" applyFont="1" applyFill="1" applyBorder="1"/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wrapText="1"/>
    </xf>
    <xf numFmtId="164" fontId="10" fillId="0" borderId="1" xfId="25" applyFont="1" applyFill="1" applyBorder="1"/>
    <xf numFmtId="0" fontId="10" fillId="0" borderId="0" xfId="0" applyFont="1" applyFill="1"/>
    <xf numFmtId="164" fontId="9" fillId="0" borderId="8" xfId="25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/>
    <xf numFmtId="43" fontId="10" fillId="0" borderId="0" xfId="1" applyFont="1" applyFill="1" applyBorder="1"/>
    <xf numFmtId="164" fontId="10" fillId="0" borderId="0" xfId="25" applyFont="1" applyFill="1" applyBorder="1"/>
    <xf numFmtId="0" fontId="9" fillId="0" borderId="0" xfId="0" applyFont="1" applyFill="1" applyBorder="1" applyAlignment="1">
      <alignment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43" fontId="9" fillId="0" borderId="1" xfId="1" applyFont="1" applyFill="1" applyBorder="1" applyAlignment="1" applyProtection="1">
      <alignment horizontal="center" vertical="center" wrapText="1"/>
    </xf>
    <xf numFmtId="164" fontId="9" fillId="0" borderId="1" xfId="25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/>
    <xf numFmtId="0" fontId="33" fillId="0" borderId="0" xfId="0" applyFont="1" applyFill="1" applyAlignment="1">
      <alignment wrapText="1"/>
    </xf>
    <xf numFmtId="0" fontId="10" fillId="0" borderId="0" xfId="0" applyFont="1" applyFill="1" applyBorder="1" applyAlignment="1"/>
    <xf numFmtId="49" fontId="3" fillId="0" borderId="0" xfId="0" applyNumberFormat="1" applyFont="1" applyAlignment="1">
      <alignment horizontal="center"/>
    </xf>
    <xf numFmtId="164" fontId="10" fillId="0" borderId="8" xfId="25" applyFont="1" applyFill="1" applyBorder="1"/>
    <xf numFmtId="43" fontId="10" fillId="0" borderId="1" xfId="1" applyFont="1" applyFill="1" applyBorder="1"/>
    <xf numFmtId="0" fontId="3" fillId="0" borderId="1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3" borderId="1" xfId="1" applyNumberFormat="1" applyFont="1" applyFill="1" applyBorder="1" applyAlignment="1">
      <alignment wrapText="1"/>
    </xf>
    <xf numFmtId="0" fontId="9" fillId="0" borderId="1" xfId="1" applyNumberFormat="1" applyFont="1" applyFill="1" applyBorder="1" applyAlignment="1">
      <alignment wrapText="1"/>
    </xf>
    <xf numFmtId="164" fontId="9" fillId="3" borderId="1" xfId="25" applyFont="1" applyFill="1" applyBorder="1"/>
    <xf numFmtId="0" fontId="9" fillId="3" borderId="8" xfId="0" applyFont="1" applyFill="1" applyBorder="1"/>
    <xf numFmtId="0" fontId="9" fillId="3" borderId="3" xfId="1" applyNumberFormat="1" applyFont="1" applyFill="1" applyBorder="1" applyAlignment="1">
      <alignment wrapText="1"/>
    </xf>
    <xf numFmtId="43" fontId="9" fillId="3" borderId="3" xfId="1" applyFont="1" applyFill="1" applyBorder="1"/>
    <xf numFmtId="164" fontId="9" fillId="0" borderId="3" xfId="25" applyFont="1" applyFill="1" applyBorder="1"/>
    <xf numFmtId="164" fontId="9" fillId="0" borderId="0" xfId="25" applyFont="1" applyFill="1" applyBorder="1"/>
    <xf numFmtId="165" fontId="3" fillId="0" borderId="0" xfId="0" applyNumberFormat="1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0" fillId="0" borderId="1" xfId="26" applyNumberFormat="1" applyFont="1" applyFill="1" applyBorder="1" applyAlignment="1">
      <alignment vertical="center" wrapText="1"/>
    </xf>
    <xf numFmtId="43" fontId="9" fillId="0" borderId="1" xfId="1" applyFont="1" applyFill="1" applyBorder="1" applyAlignment="1">
      <alignment vertical="center" wrapText="1"/>
    </xf>
    <xf numFmtId="164" fontId="9" fillId="0" borderId="1" xfId="27" applyFont="1" applyFill="1" applyBorder="1" applyAlignment="1">
      <alignment vertical="center" wrapText="1"/>
    </xf>
    <xf numFmtId="49" fontId="9" fillId="0" borderId="1" xfId="26" applyNumberFormat="1" applyFont="1" applyFill="1" applyBorder="1" applyAlignment="1">
      <alignment vertical="center" wrapText="1"/>
    </xf>
    <xf numFmtId="43" fontId="10" fillId="0" borderId="1" xfId="1" applyFont="1" applyFill="1" applyBorder="1" applyAlignment="1">
      <alignment vertical="center" wrapText="1"/>
    </xf>
    <xf numFmtId="164" fontId="10" fillId="0" borderId="1" xfId="27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5" fillId="0" borderId="7" xfId="26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164" fontId="10" fillId="0" borderId="0" xfId="27" applyFont="1" applyFill="1" applyBorder="1" applyAlignment="1">
      <alignment wrapText="1"/>
    </xf>
    <xf numFmtId="43" fontId="26" fillId="0" borderId="0" xfId="1" applyFont="1"/>
    <xf numFmtId="43" fontId="26" fillId="0" borderId="0" xfId="0" applyNumberFormat="1" applyFont="1"/>
    <xf numFmtId="0" fontId="9" fillId="0" borderId="9" xfId="0" applyFont="1" applyFill="1" applyBorder="1" applyAlignment="1">
      <alignment wrapText="1"/>
    </xf>
    <xf numFmtId="164" fontId="9" fillId="0" borderId="9" xfId="25" applyFont="1" applyFill="1" applyBorder="1"/>
    <xf numFmtId="0" fontId="10" fillId="0" borderId="8" xfId="0" applyFont="1" applyFill="1" applyBorder="1" applyAlignment="1"/>
    <xf numFmtId="43" fontId="9" fillId="0" borderId="1" xfId="1" applyFont="1" applyFill="1" applyBorder="1" applyAlignment="1">
      <alignment vertical="top" wrapText="1"/>
    </xf>
    <xf numFmtId="43" fontId="10" fillId="0" borderId="0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 wrapText="1"/>
    </xf>
    <xf numFmtId="49" fontId="18" fillId="0" borderId="1" xfId="0" applyNumberFormat="1" applyFont="1" applyBorder="1"/>
    <xf numFmtId="49" fontId="19" fillId="0" borderId="1" xfId="0" applyNumberFormat="1" applyFont="1" applyBorder="1"/>
    <xf numFmtId="0" fontId="18" fillId="0" borderId="1" xfId="0" applyNumberFormat="1" applyFont="1" applyBorder="1"/>
    <xf numFmtId="43" fontId="13" fillId="0" borderId="1" xfId="0" applyNumberFormat="1" applyFont="1" applyBorder="1"/>
    <xf numFmtId="43" fontId="13" fillId="0" borderId="1" xfId="0" applyNumberFormat="1" applyFont="1" applyFill="1" applyBorder="1"/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3" fontId="26" fillId="0" borderId="0" xfId="1" applyFont="1" applyAlignment="1">
      <alignment horizontal="center" vertical="center"/>
    </xf>
    <xf numFmtId="43" fontId="25" fillId="0" borderId="0" xfId="1" applyFont="1"/>
    <xf numFmtId="0" fontId="25" fillId="0" borderId="0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3" fontId="9" fillId="0" borderId="0" xfId="1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left" vertical="center"/>
    </xf>
    <xf numFmtId="43" fontId="9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10" fillId="0" borderId="1" xfId="0" applyFont="1" applyFill="1" applyBorder="1"/>
    <xf numFmtId="43" fontId="10" fillId="0" borderId="1" xfId="1" applyFont="1" applyFill="1" applyBorder="1" applyAlignment="1"/>
    <xf numFmtId="43" fontId="9" fillId="0" borderId="1" xfId="1" applyFont="1" applyFill="1" applyBorder="1" applyAlignment="1"/>
    <xf numFmtId="0" fontId="10" fillId="0" borderId="1" xfId="0" applyFont="1" applyFill="1" applyBorder="1" applyAlignment="1"/>
    <xf numFmtId="0" fontId="10" fillId="0" borderId="6" xfId="0" applyFont="1" applyFill="1" applyBorder="1"/>
    <xf numFmtId="0" fontId="9" fillId="0" borderId="6" xfId="0" applyFont="1" applyFill="1" applyBorder="1" applyAlignment="1">
      <alignment horizontal="left" vertical="center" wrapText="1"/>
    </xf>
    <xf numFmtId="43" fontId="10" fillId="0" borderId="1" xfId="0" applyNumberFormat="1" applyFont="1" applyFill="1" applyBorder="1" applyAlignment="1">
      <alignment wrapText="1"/>
    </xf>
    <xf numFmtId="43" fontId="9" fillId="0" borderId="2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 applyAlignment="1"/>
    <xf numFmtId="164" fontId="10" fillId="0" borderId="1" xfId="0" applyNumberFormat="1" applyFont="1" applyFill="1" applyBorder="1" applyAlignment="1">
      <alignment wrapText="1"/>
    </xf>
    <xf numFmtId="43" fontId="9" fillId="0" borderId="1" xfId="0" applyNumberFormat="1" applyFont="1" applyFill="1" applyBorder="1" applyAlignment="1">
      <alignment wrapText="1"/>
    </xf>
    <xf numFmtId="43" fontId="10" fillId="0" borderId="7" xfId="1" applyFont="1" applyFill="1" applyBorder="1" applyAlignment="1"/>
    <xf numFmtId="43" fontId="9" fillId="0" borderId="7" xfId="1" applyFont="1" applyFill="1" applyBorder="1" applyAlignment="1"/>
    <xf numFmtId="43" fontId="9" fillId="0" borderId="4" xfId="1" applyFont="1" applyFill="1" applyBorder="1" applyAlignment="1"/>
    <xf numFmtId="0" fontId="3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32" fillId="0" borderId="0" xfId="26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</cellXfs>
  <cellStyles count="29">
    <cellStyle name="Comma" xfId="1" builtinId="3"/>
    <cellStyle name="Comma 2" xfId="2" xr:uid="{00000000-0005-0000-0000-000001000000}"/>
    <cellStyle name="Comma 2 2" xfId="23" xr:uid="{00000000-0005-0000-0000-000002000000}"/>
    <cellStyle name="Comma 3" xfId="3" xr:uid="{00000000-0005-0000-0000-000003000000}"/>
    <cellStyle name="Comma 4" xfId="4" xr:uid="{00000000-0005-0000-0000-000004000000}"/>
    <cellStyle name="Comma 4 2" xfId="27" xr:uid="{00000000-0005-0000-0000-000005000000}"/>
    <cellStyle name="Comma 5" xfId="5" xr:uid="{00000000-0005-0000-0000-000006000000}"/>
    <cellStyle name="Comma 6" xfId="25" xr:uid="{00000000-0005-0000-0000-000007000000}"/>
    <cellStyle name="Comma 9" xfId="6" xr:uid="{00000000-0005-0000-0000-000008000000}"/>
    <cellStyle name="Currency 2" xfId="7" xr:uid="{00000000-0005-0000-0000-000009000000}"/>
    <cellStyle name="Hyperlink 2" xfId="8" xr:uid="{00000000-0005-0000-0000-00000A000000}"/>
    <cellStyle name="Normal" xfId="0" builtinId="0"/>
    <cellStyle name="Normal 10" xfId="9" xr:uid="{00000000-0005-0000-0000-00000C000000}"/>
    <cellStyle name="Normal 11" xfId="24" xr:uid="{00000000-0005-0000-0000-00000D000000}"/>
    <cellStyle name="Normal 15" xfId="10" xr:uid="{00000000-0005-0000-0000-00000E000000}"/>
    <cellStyle name="Normal 16" xfId="11" xr:uid="{00000000-0005-0000-0000-00000F000000}"/>
    <cellStyle name="Normal 2" xfId="12" xr:uid="{00000000-0005-0000-0000-000010000000}"/>
    <cellStyle name="Normal 3" xfId="13" xr:uid="{00000000-0005-0000-0000-000011000000}"/>
    <cellStyle name="Normal 3 2" xfId="14" xr:uid="{00000000-0005-0000-0000-000012000000}"/>
    <cellStyle name="Normal 3 3" xfId="15" xr:uid="{00000000-0005-0000-0000-000013000000}"/>
    <cellStyle name="Normal 3 3 2" xfId="16" xr:uid="{00000000-0005-0000-0000-000014000000}"/>
    <cellStyle name="Normal 4" xfId="17" xr:uid="{00000000-0005-0000-0000-000015000000}"/>
    <cellStyle name="Normal 4 2" xfId="26" xr:uid="{00000000-0005-0000-0000-000016000000}"/>
    <cellStyle name="Normal 5" xfId="18" xr:uid="{00000000-0005-0000-0000-000017000000}"/>
    <cellStyle name="Normal 6" xfId="19" xr:uid="{00000000-0005-0000-0000-000018000000}"/>
    <cellStyle name="Normal 7" xfId="20" xr:uid="{00000000-0005-0000-0000-000019000000}"/>
    <cellStyle name="Normal 8" xfId="21" xr:uid="{00000000-0005-0000-0000-00001A000000}"/>
    <cellStyle name="Normal 9" xfId="22" xr:uid="{00000000-0005-0000-0000-00001B000000}"/>
    <cellStyle name="Percent" xfId="28" builtinId="5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408215</xdr:colOff>
      <xdr:row>0</xdr:row>
      <xdr:rowOff>136072</xdr:rowOff>
    </xdr:from>
    <xdr:to>
      <xdr:col>7</xdr:col>
      <xdr:colOff>141424</xdr:colOff>
      <xdr:row>9</xdr:row>
      <xdr:rowOff>3992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6215" y="326572"/>
          <a:ext cx="1514384" cy="1582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gfnaija-my.sharepoint.com/Users/USER-PC/Desktop/2017%20BUDGET/SUBMISSIONS%20FOR%202017/1%20DONE/MOAF%20MYB%20&amp;%20SIP/Agric%20MY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gfnaija-my.sharepoint.com/Users/USER-PC/Desktop/SUBMISSIONS%20FOR%202017/1%20DONE/MOAF%20MYB%20&amp;%20SIP/Agric%20MYB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gfnaija-my.sharepoint.com/Users/2009/Desktop/4th%20Draft%20ESTIMATES%202017%20ne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DP%202018%20BUDGET\2018%20KADP%20Budget%20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gfnaija-my.sharepoint.com/Users/USER-PC/Desktop/2017%20BUDGET/SUBMISSIONS%20FOR%202017/1%20DONE/KDMFP/KDFMP%202017%20MYZB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gfnaija-my.sharepoint.com/Users/USER-PC/Desktop/SUBMISSIONS%20FOR%202017/1%20DONE/KDMFP/KDFMP%202017%20MYZB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%20BUDGET\2018%20MULTI%20YEAR\GOVT%20HOUSE%20290817%20Xsl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>
        <row r="4">
          <cell r="C4" t="str">
            <v>Provision of 250,000kg of quality seeds each of six commodities of comparative advantage (Anchor Borrowers Scheme- Central Bank of Nigeria)</v>
          </cell>
          <cell r="D4" t="str">
            <v>1.) Market Survey analysis
2.) Quality seeds Procurements
3.)  Distribution of the seeds 
4.) Planting enlightenment</v>
          </cell>
          <cell r="E4" t="str">
            <v>Agric Services Departmen</v>
          </cell>
          <cell r="G4" t="str">
            <v>Capital</v>
          </cell>
          <cell r="H4" t="str">
            <v>AGRICULTURE</v>
          </cell>
          <cell r="I4" t="str">
            <v>02101 - MAIN ENVELOP - BUDGETARY ALLOCATION</v>
          </cell>
          <cell r="J4" t="str">
            <v>ACROSS THE STATE</v>
          </cell>
        </row>
        <row r="5">
          <cell r="C5" t="str">
            <v>Collaboration with Leventis Foundation (Agric School)</v>
          </cell>
          <cell r="D5" t="str">
            <v xml:space="preserve">1.) Provide Financial Support to Leventis Foundation (Agric School) 
2.) 
3.)  
4.) </v>
          </cell>
          <cell r="E5" t="str">
            <v>Agric Services Departmen</v>
          </cell>
          <cell r="G5" t="str">
            <v>Capital</v>
          </cell>
          <cell r="H5" t="str">
            <v>AGRICULTURE</v>
          </cell>
          <cell r="I5" t="str">
            <v>02101 - MAIN ENVELOP - BUDGETARY ALLOCATION</v>
          </cell>
          <cell r="J5" t="str">
            <v>ACROSS THE STATE</v>
          </cell>
        </row>
        <row r="6">
          <cell r="C6" t="str">
            <v>Fertilizer Operation</v>
          </cell>
          <cell r="D6" t="str">
            <v xml:space="preserve">1.) Fertilizer Storage and Distribution
2.) 
3.)   
4.) </v>
          </cell>
          <cell r="E6" t="str">
            <v xml:space="preserve">AGRIC SEVICES DEPARTMENT </v>
          </cell>
          <cell r="G6" t="str">
            <v>Capital</v>
          </cell>
          <cell r="H6" t="str">
            <v>AGRICULTURE</v>
          </cell>
          <cell r="I6" t="str">
            <v>02101 - MAIN ENVELOP - BUDGETARY ALLOCATION</v>
          </cell>
          <cell r="J6" t="str">
            <v>ACROSS THE STATE</v>
          </cell>
        </row>
        <row r="7">
          <cell r="C7" t="str">
            <v xml:space="preserve">Continuous support to Agricultural Research Institutions </v>
          </cell>
          <cell r="D7" t="str">
            <v xml:space="preserve"> 1.) Institution Financial support 
2.) 
3.)   
4.) </v>
          </cell>
          <cell r="E7" t="str">
            <v>PRS</v>
          </cell>
          <cell r="G7" t="str">
            <v>Capital</v>
          </cell>
          <cell r="H7" t="str">
            <v>AGRICULTURE</v>
          </cell>
          <cell r="I7" t="str">
            <v>02101 - MAIN ENVELOP - BUDGETARY ALLOCATION</v>
          </cell>
          <cell r="J7" t="str">
            <v>ACROSS THE STATE</v>
          </cell>
        </row>
        <row r="8">
          <cell r="C8" t="str">
            <v>Participation in the National Council on Agriculture and Rural Development</v>
          </cell>
          <cell r="D8" t="str">
            <v xml:space="preserve">1.) Attend annual national council on agriculture
2.) 
3.)   
4.) </v>
          </cell>
          <cell r="E8" t="str">
            <v xml:space="preserve">PRS </v>
          </cell>
          <cell r="G8" t="str">
            <v>Recurrent_overhead</v>
          </cell>
          <cell r="H8" t="str">
            <v>AGRICULTURE</v>
          </cell>
          <cell r="I8" t="str">
            <v>02101 - MAIN ENVELOP - BUDGETARY ALLOCATION</v>
          </cell>
          <cell r="J8" t="str">
            <v>ACROSS THE STATE</v>
          </cell>
        </row>
        <row r="9">
          <cell r="C9" t="str">
            <v>Staff Capacity enhancement</v>
          </cell>
          <cell r="D9" t="str">
            <v>1.) Staff Capacity Development
2.) In House retreat and team bonding
3.) SIP Review and Budget Preparation  
4.) Competitive Service Delievary (Monthly Staff Recognition Reward)</v>
          </cell>
          <cell r="E9" t="str">
            <v>ADMIN AND FINANCE DEPARTMENT/PRS</v>
          </cell>
          <cell r="G9" t="str">
            <v>Recurrent_overhead</v>
          </cell>
          <cell r="H9" t="str">
            <v>AGRICULTURE</v>
          </cell>
          <cell r="I9" t="str">
            <v>02101 - MAIN ENVELOP - BUDGETARY ALLOCATION</v>
          </cell>
          <cell r="J9" t="str">
            <v>ACROSS THE STATE</v>
          </cell>
        </row>
        <row r="10">
          <cell r="C10" t="str">
            <v>Effective administrative operation</v>
          </cell>
          <cell r="D10" t="str">
            <v xml:space="preserve">1.) Conduct In House IT Workshop for the PAs, Registries, Technical staff
2.) Reorganisation of Directorates/registeries 
3.) Purchase of stationary
4.)  Office Routing Maintanance  </v>
          </cell>
          <cell r="E10" t="str">
            <v>ADMIN AND PRS</v>
          </cell>
          <cell r="G10" t="str">
            <v>Recurrent_overhead</v>
          </cell>
        </row>
        <row r="11">
          <cell r="C11" t="str">
            <v>Improve Service delivery</v>
          </cell>
          <cell r="D11" t="str">
            <v>1.) Staff capacity development on effective Service Delivery
2.) Monthly/Daily Routing Activities
3.) Conduct Routing Official Meeting
4.) Media Interaction</v>
          </cell>
          <cell r="E11" t="str">
            <v>ADMIN DEPARTMENT</v>
          </cell>
          <cell r="G11" t="str">
            <v>Recurrent_overhead</v>
          </cell>
        </row>
        <row r="12">
          <cell r="C12" t="str">
            <v>Advocacy and Sensitization to the Public</v>
          </cell>
          <cell r="D12" t="str">
            <v xml:space="preserve">1.) Radio charts 
2.) Media jingles
3.) Demonstration  
4.) Annoucement
  </v>
          </cell>
          <cell r="E12" t="str">
            <v>FORESTRY</v>
          </cell>
          <cell r="G12" t="str">
            <v>Capital</v>
          </cell>
          <cell r="H12" t="str">
            <v>COMMUNITY DEVELOPMENT</v>
          </cell>
          <cell r="I12" t="str">
            <v>03101 - CAPITAL DEVELOPMENT FUND</v>
          </cell>
          <cell r="J12" t="str">
            <v>ACROSS THE STATE</v>
          </cell>
        </row>
        <row r="13">
          <cell r="C13" t="str">
            <v>Shelterbelt Management</v>
          </cell>
          <cell r="D13" t="str">
            <v>1.) Nuseries Preparation/Activities
2.) Forest Management Reserves Activities
3.) Watershed Management  
4.) Woodlot/orchard</v>
          </cell>
          <cell r="E13" t="str">
            <v>FORESTRY</v>
          </cell>
          <cell r="G13" t="str">
            <v>Capital</v>
          </cell>
          <cell r="H13" t="str">
            <v>FORESTRY</v>
          </cell>
          <cell r="I13" t="str">
            <v>03101 - CAPITAL DEVELOPMENT FUND</v>
          </cell>
          <cell r="J13" t="str">
            <v>ACROSS THE STATE</v>
          </cell>
        </row>
        <row r="14">
          <cell r="C14" t="str">
            <v>Domicile GAP/GHP through Parternership/consultant</v>
          </cell>
          <cell r="D14" t="str">
            <v>1.) GAP Analysis preparation
2.) Capacity training on Good Agricultural Practices
3.)   Consultation 
4.) GAP processing</v>
          </cell>
          <cell r="E14" t="str">
            <v>Agric Services Departmen</v>
          </cell>
          <cell r="G14" t="str">
            <v>Capital</v>
          </cell>
          <cell r="H14" t="str">
            <v>AGRICULTURE</v>
          </cell>
          <cell r="I14" t="str">
            <v>02101 - MAIN ENVELOP - BUDGETARY ALLOCATION</v>
          </cell>
          <cell r="J14" t="str">
            <v>ACROSS THE STATE</v>
          </cell>
        </row>
        <row r="15">
          <cell r="C15" t="str">
            <v>Renovation of Engineering outstation/ Procurement of Agricultural Equipment</v>
          </cell>
          <cell r="D15" t="str">
            <v>1.) Premilinary 
2.) Rehabilitation of Engineering out station structures
3.)   Purchase of mechanical workshop equipments
4.) Purchase and Distribution of Handtiller machine                                               5. Sensitization/Distribution of the HTM</v>
          </cell>
          <cell r="E15" t="str">
            <v>Agriculture Engineering</v>
          </cell>
          <cell r="G15" t="str">
            <v>Capital</v>
          </cell>
          <cell r="H15" t="str">
            <v>AGRICULTURE</v>
          </cell>
          <cell r="I15" t="str">
            <v>02101 - MAIN ENVELOP - BUDGETARY ALLOCATION</v>
          </cell>
          <cell r="J15" t="str">
            <v>ACROSS THE STATE</v>
          </cell>
        </row>
        <row r="16">
          <cell r="C16" t="str">
            <v>Purchase of 3 No briquette machine</v>
          </cell>
          <cell r="D16" t="str">
            <v xml:space="preserve">1.) Preliminary Activities of Briquette Purchase
2.)  Purchase and Installation of the Briquette Machine
3.) Training/Site Demonstration of the Briquette Machine  
4.) </v>
          </cell>
          <cell r="E16" t="str">
            <v>Agriculture Engineering</v>
          </cell>
          <cell r="G16" t="str">
            <v>Capital</v>
          </cell>
          <cell r="H16" t="str">
            <v>AGRICULTURE</v>
          </cell>
          <cell r="I16" t="str">
            <v>02101 - MAIN ENVELOP - BUDGETARY ALLOCATION</v>
          </cell>
          <cell r="J16" t="str">
            <v>ACROSS THE STATE</v>
          </cell>
        </row>
        <row r="17">
          <cell r="C17" t="str">
            <v>Establishment of Meat Regulatory Agency</v>
          </cell>
          <cell r="D17" t="str">
            <v>1.) Construction of office building 
2.) Purhase of Office Equipment 
3.) Purchase of quality control Equipment 
4.) Capacity Building(Training)</v>
          </cell>
          <cell r="E17" t="str">
            <v>Veterinary and Livestock</v>
          </cell>
          <cell r="G17" t="str">
            <v>Capital</v>
          </cell>
          <cell r="H17" t="str">
            <v>AGRICULTURE</v>
          </cell>
          <cell r="I17" t="str">
            <v>02101 - MAIN ENVELOP - BUDGETARY ALLOCATION</v>
          </cell>
          <cell r="J17" t="str">
            <v>ACROSS THE STATE</v>
          </cell>
        </row>
        <row r="18">
          <cell r="C18" t="str">
            <v>Formation of Public Health Emergency Response Committee</v>
          </cell>
          <cell r="D18" t="str">
            <v>1.) Office accomodation
2.) Office Equipment
3.)  Furniture 
4.) Response to outbreaks</v>
          </cell>
          <cell r="E18" t="str">
            <v>Veterinary and Livestock</v>
          </cell>
          <cell r="G18" t="str">
            <v>Capital</v>
          </cell>
          <cell r="H18" t="str">
            <v>AGRICULTURE</v>
          </cell>
          <cell r="I18" t="str">
            <v>02101 - MAIN ENVELOP - BUDGETARY ALLOCATION</v>
          </cell>
          <cell r="J18" t="str">
            <v>ACROSS THE STATE</v>
          </cell>
        </row>
        <row r="19">
          <cell r="C19" t="str">
            <v>Purchase of 3 No cold storage facility (solar energy)</v>
          </cell>
          <cell r="D19" t="str">
            <v xml:space="preserve">1.) Preliminary Activities of Solar Powered Cold Storage facility
2.)  Purchase and Installation of Solar Powered Cold Storage facility
3.) Training/Site Demonstration of Solar Powered Cold Storage facility
4.) </v>
          </cell>
          <cell r="E19" t="str">
            <v>Agriculture Engineering</v>
          </cell>
          <cell r="G19" t="str">
            <v>Capital</v>
          </cell>
          <cell r="H19" t="str">
            <v>AGRICULTURE</v>
          </cell>
          <cell r="I19" t="str">
            <v>02101 - MAIN ENVELOP - BUDGETARY ALLOCATION</v>
          </cell>
          <cell r="J19" t="str">
            <v>ACROSS THE STATE</v>
          </cell>
        </row>
        <row r="20">
          <cell r="C20" t="str">
            <v>PPP with Ollam in the Poultry Value Chain</v>
          </cell>
          <cell r="D20" t="str">
            <v>1.) Formation of poultry Farmer's clusters
2.) Capacity Building
3.)Supervision   
4.) Logistics</v>
          </cell>
          <cell r="E20" t="str">
            <v>Veterinary and Livestock</v>
          </cell>
          <cell r="G20" t="str">
            <v>Capital</v>
          </cell>
          <cell r="H20" t="str">
            <v>AGRICULTURE</v>
          </cell>
          <cell r="I20" t="str">
            <v>02101 - MAIN ENVELOP - BUDGETARY ALLOCATION</v>
          </cell>
          <cell r="J20" t="str">
            <v>ACROSS THE STATE</v>
          </cell>
        </row>
        <row r="21">
          <cell r="C21" t="str">
            <v>Strengthen the School of Livestock Training (PPU) Kawo Kaduna</v>
          </cell>
          <cell r="D21" t="str">
            <v>1.) Construction of buildings 
2.) Purchase of Furniture
3.) Purchase of Equipment  
4.) Purchase of animals</v>
          </cell>
          <cell r="E21" t="str">
            <v>Veterinary and Livestock</v>
          </cell>
          <cell r="G21" t="str">
            <v>Capital</v>
          </cell>
          <cell r="H21" t="str">
            <v>AGRICULTURE</v>
          </cell>
          <cell r="I21" t="str">
            <v>02101 - MAIN ENVELOP - BUDGETARY ALLOCATION</v>
          </cell>
          <cell r="J21" t="str">
            <v>KACHIA</v>
          </cell>
        </row>
        <row r="22">
          <cell r="C22" t="str">
            <v>Improvement of indigenous breeds through Cross Breeding</v>
          </cell>
          <cell r="D22" t="str">
            <v>1.)  Purchase of Artificial Insemination equipment
2.) Purchase of Improved Semen
3.)Training of Inseminators  
4.) Sensitization and enlightement</v>
          </cell>
          <cell r="E22" t="str">
            <v>Veterinary and Livestock</v>
          </cell>
          <cell r="G22" t="str">
            <v>Capital</v>
          </cell>
          <cell r="H22" t="str">
            <v>AGRICULTURE</v>
          </cell>
          <cell r="I22" t="str">
            <v>02101 - MAIN ENVELOP - BUDGETARY ALLOCATION</v>
          </cell>
          <cell r="J22" t="str">
            <v>ACROSS THE STATE</v>
          </cell>
        </row>
        <row r="23">
          <cell r="C23" t="str">
            <v xml:space="preserve">Provide financial support to commodity value Chain Development </v>
          </cell>
          <cell r="D23" t="str">
            <v xml:space="preserve">1.) sensitization
2.) agricultural support loan
3.) price stabilization
4.) monitoring and evaluation
</v>
          </cell>
          <cell r="E23" t="str">
            <v>Agric Services Departmen</v>
          </cell>
          <cell r="G23" t="str">
            <v>Capital</v>
          </cell>
          <cell r="H23" t="str">
            <v>AGRICULTURE</v>
          </cell>
          <cell r="I23" t="str">
            <v>02101 - MAIN ENVELOP - BUDGETARY ALLOCATION</v>
          </cell>
          <cell r="J23" t="str">
            <v>ACROSS THE STATE</v>
          </cell>
        </row>
        <row r="24">
          <cell r="C24" t="str">
            <v>Provision of 25% Insurance Premium Subsidy toFarmers.</v>
          </cell>
          <cell r="D24" t="str">
            <v xml:space="preserve">1.)  Provision of 25% Insurance Premium Subsidy to Farmers. 
2.) 
3.)   
4.) </v>
          </cell>
          <cell r="E24" t="str">
            <v xml:space="preserve">PRS </v>
          </cell>
          <cell r="G24" t="str">
            <v>Capital</v>
          </cell>
          <cell r="H24" t="str">
            <v>AGRICULTURE</v>
          </cell>
          <cell r="I24" t="str">
            <v>02101 - MAIN ENVELOP - BUDGETARY ALLOCATION</v>
          </cell>
          <cell r="J24" t="str">
            <v>ACROSS THE STATE</v>
          </cell>
        </row>
        <row r="25">
          <cell r="C25" t="str">
            <v>Rehabilitation of State own irrigation scheme across the state</v>
          </cell>
          <cell r="D25" t="str">
            <v xml:space="preserve">1.) Premilinaries and Sensitization
2.) Development of Irrigation structures
3.)   Construction of (4.0)m width access road
4.) </v>
          </cell>
          <cell r="E25" t="str">
            <v>IRRIGATION DEPARTMENT</v>
          </cell>
          <cell r="G25" t="str">
            <v>Capital</v>
          </cell>
          <cell r="H25" t="str">
            <v>AGRICULTURE</v>
          </cell>
          <cell r="I25" t="str">
            <v>02101 - MAIN ENVELOP - BUDGETARY ALLOCATION</v>
          </cell>
          <cell r="J25" t="str">
            <v>ACROSS THE STATE</v>
          </cell>
        </row>
        <row r="26">
          <cell r="C26" t="str">
            <v>Production of Fingerlings</v>
          </cell>
          <cell r="D26" t="str">
            <v xml:space="preserve">
1.) Preliminary Survey and selection of suitable locations
2.) feasibility studies of water bodies
3.) Stocking of varieties of fish species
4.) Logistics</v>
          </cell>
          <cell r="E26" t="str">
            <v>Agric Services Departmen</v>
          </cell>
          <cell r="G26" t="str">
            <v>Capital</v>
          </cell>
          <cell r="H26" t="str">
            <v>AGRICULTURE</v>
          </cell>
          <cell r="I26" t="str">
            <v>02101 - MAIN ENVELOP - BUDGETARY ALLOCATION</v>
          </cell>
          <cell r="J26" t="str">
            <v>ACROSS THE STATE</v>
          </cell>
        </row>
        <row r="27">
          <cell r="C27" t="str">
            <v xml:space="preserve">Advocacy and sensitization </v>
          </cell>
          <cell r="D27" t="str">
            <v xml:space="preserve">1.) Sensitization on Cooperative Clusterization
2.) Advocacy Meetings on cooperative clusterization
3.)  Seminars on Cooperative Clusterization For the Cooperative Officials
4.) </v>
          </cell>
          <cell r="E27" t="str">
            <v>COOPERATIVE</v>
          </cell>
          <cell r="G27" t="str">
            <v>Capital</v>
          </cell>
          <cell r="H27" t="str">
            <v>AGRICULTURE</v>
          </cell>
          <cell r="I27" t="str">
            <v>02101 - MAIN ENVELOP - BUDGETARY ALLOCATION</v>
          </cell>
          <cell r="J27" t="str">
            <v>ACROSS THE STATE</v>
          </cell>
        </row>
        <row r="28">
          <cell r="C28" t="str">
            <v>Restructuring of Cooperative Activities</v>
          </cell>
          <cell r="D28" t="str">
            <v xml:space="preserve">1.) Redesigning and Printing of materials
2.) Purchase of Cooperative Stationaries 
3.)   
 </v>
          </cell>
          <cell r="E28" t="str">
            <v>COOPERATIVE</v>
          </cell>
          <cell r="G28" t="str">
            <v>Capital</v>
          </cell>
          <cell r="H28" t="str">
            <v>AGRICULTURE</v>
          </cell>
          <cell r="I28" t="str">
            <v>02101 - MAIN ENVELOP - BUDGETARY ALLOCATION</v>
          </cell>
          <cell r="J28" t="str">
            <v>ACROSS THE STATE</v>
          </cell>
        </row>
        <row r="29">
          <cell r="C29" t="str">
            <v>Establishment of cooperative Financing Agency</v>
          </cell>
          <cell r="D29" t="str">
            <v>1.) Enlightment Campagne on Cooperative Federation and Clusterization
2.) Set up Cooperative Commission
3.) Establish organised Cooperative Federation
4.) Cooperative staff/official Capacity building</v>
          </cell>
          <cell r="E29" t="str">
            <v>COOPERATIVE</v>
          </cell>
          <cell r="G29" t="str">
            <v>Capital</v>
          </cell>
          <cell r="H29" t="str">
            <v>AGRICULTURE</v>
          </cell>
          <cell r="I29" t="str">
            <v>02101 - MAIN ENVELOP - BUDGETARY ALLOCATION</v>
          </cell>
          <cell r="J29" t="str">
            <v>ACROSS THE STATE</v>
          </cell>
        </row>
        <row r="30">
          <cell r="C30" t="str">
            <v>Rehabilitation of cooperative institute Ikara</v>
          </cell>
          <cell r="D30" t="str">
            <v xml:space="preserve">1.)  Renovation of Building Blocks
2.) Procurement of Equipment
3.)   
4.) </v>
          </cell>
          <cell r="E30" t="str">
            <v>COOPERATIVE</v>
          </cell>
          <cell r="G30" t="str">
            <v>Capital</v>
          </cell>
          <cell r="H30" t="str">
            <v>AGRICULTURE</v>
          </cell>
          <cell r="I30" t="str">
            <v>02101 - MAIN ENVELOP - BUDGETARY ALLOCATION</v>
          </cell>
          <cell r="J30" t="str">
            <v>ACROSS THE STATE</v>
          </cell>
        </row>
        <row r="31">
          <cell r="C31" t="str">
            <v>Annual Livestock Vaccination Activities</v>
          </cell>
          <cell r="D31" t="str">
            <v>1.)  Purchase of vaccines
2.) Fueling of vehicles
3.) Immunization Campaign  
4.) Distribution of vaccines</v>
          </cell>
          <cell r="E31" t="str">
            <v>Veterinary and Livestock</v>
          </cell>
          <cell r="G31" t="str">
            <v>Capital</v>
          </cell>
          <cell r="H31" t="str">
            <v>AGRICULTURE</v>
          </cell>
          <cell r="I31" t="str">
            <v>02101 - MAIN ENVELOP - BUDGETARY ALLOCATION</v>
          </cell>
          <cell r="J31" t="str">
            <v>ACROSS THE STATE</v>
          </cell>
        </row>
        <row r="32">
          <cell r="C32" t="str">
            <v>Procurement of chemicals &amp; Equipment for Prevention of Disease Outbreak</v>
          </cell>
          <cell r="D32" t="str">
            <v>1.) Registration of Poultry Farms 
2.) Purchase of Chemicals
3.) Purchase of equipment
4.) Sensitization and Awareness</v>
          </cell>
          <cell r="E32" t="str">
            <v>Veterinary and Livestock</v>
          </cell>
          <cell r="G32" t="str">
            <v>Capital</v>
          </cell>
          <cell r="H32" t="str">
            <v>AGRICULTURE</v>
          </cell>
          <cell r="I32" t="str">
            <v>02101 - MAIN ENVELOP - BUDGETARY ALLOCATION</v>
          </cell>
          <cell r="J32" t="str">
            <v>ACROSS THE STATE</v>
          </cell>
        </row>
        <row r="33">
          <cell r="C33" t="str">
            <v>Development of Livestock Production Clusters</v>
          </cell>
          <cell r="D33" t="str">
            <v>1.) Construction of livestock Service Centres 
2.) Purchase of Equipment
3.) Pasture Development
4.)Water/Utilities Supply                       5.)  Tracing of Stock Route</v>
          </cell>
          <cell r="E33" t="str">
            <v>Veterinary and Livestock</v>
          </cell>
          <cell r="G33" t="str">
            <v>Capital</v>
          </cell>
          <cell r="H33" t="str">
            <v>AGRICULTURE</v>
          </cell>
          <cell r="I33" t="str">
            <v>02101 - MAIN ENVELOP - BUDGETARY ALLOCATION</v>
          </cell>
          <cell r="J33" t="str">
            <v>ACROSS THE STATE</v>
          </cell>
        </row>
        <row r="34">
          <cell r="C34" t="str">
            <v>Rehabilitation/Equipment /Maintenance of 75 warehouses</v>
          </cell>
          <cell r="D34" t="str">
            <v xml:space="preserve">1.) Development of Bill of Quantities
2.) Renovation of existing warehouses
3.)  Construction of new warehouses 
4.) </v>
          </cell>
          <cell r="E34" t="str">
            <v>Agric Services Departmen</v>
          </cell>
          <cell r="G34" t="str">
            <v>Capital</v>
          </cell>
          <cell r="H34" t="str">
            <v>AGRICULTURE</v>
          </cell>
          <cell r="I34" t="str">
            <v>02101 - MAIN ENVELOP - BUDGETARY ALLOCATION</v>
          </cell>
          <cell r="J34" t="str">
            <v>ACROSS THE STATE</v>
          </cell>
        </row>
        <row r="35">
          <cell r="C35" t="str">
            <v>Purchase of 3 No briquette machines</v>
          </cell>
          <cell r="D35" t="str">
            <v xml:space="preserve">1.) Preliminary Activities of Briquette Purchase
2.)  Purchase and Installation of the Briquette Machine
3.) Training/Site Demonstration of the Briquette Machine  
4.) </v>
          </cell>
          <cell r="E35" t="str">
            <v>Agriculture Engineering</v>
          </cell>
          <cell r="G35" t="str">
            <v>Capital</v>
          </cell>
          <cell r="H35" t="str">
            <v>AGRICULTURE</v>
          </cell>
          <cell r="I35" t="str">
            <v>02101 - MAIN ENVELOP - BUDGETARY ALLOCATION</v>
          </cell>
          <cell r="J35" t="str">
            <v>ACROSS THE STATE</v>
          </cell>
        </row>
        <row r="36">
          <cell r="C36" t="str">
            <v>Procure Demonstrating Equipment for the School of Home Economic</v>
          </cell>
          <cell r="D36" t="str">
            <v xml:space="preserve">1.)  Purchase of School Equipments
2.) 
3.)   
4.) </v>
          </cell>
          <cell r="E36" t="str">
            <v xml:space="preserve">AGRIC SEVICES DEPARTMENT </v>
          </cell>
          <cell r="G36" t="str">
            <v>Capital</v>
          </cell>
          <cell r="H36" t="str">
            <v>AGRICULTURE</v>
          </cell>
          <cell r="I36" t="str">
            <v>02101 - MAIN ENVELOP - BUDGETARY ALLOCATION</v>
          </cell>
          <cell r="J36" t="str">
            <v>KADUNA NORTH</v>
          </cell>
        </row>
        <row r="37">
          <cell r="D37" t="str">
            <v xml:space="preserve">1.)  
2.) 
3.)   
4.) </v>
          </cell>
        </row>
        <row r="38">
          <cell r="D38" t="str">
            <v xml:space="preserve">1.)  
2.) 
3.)   
4.) </v>
          </cell>
        </row>
        <row r="39">
          <cell r="D39" t="str">
            <v xml:space="preserve">1.)  
2.) 
3.)   
4.) </v>
          </cell>
        </row>
        <row r="40">
          <cell r="D40" t="str">
            <v xml:space="preserve">1.)  
2.) 
3.)   
4.) </v>
          </cell>
        </row>
        <row r="41">
          <cell r="D41" t="str">
            <v xml:space="preserve">1.)  
2.) 
3.)   
4.) </v>
          </cell>
        </row>
        <row r="42">
          <cell r="D42" t="str">
            <v xml:space="preserve">1.)  
2.) 
3.)   
4.) </v>
          </cell>
        </row>
        <row r="43">
          <cell r="D43" t="str">
            <v xml:space="preserve">1.)  
2.) 
3.)   
4.) </v>
          </cell>
        </row>
        <row r="44">
          <cell r="D44" t="str">
            <v xml:space="preserve">1.)  
2.) 
3.)   
4.) </v>
          </cell>
        </row>
        <row r="45">
          <cell r="D45" t="str">
            <v xml:space="preserve">1.)  
2.) 
3.)   
4.) </v>
          </cell>
        </row>
        <row r="46">
          <cell r="D46" t="str">
            <v xml:space="preserve">1.)  
2.) 
3.)   
4.) </v>
          </cell>
        </row>
        <row r="47">
          <cell r="D47" t="str">
            <v xml:space="preserve">1.)  
2.) 
3.)   
4.) </v>
          </cell>
        </row>
        <row r="48">
          <cell r="D48" t="str">
            <v xml:space="preserve">1.)  
2.) 
3.)   
4.) </v>
          </cell>
        </row>
        <row r="49">
          <cell r="D49" t="str">
            <v xml:space="preserve">1.)  
2.) 
3.)   
4.) </v>
          </cell>
        </row>
        <row r="50">
          <cell r="D50" t="str">
            <v xml:space="preserve">1.)  
2.) 
3.)   
4.) </v>
          </cell>
        </row>
        <row r="51">
          <cell r="D51" t="str">
            <v xml:space="preserve">1.)  
2.) 
3.)   
4.) </v>
          </cell>
        </row>
        <row r="52">
          <cell r="D52" t="str">
            <v xml:space="preserve">1.)  
2.) 
3.)   
4.) </v>
          </cell>
        </row>
        <row r="53">
          <cell r="D53" t="str">
            <v xml:space="preserve">1.)  
2.) 
3.)   
4.) </v>
          </cell>
        </row>
        <row r="54">
          <cell r="D54" t="str">
            <v xml:space="preserve">1.)  
2.) 
3.)   
4.) </v>
          </cell>
        </row>
        <row r="55">
          <cell r="D55" t="str">
            <v xml:space="preserve">1.)  
2.) 
3.)   
4.) </v>
          </cell>
        </row>
        <row r="56">
          <cell r="D56" t="str">
            <v xml:space="preserve">1.)  
2.) 
3.)   
4.) </v>
          </cell>
        </row>
        <row r="57">
          <cell r="D57" t="str">
            <v xml:space="preserve">1.)  
2.) 
3.)   
4.) </v>
          </cell>
        </row>
        <row r="58">
          <cell r="D58" t="str">
            <v xml:space="preserve">1.)  
2.) 
3.)   
4.) </v>
          </cell>
        </row>
        <row r="59">
          <cell r="D59" t="str">
            <v xml:space="preserve">1.)  
2.) 
3.)   
4.) </v>
          </cell>
        </row>
        <row r="60">
          <cell r="D60" t="str">
            <v xml:space="preserve">1.)  
2.) 
3.)   
4.) </v>
          </cell>
        </row>
        <row r="61">
          <cell r="D61" t="str">
            <v xml:space="preserve">1.)  
2.) 
3.)   
4.) </v>
          </cell>
        </row>
        <row r="62">
          <cell r="D62" t="str">
            <v xml:space="preserve">1.)  
2.) 
3.)   
4.) </v>
          </cell>
        </row>
        <row r="63">
          <cell r="D63" t="str">
            <v xml:space="preserve">1.)  
2.) 
3.)   
4.) </v>
          </cell>
        </row>
        <row r="64">
          <cell r="D64" t="str">
            <v xml:space="preserve">1.)  
2.) 
3.)   
4.) </v>
          </cell>
        </row>
        <row r="65">
          <cell r="D65" t="str">
            <v xml:space="preserve">1.)  
2.) 
3.)   
4.) </v>
          </cell>
        </row>
        <row r="66">
          <cell r="D66" t="str">
            <v xml:space="preserve">1.)  
2.) 
3.)   
4.) </v>
          </cell>
        </row>
        <row r="67">
          <cell r="D67" t="str">
            <v xml:space="preserve">1.)  
2.) 
3.)   
4.) </v>
          </cell>
        </row>
        <row r="68">
          <cell r="D68" t="str">
            <v xml:space="preserve">1.)  
2.) 
3.)   
4.) </v>
          </cell>
        </row>
        <row r="69">
          <cell r="D69" t="str">
            <v xml:space="preserve">1.)  
2.) 
3.)   
4.) </v>
          </cell>
        </row>
        <row r="70">
          <cell r="D70" t="str">
            <v xml:space="preserve">1.)  
2.) 
3.)   
4.) </v>
          </cell>
        </row>
        <row r="71">
          <cell r="D71" t="str">
            <v xml:space="preserve">1.)  
2.) 
3.)   
4.) </v>
          </cell>
        </row>
        <row r="72">
          <cell r="D72" t="str">
            <v xml:space="preserve">1.)  
2.) 
3.)   
4.) </v>
          </cell>
        </row>
        <row r="73">
          <cell r="D73" t="str">
            <v xml:space="preserve">1.)  
2.) 
3.)   
4.) </v>
          </cell>
        </row>
        <row r="74">
          <cell r="D74" t="str">
            <v xml:space="preserve">1.)  
2.) 
3.)   
4.) </v>
          </cell>
        </row>
        <row r="75">
          <cell r="D75" t="str">
            <v xml:space="preserve">1.)  
2.) 
3.)   
4.) </v>
          </cell>
        </row>
        <row r="76">
          <cell r="D76" t="str">
            <v xml:space="preserve">1.)  
2.) 
3.)   
4.) </v>
          </cell>
        </row>
        <row r="77">
          <cell r="D77" t="str">
            <v xml:space="preserve">1.)  
2.) 
3.)   
4.) </v>
          </cell>
        </row>
        <row r="78">
          <cell r="D78" t="str">
            <v xml:space="preserve">1.)  
2.) 
3.)   
4.) </v>
          </cell>
        </row>
        <row r="79">
          <cell r="D79" t="str">
            <v xml:space="preserve">1.)  
2.) 
3.)   
4.) </v>
          </cell>
        </row>
        <row r="80">
          <cell r="D80" t="str">
            <v xml:space="preserve">1.)  
2.) 
3.)   
4.) </v>
          </cell>
        </row>
        <row r="81">
          <cell r="D81" t="str">
            <v xml:space="preserve">1.)  
2.) 
3.)   
4.) </v>
          </cell>
        </row>
        <row r="82">
          <cell r="D82" t="str">
            <v xml:space="preserve">1.)  
2.) 
3.)   
4.) </v>
          </cell>
        </row>
        <row r="83">
          <cell r="D83" t="str">
            <v xml:space="preserve">1.)  
2.) 
3.)   
4.) </v>
          </cell>
        </row>
        <row r="84">
          <cell r="D84" t="str">
            <v xml:space="preserve">1.)  
2.) 
3.)   
4.) </v>
          </cell>
        </row>
        <row r="85">
          <cell r="D85" t="str">
            <v xml:space="preserve">1.)  
2.) 
3.)   
4.) </v>
          </cell>
        </row>
        <row r="86">
          <cell r="D86" t="str">
            <v xml:space="preserve">1.)  
2.) 
3.)   
4.) </v>
          </cell>
        </row>
        <row r="87">
          <cell r="D87" t="str">
            <v xml:space="preserve">1.)  
2.) 
3.)   
4.) </v>
          </cell>
        </row>
        <row r="88">
          <cell r="D88" t="str">
            <v xml:space="preserve">1.)  
2.) 
3.)   
4.) </v>
          </cell>
        </row>
        <row r="89">
          <cell r="D89" t="str">
            <v xml:space="preserve">1.)  
2.) 
3.)   
4.) </v>
          </cell>
        </row>
        <row r="90">
          <cell r="D90" t="str">
            <v xml:space="preserve">1.)  
2.) 
3.)   
4.) </v>
          </cell>
        </row>
        <row r="91">
          <cell r="D91" t="str">
            <v xml:space="preserve">1.)  
2.) 
3.)   
4.) </v>
          </cell>
        </row>
        <row r="92">
          <cell r="D92" t="str">
            <v xml:space="preserve">1.)  
2.) 
3.)   
4.) </v>
          </cell>
        </row>
        <row r="93">
          <cell r="D93" t="str">
            <v xml:space="preserve">1.)  
2.) 
3.)   
4.) </v>
          </cell>
        </row>
        <row r="94">
          <cell r="D94" t="str">
            <v xml:space="preserve">1.)  
2.) 
3.)   
4.) </v>
          </cell>
        </row>
        <row r="95">
          <cell r="D95" t="str">
            <v xml:space="preserve">1.)  
2.) 
3.)   
4.) </v>
          </cell>
        </row>
        <row r="96">
          <cell r="D96" t="str">
            <v xml:space="preserve">1.)  
2.) 
3.)   
4.) </v>
          </cell>
        </row>
        <row r="97">
          <cell r="D97" t="str">
            <v xml:space="preserve">1.)  
2.) 
3.)   
4.) </v>
          </cell>
        </row>
        <row r="98">
          <cell r="D98" t="str">
            <v xml:space="preserve">1.)  
2.) 
3.)   
4.) </v>
          </cell>
        </row>
        <row r="99">
          <cell r="D99" t="str">
            <v xml:space="preserve">1.)  
2.) 
3.)   
4.) </v>
          </cell>
        </row>
        <row r="100">
          <cell r="D100" t="str">
            <v xml:space="preserve">1.)  
2.) 
3.)   
4.) </v>
          </cell>
        </row>
        <row r="101">
          <cell r="D101" t="str">
            <v xml:space="preserve">1.)  
2.) 
3.)   
4.) </v>
          </cell>
        </row>
        <row r="102">
          <cell r="D102" t="str">
            <v xml:space="preserve">1.)  
2.) 
3.)   
4.) </v>
          </cell>
        </row>
        <row r="103">
          <cell r="D103" t="str">
            <v xml:space="preserve">1.)  
2.) 
3.)   
4.) </v>
          </cell>
        </row>
        <row r="104">
          <cell r="D104" t="str">
            <v xml:space="preserve">1.)  
2.) 
3.)   
4.) </v>
          </cell>
        </row>
        <row r="105">
          <cell r="D105" t="str">
            <v xml:space="preserve">1.)  
2.) 
3.)   
4.) </v>
          </cell>
        </row>
        <row r="106">
          <cell r="D106" t="str">
            <v xml:space="preserve">1.)  
2.) 
3.)   
4.) </v>
          </cell>
        </row>
        <row r="107">
          <cell r="D107" t="str">
            <v xml:space="preserve">1.)  
2.) 
3.)   
4.) </v>
          </cell>
        </row>
        <row r="108">
          <cell r="D108" t="str">
            <v xml:space="preserve">1.)  
2.) 
3.)   
4.) </v>
          </cell>
        </row>
        <row r="109">
          <cell r="D109" t="str">
            <v xml:space="preserve">1.)  
2.) 
3.)   
4.) </v>
          </cell>
        </row>
        <row r="110">
          <cell r="D110" t="str">
            <v xml:space="preserve">1.)  
2.) 
3.)   
4.) </v>
          </cell>
        </row>
        <row r="111">
          <cell r="D111" t="str">
            <v xml:space="preserve">1.)  
2.) 
3.)   
4.) </v>
          </cell>
        </row>
        <row r="112">
          <cell r="D112" t="str">
            <v xml:space="preserve">1.)  
2.) 
3.)   
4.) </v>
          </cell>
        </row>
        <row r="113">
          <cell r="D113" t="str">
            <v xml:space="preserve">1.)  
2.) 
3.)   
4.) </v>
          </cell>
        </row>
        <row r="114">
          <cell r="D114" t="str">
            <v xml:space="preserve">1.)  
2.) 
3.)   
4.) </v>
          </cell>
        </row>
        <row r="115">
          <cell r="D115" t="str">
            <v xml:space="preserve">1.)  
2.) 
3.)   
4.) </v>
          </cell>
        </row>
        <row r="116">
          <cell r="D116" t="str">
            <v xml:space="preserve">1.)  
2.) 
3.)   
4.) </v>
          </cell>
        </row>
        <row r="117">
          <cell r="D117" t="str">
            <v xml:space="preserve">1.)  
2.) 
3.)   
4.) </v>
          </cell>
        </row>
        <row r="118">
          <cell r="D118" t="str">
            <v xml:space="preserve">1.)  
2.) 
3.)   
4.) </v>
          </cell>
        </row>
        <row r="119">
          <cell r="D119" t="str">
            <v xml:space="preserve">1.)  
2.) 
3.)   
4.) </v>
          </cell>
        </row>
        <row r="120">
          <cell r="D120" t="str">
            <v xml:space="preserve">1.)  
2.) 
3.)   
4.) </v>
          </cell>
        </row>
        <row r="121">
          <cell r="D121" t="str">
            <v xml:space="preserve">1.)  
2.) 
3.)   
4.) </v>
          </cell>
        </row>
        <row r="122">
          <cell r="D122" t="str">
            <v xml:space="preserve">1.)  
2.) 
3.)   
4.) </v>
          </cell>
        </row>
        <row r="123">
          <cell r="D123" t="str">
            <v xml:space="preserve">1.)  
2.) 
3.)   
4.) </v>
          </cell>
        </row>
        <row r="124">
          <cell r="D124" t="str">
            <v xml:space="preserve">1.)  
2.) 
3.)   
4.) </v>
          </cell>
        </row>
        <row r="125">
          <cell r="D125" t="str">
            <v xml:space="preserve">1.)  
2.) 
3.)   
4.) </v>
          </cell>
        </row>
        <row r="126">
          <cell r="D126" t="str">
            <v xml:space="preserve">1.)  
2.) 
3.)   
4.) </v>
          </cell>
        </row>
        <row r="127">
          <cell r="D127" t="str">
            <v xml:space="preserve">1.)  
2.) 
3.)   
4.) </v>
          </cell>
        </row>
        <row r="128">
          <cell r="D128" t="str">
            <v xml:space="preserve">1.)  
2.) 
3.)   
4.) </v>
          </cell>
        </row>
        <row r="129">
          <cell r="D129" t="str">
            <v xml:space="preserve">1.)  
2.) 
3.)   
4.) </v>
          </cell>
        </row>
        <row r="130">
          <cell r="D130" t="str">
            <v xml:space="preserve">1.)  
2.) 
3.)   
4.) </v>
          </cell>
        </row>
        <row r="131">
          <cell r="D131" t="str">
            <v xml:space="preserve">1.)  
2.) 
3.)   
4.) </v>
          </cell>
        </row>
        <row r="132">
          <cell r="D132" t="str">
            <v xml:space="preserve">1.)  
2.) 
3.)   
4.) </v>
          </cell>
        </row>
        <row r="133">
          <cell r="D133" t="str">
            <v xml:space="preserve">1.)  
2.) 
3.)   
4.) </v>
          </cell>
        </row>
        <row r="134">
          <cell r="D134" t="str">
            <v xml:space="preserve">1.)  
2.) 
3.)   
4.) </v>
          </cell>
        </row>
        <row r="135">
          <cell r="D135" t="str">
            <v xml:space="preserve">1.)  
2.) 
3.)   
4.) </v>
          </cell>
        </row>
        <row r="136">
          <cell r="D136" t="str">
            <v xml:space="preserve">1.)  
2.) 
3.)   
4.) </v>
          </cell>
        </row>
        <row r="137">
          <cell r="D137" t="str">
            <v xml:space="preserve">1.)  
2.) 
3.)   
4.) </v>
          </cell>
        </row>
        <row r="138">
          <cell r="D138" t="str">
            <v xml:space="preserve">1.)  
2.) 
3.)   
4.) </v>
          </cell>
        </row>
        <row r="139">
          <cell r="D139" t="str">
            <v xml:space="preserve">1.)  
2.) 
3.)   
4.) </v>
          </cell>
        </row>
        <row r="140">
          <cell r="D140" t="str">
            <v xml:space="preserve">1.)  
2.) 
3.)   
4.) </v>
          </cell>
        </row>
        <row r="141">
          <cell r="D141" t="str">
            <v xml:space="preserve">1.)  
2.) 
3.)   
4.) </v>
          </cell>
        </row>
        <row r="142">
          <cell r="D142" t="str">
            <v xml:space="preserve">1.)  
2.) 
3.)   
4.) </v>
          </cell>
        </row>
        <row r="143">
          <cell r="D143" t="str">
            <v xml:space="preserve">1.)  
2.) 
3.)   
4.) </v>
          </cell>
        </row>
        <row r="144">
          <cell r="D144" t="str">
            <v xml:space="preserve">1.)  
2.) 
3.)   
4.) </v>
          </cell>
        </row>
        <row r="145">
          <cell r="D145" t="str">
            <v xml:space="preserve">1.)  
2.) 
3.)   
4.) </v>
          </cell>
        </row>
        <row r="146">
          <cell r="D146" t="str">
            <v xml:space="preserve">1.)  
2.) 
3.)   
4.) </v>
          </cell>
        </row>
        <row r="147">
          <cell r="D147" t="str">
            <v xml:space="preserve">1.)  
2.) 
3.)   
4.) </v>
          </cell>
        </row>
        <row r="148">
          <cell r="D148" t="str">
            <v xml:space="preserve">1.)  
2.) 
3.)   
4.) </v>
          </cell>
        </row>
        <row r="149">
          <cell r="D149" t="str">
            <v xml:space="preserve">1.)  
2.) 
3.)   
4.) </v>
          </cell>
        </row>
        <row r="150">
          <cell r="D150" t="str">
            <v xml:space="preserve">1.)  
2.) 
3.)   
4.) </v>
          </cell>
        </row>
        <row r="151">
          <cell r="D151" t="str">
            <v xml:space="preserve">1.)  
2.) 
3.)   
4.) </v>
          </cell>
        </row>
        <row r="152">
          <cell r="D152" t="str">
            <v xml:space="preserve">1.)  
2.) 
3.)   
4.) </v>
          </cell>
        </row>
        <row r="153">
          <cell r="D153" t="str">
            <v xml:space="preserve">1.)  
2.) 
3.)   
4.) </v>
          </cell>
        </row>
        <row r="154">
          <cell r="D154" t="str">
            <v xml:space="preserve">1.)  
2.) 
3.)   
4.) </v>
          </cell>
        </row>
        <row r="155">
          <cell r="D155" t="str">
            <v xml:space="preserve">1.)  
2.) 
3.)   
4.) </v>
          </cell>
        </row>
        <row r="156">
          <cell r="D156" t="str">
            <v xml:space="preserve">1.)  
2.) 
3.)   
4.) </v>
          </cell>
        </row>
        <row r="157">
          <cell r="D157" t="str">
            <v xml:space="preserve">1.)  
2.) 
3.)   
4.) </v>
          </cell>
        </row>
        <row r="158">
          <cell r="D158" t="str">
            <v xml:space="preserve">1.)  
2.) 
3.)   
4.) </v>
          </cell>
        </row>
        <row r="159">
          <cell r="D159" t="str">
            <v xml:space="preserve">1.)  
2.) 
3.)   
4.) </v>
          </cell>
        </row>
        <row r="160">
          <cell r="D160" t="str">
            <v xml:space="preserve">1.)  
2.) 
3.)   
4.) </v>
          </cell>
        </row>
        <row r="161">
          <cell r="D161" t="str">
            <v xml:space="preserve">1.)  
2.) 
3.)   
4.) </v>
          </cell>
        </row>
        <row r="162">
          <cell r="D162" t="str">
            <v xml:space="preserve">1.)  
2.) 
3.)   
4.) </v>
          </cell>
        </row>
        <row r="163">
          <cell r="D163" t="str">
            <v xml:space="preserve">1.)  
2.) 
3.)   
4.) </v>
          </cell>
        </row>
        <row r="164">
          <cell r="D164" t="str">
            <v xml:space="preserve">1.)  
2.) 
3.)   
4.) </v>
          </cell>
        </row>
        <row r="165">
          <cell r="D165" t="str">
            <v xml:space="preserve">1.)  
2.) 
3.)   
4.) </v>
          </cell>
        </row>
        <row r="166">
          <cell r="D166" t="str">
            <v xml:space="preserve">1.)  
2.) 
3.)   
4.) </v>
          </cell>
        </row>
        <row r="167">
          <cell r="D167" t="str">
            <v xml:space="preserve">1.)  
2.) 
3.)   
4.) </v>
          </cell>
        </row>
        <row r="168">
          <cell r="D168" t="str">
            <v xml:space="preserve">1.)  
2.) 
3.)   
4.) </v>
          </cell>
        </row>
        <row r="169">
          <cell r="D169" t="str">
            <v xml:space="preserve">1.)  
2.) 
3.)   
4.) </v>
          </cell>
        </row>
        <row r="170">
          <cell r="D170" t="str">
            <v xml:space="preserve">1.)  
2.) 
3.)   
4.) </v>
          </cell>
        </row>
        <row r="171">
          <cell r="D171" t="str">
            <v xml:space="preserve">1.)  
2.) 
3.)   
4.) </v>
          </cell>
        </row>
        <row r="172">
          <cell r="D172" t="str">
            <v xml:space="preserve">1.)  
2.) 
3.)   
4.) </v>
          </cell>
        </row>
        <row r="173">
          <cell r="D173" t="str">
            <v xml:space="preserve">1.)  
2.) 
3.)   
4.) </v>
          </cell>
        </row>
        <row r="174">
          <cell r="D174" t="str">
            <v xml:space="preserve">1.)  
2.) 
3.)   
4.) </v>
          </cell>
        </row>
        <row r="175">
          <cell r="D175" t="str">
            <v xml:space="preserve">1.)  
2.) 
3.)   
4.) </v>
          </cell>
        </row>
        <row r="176">
          <cell r="D176" t="str">
            <v xml:space="preserve">1.)  
2.) 
3.)   
4.) </v>
          </cell>
        </row>
        <row r="177">
          <cell r="D177" t="str">
            <v xml:space="preserve">1.)  
2.) 
3.)   
4.) </v>
          </cell>
        </row>
        <row r="178">
          <cell r="D178" t="str">
            <v xml:space="preserve">1.)  
2.) 
3.)   
4.) </v>
          </cell>
        </row>
        <row r="179">
          <cell r="D179" t="str">
            <v xml:space="preserve">1.)  
2.) 
3.)   
4.) </v>
          </cell>
        </row>
        <row r="180">
          <cell r="D180" t="str">
            <v xml:space="preserve">1.)  
2.) 
3.)   
4.) </v>
          </cell>
        </row>
        <row r="181">
          <cell r="D181" t="str">
            <v xml:space="preserve">1.)  
2.) 
3.)   
4.) </v>
          </cell>
        </row>
        <row r="182">
          <cell r="D182" t="str">
            <v xml:space="preserve">1.)  
2.) 
3.)   
4.) </v>
          </cell>
        </row>
        <row r="183">
          <cell r="D183" t="str">
            <v xml:space="preserve">1.)  
2.) 
3.)   
4.) </v>
          </cell>
        </row>
        <row r="184">
          <cell r="D184" t="str">
            <v xml:space="preserve">1.)  
2.) 
3.)   
4.) </v>
          </cell>
        </row>
        <row r="185">
          <cell r="D185" t="str">
            <v xml:space="preserve">1.)  
2.) 
3.)   
4.) </v>
          </cell>
        </row>
        <row r="186">
          <cell r="D186" t="str">
            <v xml:space="preserve">1.)  
2.) 
3.)   
4.) </v>
          </cell>
        </row>
        <row r="187">
          <cell r="D187" t="str">
            <v xml:space="preserve">1.)  
2.) 
3.)   
4.) </v>
          </cell>
        </row>
        <row r="188">
          <cell r="D188" t="str">
            <v xml:space="preserve">1.)  
2.) 
3.)   
4.) </v>
          </cell>
        </row>
        <row r="189">
          <cell r="D189" t="str">
            <v xml:space="preserve">1.)  
2.) 
3.)   
4.) </v>
          </cell>
        </row>
        <row r="190">
          <cell r="D190" t="str">
            <v xml:space="preserve">1.)  
2.) 
3.)   
4.) </v>
          </cell>
        </row>
        <row r="191">
          <cell r="D191" t="str">
            <v xml:space="preserve">1.)  
2.) 
3.)   
4.) </v>
          </cell>
        </row>
        <row r="192">
          <cell r="D192" t="str">
            <v xml:space="preserve">1.)  
2.) 
3.)   
4.) </v>
          </cell>
        </row>
        <row r="193">
          <cell r="D193" t="str">
            <v xml:space="preserve">1.)  
2.) 
3.)   
4.) </v>
          </cell>
        </row>
        <row r="194">
          <cell r="D194" t="str">
            <v xml:space="preserve">1.)  
2.) 
3.)   
4.) </v>
          </cell>
        </row>
        <row r="195">
          <cell r="D195" t="str">
            <v xml:space="preserve">1.)  
2.) 
3.)   
4.) </v>
          </cell>
        </row>
        <row r="196">
          <cell r="D196" t="str">
            <v xml:space="preserve">1.)  
2.) 
3.)   
4.) </v>
          </cell>
        </row>
        <row r="197">
          <cell r="D197" t="str">
            <v xml:space="preserve">1.)  
2.) 
3.)   
4.) </v>
          </cell>
        </row>
        <row r="198">
          <cell r="D198" t="str">
            <v xml:space="preserve">1.)  
2.) 
3.)   
4.) </v>
          </cell>
        </row>
        <row r="199">
          <cell r="D199" t="str">
            <v xml:space="preserve">1.)  
2.) 
3.)   
4.) </v>
          </cell>
        </row>
        <row r="200">
          <cell r="D200" t="str">
            <v xml:space="preserve">1.)  
2.) 
3.)   
4.) </v>
          </cell>
        </row>
        <row r="201">
          <cell r="D201" t="str">
            <v xml:space="preserve">1.)  
2.) 
3.)   
4.) </v>
          </cell>
        </row>
        <row r="202">
          <cell r="D202" t="str">
            <v xml:space="preserve">1.)  
2.) 
3.)   
4.) </v>
          </cell>
        </row>
        <row r="203">
          <cell r="D203" t="str">
            <v xml:space="preserve">1.)  
2.) 
3.)   
4.) </v>
          </cell>
        </row>
        <row r="204">
          <cell r="D204" t="str">
            <v xml:space="preserve">1.)  
2.) 
3.)   
4.) </v>
          </cell>
        </row>
        <row r="205">
          <cell r="D205" t="str">
            <v xml:space="preserve">1.)  
2.) 
3.)   
4.) </v>
          </cell>
        </row>
        <row r="206">
          <cell r="D206" t="str">
            <v xml:space="preserve">1.)  
2.) 
3.)   
4.) </v>
          </cell>
        </row>
        <row r="207">
          <cell r="D207" t="str">
            <v xml:space="preserve">1.)  
2.) 
3.)   
4.) </v>
          </cell>
        </row>
        <row r="208">
          <cell r="D208" t="str">
            <v xml:space="preserve">1.)  
2.) 
3.)   
4.) </v>
          </cell>
        </row>
        <row r="209">
          <cell r="D209" t="str">
            <v xml:space="preserve">1.)  
2.) 
3.)   
4.) </v>
          </cell>
        </row>
        <row r="210">
          <cell r="D210" t="str">
            <v xml:space="preserve">1.)  
2.) 
3.)   
4.) </v>
          </cell>
        </row>
        <row r="211">
          <cell r="D211" t="str">
            <v xml:space="preserve">1.)  
2.) 
3.)   
4.) </v>
          </cell>
        </row>
        <row r="212">
          <cell r="D212" t="str">
            <v xml:space="preserve">1.)  
2.) 
3.)   
4.) </v>
          </cell>
        </row>
        <row r="213">
          <cell r="D213" t="str">
            <v xml:space="preserve">1.)  
2.) 
3.)   
4.) </v>
          </cell>
        </row>
        <row r="214">
          <cell r="D214" t="str">
            <v xml:space="preserve">1.)  
2.) 
3.)   
4.) </v>
          </cell>
        </row>
        <row r="215">
          <cell r="D215" t="str">
            <v xml:space="preserve">1.)  
2.) 
3.)   
4.) </v>
          </cell>
        </row>
        <row r="216">
          <cell r="D216" t="str">
            <v xml:space="preserve">1.)  
2.) 
3.)   
4.) </v>
          </cell>
        </row>
        <row r="217">
          <cell r="D217" t="str">
            <v xml:space="preserve">1.)  
2.) 
3.)   
4.) </v>
          </cell>
        </row>
        <row r="218">
          <cell r="D218" t="str">
            <v xml:space="preserve">1.)  
2.) 
3.)   
4.) </v>
          </cell>
        </row>
        <row r="219">
          <cell r="D219" t="str">
            <v xml:space="preserve">1.)  
2.) 
3.)   
4.) </v>
          </cell>
        </row>
        <row r="220">
          <cell r="D220" t="str">
            <v xml:space="preserve">1.)  
2.) 
3.)   
4.) </v>
          </cell>
        </row>
        <row r="221">
          <cell r="D221" t="str">
            <v xml:space="preserve">1.)  
2.) 
3.)   
4.) </v>
          </cell>
        </row>
        <row r="222">
          <cell r="D222" t="str">
            <v xml:space="preserve">1.)  
2.) 
3.)   
4.) </v>
          </cell>
        </row>
        <row r="223">
          <cell r="D223" t="str">
            <v xml:space="preserve">1.)  
2.) 
3.)   
4.) </v>
          </cell>
        </row>
        <row r="224">
          <cell r="D224" t="str">
            <v xml:space="preserve">1.)  
2.) 
3.)   
4.) </v>
          </cell>
        </row>
        <row r="225">
          <cell r="D225" t="str">
            <v xml:space="preserve">1.)  
2.) 
3.)   
4.) </v>
          </cell>
        </row>
        <row r="226">
          <cell r="D226" t="str">
            <v xml:space="preserve">1.)  
2.) 
3.)   
4.) </v>
          </cell>
        </row>
        <row r="227">
          <cell r="D227" t="str">
            <v xml:space="preserve">1.)  
2.) 
3.)   
4.) </v>
          </cell>
        </row>
        <row r="228">
          <cell r="D228" t="str">
            <v xml:space="preserve">1.)  
2.) 
3.)   
4.) </v>
          </cell>
        </row>
        <row r="229">
          <cell r="D229" t="str">
            <v xml:space="preserve">1.)  
2.) 
3.)   
4.) </v>
          </cell>
        </row>
        <row r="230">
          <cell r="D230" t="str">
            <v xml:space="preserve">1.)  
2.) 
3.)   
4.) </v>
          </cell>
        </row>
        <row r="231">
          <cell r="D231" t="str">
            <v xml:space="preserve">1.)  
2.) 
3.)   
4.) </v>
          </cell>
        </row>
        <row r="232">
          <cell r="D232" t="str">
            <v xml:space="preserve">1.)  
2.) 
3.)   
4.) </v>
          </cell>
        </row>
        <row r="233">
          <cell r="D233" t="str">
            <v xml:space="preserve">1.)  
2.) 
3.)   
4.) </v>
          </cell>
        </row>
        <row r="234">
          <cell r="D234" t="str">
            <v xml:space="preserve">1.)  
2.) 
3.)   
4.) </v>
          </cell>
        </row>
        <row r="235">
          <cell r="D235" t="str">
            <v xml:space="preserve">1.)  
2.) 
3.)   
4.) </v>
          </cell>
        </row>
        <row r="236">
          <cell r="D236" t="str">
            <v xml:space="preserve">1.)  
2.) 
3.)   
4.) </v>
          </cell>
        </row>
        <row r="237">
          <cell r="D237" t="str">
            <v xml:space="preserve">1.)  
2.) 
3.)   
4.) </v>
          </cell>
        </row>
        <row r="238">
          <cell r="D238" t="str">
            <v xml:space="preserve">1.)  
2.) 
3.)   
4.) </v>
          </cell>
        </row>
        <row r="239">
          <cell r="D239" t="str">
            <v xml:space="preserve">1.)  
2.) 
3.)   
4.) </v>
          </cell>
        </row>
        <row r="240">
          <cell r="D240" t="str">
            <v xml:space="preserve">1.)  
2.) 
3.)   
4.) </v>
          </cell>
        </row>
        <row r="241">
          <cell r="D241" t="str">
            <v xml:space="preserve">1.)  
2.) 
3.)   
4.) </v>
          </cell>
        </row>
        <row r="242">
          <cell r="D242" t="str">
            <v xml:space="preserve">1.)  
2.) 
3.)   
4.) </v>
          </cell>
        </row>
        <row r="243">
          <cell r="D243" t="str">
            <v xml:space="preserve">1.)  
2.) 
3.)   
4.) </v>
          </cell>
        </row>
        <row r="244">
          <cell r="D244" t="str">
            <v xml:space="preserve">1.)  
2.) 
3.)   
4.) </v>
          </cell>
        </row>
        <row r="245">
          <cell r="D245" t="str">
            <v xml:space="preserve">1.)  
2.) 
3.)   
4.) </v>
          </cell>
        </row>
        <row r="246">
          <cell r="D246" t="str">
            <v xml:space="preserve">1.)  
2.) 
3.)   
4.) </v>
          </cell>
        </row>
        <row r="247">
          <cell r="D247" t="str">
            <v xml:space="preserve">1.)  
2.) 
3.)   
4.) </v>
          </cell>
        </row>
        <row r="248">
          <cell r="D248" t="str">
            <v xml:space="preserve">1.)  
2.) 
3.)   
4.) </v>
          </cell>
        </row>
        <row r="249">
          <cell r="D249" t="str">
            <v xml:space="preserve">1.)  
2.) 
3.)   
4.) </v>
          </cell>
        </row>
        <row r="250">
          <cell r="D250" t="str">
            <v xml:space="preserve">1.)  
2.) 
3.)   
4.) </v>
          </cell>
        </row>
        <row r="251">
          <cell r="D251" t="str">
            <v xml:space="preserve">1.)  
2.) 
3.)   
4.) </v>
          </cell>
        </row>
        <row r="252">
          <cell r="D252" t="str">
            <v xml:space="preserve">1.)  
2.) 
3.)   
4.) </v>
          </cell>
        </row>
        <row r="253">
          <cell r="D253" t="str">
            <v xml:space="preserve">1.)  
2.) 
3.)   
4.) </v>
          </cell>
        </row>
        <row r="254">
          <cell r="D254" t="str">
            <v xml:space="preserve">1.)  
2.) 
3.)   
4.) </v>
          </cell>
        </row>
        <row r="255">
          <cell r="D255" t="str">
            <v xml:space="preserve">1.)  
2.) 
3.)   
4.) </v>
          </cell>
        </row>
        <row r="256">
          <cell r="D256" t="str">
            <v xml:space="preserve">1.)  
2.) 
3.)   
4.) </v>
          </cell>
        </row>
        <row r="257">
          <cell r="D257" t="str">
            <v xml:space="preserve">1.)  
2.) 
3.)   
4.) </v>
          </cell>
        </row>
        <row r="258">
          <cell r="D258" t="str">
            <v xml:space="preserve">1.)  
2.) 
3.)   
4.) </v>
          </cell>
        </row>
        <row r="259">
          <cell r="D259" t="str">
            <v xml:space="preserve">1.)  
2.) 
3.)   
4.) </v>
          </cell>
        </row>
        <row r="260">
          <cell r="D260" t="str">
            <v xml:space="preserve">1.)  
2.) 
3.)   
4.) </v>
          </cell>
        </row>
        <row r="261">
          <cell r="D261" t="str">
            <v xml:space="preserve">1.)  
2.) 
3.)   
4.) </v>
          </cell>
        </row>
        <row r="262">
          <cell r="D262" t="str">
            <v xml:space="preserve">1.)  
2.) 
3.)   
4.) </v>
          </cell>
        </row>
        <row r="263">
          <cell r="D263" t="str">
            <v xml:space="preserve">1.)  
2.) 
3.)   
4.) </v>
          </cell>
        </row>
        <row r="264">
          <cell r="D264" t="str">
            <v xml:space="preserve">1.)  
2.) 
3.)   
4.) </v>
          </cell>
        </row>
        <row r="265">
          <cell r="D265" t="str">
            <v xml:space="preserve">1.)  
2.) 
3.)   
4.) </v>
          </cell>
        </row>
        <row r="266">
          <cell r="D266" t="str">
            <v xml:space="preserve">1.)  
2.) 
3.)   
4.) </v>
          </cell>
        </row>
        <row r="267">
          <cell r="D267" t="str">
            <v xml:space="preserve">1.)  
2.) 
3.)   
4.) </v>
          </cell>
        </row>
        <row r="268">
          <cell r="D268" t="str">
            <v xml:space="preserve">1.)  
2.) 
3.)   
4.) </v>
          </cell>
        </row>
        <row r="269">
          <cell r="D269" t="str">
            <v xml:space="preserve">1.)  
2.) 
3.)   
4.) </v>
          </cell>
        </row>
        <row r="270">
          <cell r="D270" t="str">
            <v xml:space="preserve">1.)  
2.) 
3.)   
4.) </v>
          </cell>
        </row>
        <row r="271">
          <cell r="D271" t="str">
            <v xml:space="preserve">1.)  
2.) 
3.)   
4.) </v>
          </cell>
        </row>
        <row r="272">
          <cell r="D272" t="str">
            <v xml:space="preserve">1.)  
2.) 
3.)   
4.) </v>
          </cell>
        </row>
        <row r="273">
          <cell r="D273" t="str">
            <v xml:space="preserve">1.)  
2.) 
3.)   
4.) </v>
          </cell>
        </row>
        <row r="274">
          <cell r="D274" t="str">
            <v xml:space="preserve">1.)  
2.) 
3.)   
4.) </v>
          </cell>
        </row>
        <row r="275">
          <cell r="D275" t="str">
            <v xml:space="preserve">1.)  
2.) 
3.)   
4.) </v>
          </cell>
        </row>
        <row r="276">
          <cell r="D276" t="str">
            <v xml:space="preserve">1.)  
2.) 
3.)   
4.) </v>
          </cell>
        </row>
        <row r="277">
          <cell r="D277" t="str">
            <v xml:space="preserve">1.)  
2.) 
3.)   
4.) </v>
          </cell>
        </row>
        <row r="278">
          <cell r="D278" t="str">
            <v xml:space="preserve">1.)  
2.) 
3.)   
4.) </v>
          </cell>
        </row>
        <row r="279">
          <cell r="D279" t="str">
            <v xml:space="preserve">1.)  
2.) 
3.)   
4.) </v>
          </cell>
        </row>
        <row r="280">
          <cell r="D280" t="str">
            <v xml:space="preserve">1.)  
2.) 
3.)   
4.) </v>
          </cell>
        </row>
        <row r="281">
          <cell r="D281" t="str">
            <v xml:space="preserve">1.)  
2.) 
3.)   
4.) </v>
          </cell>
        </row>
        <row r="282">
          <cell r="D282" t="str">
            <v xml:space="preserve">1.)  
2.) 
3.)   
4.) </v>
          </cell>
        </row>
        <row r="283">
          <cell r="D283" t="str">
            <v xml:space="preserve">1.)  
2.) 
3.)   
4.) </v>
          </cell>
        </row>
        <row r="284">
          <cell r="D284" t="str">
            <v xml:space="preserve">1.)  
2.) 
3.)   
4.) </v>
          </cell>
        </row>
        <row r="285">
          <cell r="D285" t="str">
            <v xml:space="preserve">1.)  
2.) 
3.)   
4.) </v>
          </cell>
        </row>
        <row r="286">
          <cell r="D286" t="str">
            <v xml:space="preserve">1.)  
2.) 
3.)   
4.) </v>
          </cell>
        </row>
        <row r="287">
          <cell r="D287" t="str">
            <v xml:space="preserve">1.)  
2.) 
3.)   
4.) </v>
          </cell>
        </row>
        <row r="288">
          <cell r="D288" t="str">
            <v xml:space="preserve">1.)  
2.) 
3.)   
4.) </v>
          </cell>
        </row>
      </sheetData>
      <sheetData sheetId="2">
        <row r="3">
          <cell r="F3" t="str">
            <v>CAPITAL INVESTMENT</v>
          </cell>
        </row>
        <row r="4">
          <cell r="F4" t="str">
            <v>Purchase/Acquisition of Land</v>
          </cell>
          <cell r="G4">
            <v>23010101</v>
          </cell>
        </row>
        <row r="5">
          <cell r="F5" t="str">
            <v>Purchase of Office Buildings</v>
          </cell>
          <cell r="G5">
            <v>23010102</v>
          </cell>
        </row>
        <row r="6">
          <cell r="F6" t="str">
            <v>Purchase of Residential Buildings</v>
          </cell>
          <cell r="G6">
            <v>23010103</v>
          </cell>
        </row>
        <row r="7">
          <cell r="F7" t="str">
            <v>Purchase of Motor Cycles</v>
          </cell>
          <cell r="G7">
            <v>23010104</v>
          </cell>
        </row>
        <row r="8">
          <cell r="F8" t="str">
            <v>Purchase of Motor Vehicles</v>
          </cell>
          <cell r="G8">
            <v>23010105</v>
          </cell>
        </row>
        <row r="9">
          <cell r="F9" t="str">
            <v>Purchase of Vans</v>
          </cell>
          <cell r="G9">
            <v>23010106</v>
          </cell>
        </row>
        <row r="10">
          <cell r="F10" t="str">
            <v>Purchase of Trucks</v>
          </cell>
          <cell r="G10">
            <v>23010107</v>
          </cell>
        </row>
        <row r="11">
          <cell r="F11" t="str">
            <v>Purchase of Buses</v>
          </cell>
          <cell r="G11">
            <v>23010108</v>
          </cell>
        </row>
        <row r="12">
          <cell r="F12" t="str">
            <v>Purchase of Sea Boats</v>
          </cell>
          <cell r="G12">
            <v>23010109</v>
          </cell>
        </row>
        <row r="13">
          <cell r="F13" t="str">
            <v>Purchase of Ships</v>
          </cell>
          <cell r="G13">
            <v>23010110</v>
          </cell>
        </row>
        <row r="14">
          <cell r="F14" t="str">
            <v>Purchase of Trains</v>
          </cell>
          <cell r="G14">
            <v>23010111</v>
          </cell>
        </row>
        <row r="15">
          <cell r="F15" t="str">
            <v>Purchase of Office Furniture and Fittings</v>
          </cell>
          <cell r="G15">
            <v>23010112</v>
          </cell>
        </row>
        <row r="16">
          <cell r="F16" t="str">
            <v>Purchase of Computers</v>
          </cell>
          <cell r="G16">
            <v>23010113</v>
          </cell>
        </row>
        <row r="17">
          <cell r="F17" t="str">
            <v>Purchase of Computer Printers</v>
          </cell>
          <cell r="G17">
            <v>23010114</v>
          </cell>
        </row>
        <row r="18">
          <cell r="F18" t="str">
            <v>Purchase of Photocopying Machines</v>
          </cell>
          <cell r="G18">
            <v>23010115</v>
          </cell>
        </row>
        <row r="19">
          <cell r="F19" t="str">
            <v>Purchase of Typewriter</v>
          </cell>
          <cell r="G19">
            <v>23010116</v>
          </cell>
        </row>
        <row r="20">
          <cell r="F20" t="str">
            <v>Purchase of  Shredding Machines</v>
          </cell>
          <cell r="G20">
            <v>23010117</v>
          </cell>
        </row>
        <row r="21">
          <cell r="F21" t="str">
            <v>Purchase of Scanners</v>
          </cell>
          <cell r="G21">
            <v>23010118</v>
          </cell>
        </row>
        <row r="22">
          <cell r="F22" t="str">
            <v>Purchase of Powers Generating Set</v>
          </cell>
          <cell r="G22">
            <v>23010119</v>
          </cell>
        </row>
        <row r="23">
          <cell r="F23" t="str">
            <v>Purchase of Canteen/Kitchen Equipment</v>
          </cell>
          <cell r="G23">
            <v>23010120</v>
          </cell>
        </row>
        <row r="24">
          <cell r="F24" t="str">
            <v>Purchase of Residential Furniture</v>
          </cell>
          <cell r="G24">
            <v>23010121</v>
          </cell>
        </row>
        <row r="25">
          <cell r="F25" t="str">
            <v>Purchase of Health/Medical Equipment</v>
          </cell>
          <cell r="G25">
            <v>23010122</v>
          </cell>
        </row>
        <row r="26">
          <cell r="F26" t="str">
            <v>Purchase of Fire Fighting Equipment</v>
          </cell>
          <cell r="G26">
            <v>23010123</v>
          </cell>
        </row>
        <row r="27">
          <cell r="F27" t="str">
            <v>Purchase of Teaching/Learning Aid Equipment</v>
          </cell>
          <cell r="G27">
            <v>23010124</v>
          </cell>
        </row>
        <row r="28">
          <cell r="F28" t="str">
            <v>Purchase of Library Books &amp; Equipment</v>
          </cell>
          <cell r="G28">
            <v>23010125</v>
          </cell>
        </row>
        <row r="29">
          <cell r="F29" t="str">
            <v>Purchase of Sporting/Games Equipment</v>
          </cell>
          <cell r="G29">
            <v>23010126</v>
          </cell>
        </row>
        <row r="30">
          <cell r="F30" t="str">
            <v>Purchase of  Agriculture Equipment</v>
          </cell>
          <cell r="G30">
            <v>23010127</v>
          </cell>
        </row>
        <row r="31">
          <cell r="F31" t="str">
            <v>Purchase of Security Equipment</v>
          </cell>
          <cell r="G31">
            <v>23010128</v>
          </cell>
        </row>
        <row r="32">
          <cell r="F32" t="str">
            <v>Purchase of Industrial Equipment</v>
          </cell>
          <cell r="G32">
            <v>23010129</v>
          </cell>
        </row>
        <row r="33">
          <cell r="F33" t="str">
            <v>Purchase of Recreational Facilities</v>
          </cell>
          <cell r="G33">
            <v>23010130</v>
          </cell>
        </row>
        <row r="34">
          <cell r="F34" t="str">
            <v>Purchase of Air Navigational Equipment</v>
          </cell>
          <cell r="G34">
            <v>23010131</v>
          </cell>
        </row>
        <row r="35">
          <cell r="F35" t="str">
            <v>Purchase of Security Equipment</v>
          </cell>
          <cell r="G35">
            <v>23010132</v>
          </cell>
        </row>
        <row r="36">
          <cell r="F36" t="str">
            <v>Purchase of Surveying Equipment</v>
          </cell>
          <cell r="G36">
            <v>23010133</v>
          </cell>
        </row>
        <row r="37">
          <cell r="F37" t="str">
            <v>Purchase of Diving Equipment</v>
          </cell>
          <cell r="G37">
            <v>23010134</v>
          </cell>
        </row>
        <row r="38">
          <cell r="F38" t="str">
            <v>Purchase of Ship Spare/Maintenance</v>
          </cell>
          <cell r="G38">
            <v>23010137</v>
          </cell>
        </row>
        <row r="39">
          <cell r="F39" t="str">
            <v>Purchase of Aero Spares/Maintenance</v>
          </cell>
          <cell r="G39">
            <v>23010138</v>
          </cell>
        </row>
        <row r="40">
          <cell r="F40" t="str">
            <v>Construction/Provision of Office Buildings</v>
          </cell>
          <cell r="G40">
            <v>23020101</v>
          </cell>
        </row>
        <row r="41">
          <cell r="F41" t="str">
            <v>Construction/Provision of Residential Buildings</v>
          </cell>
          <cell r="G41">
            <v>23020102</v>
          </cell>
        </row>
        <row r="42">
          <cell r="F42" t="str">
            <v>Construction/Provision of Electricity</v>
          </cell>
          <cell r="G42">
            <v>23020103</v>
          </cell>
        </row>
        <row r="43">
          <cell r="F43" t="str">
            <v>Construction/Provision of Housing</v>
          </cell>
          <cell r="G43">
            <v>23020104</v>
          </cell>
        </row>
        <row r="44">
          <cell r="F44" t="str">
            <v>Construction/Provision of Water Facilities</v>
          </cell>
          <cell r="G44">
            <v>23020105</v>
          </cell>
        </row>
        <row r="45">
          <cell r="F45" t="str">
            <v>Construction/Provision of Hospitals/Health Centres</v>
          </cell>
          <cell r="G45">
            <v>23020106</v>
          </cell>
        </row>
        <row r="46">
          <cell r="F46" t="str">
            <v>Construction/Provision of Public Schools</v>
          </cell>
          <cell r="G46">
            <v>23020107</v>
          </cell>
        </row>
        <row r="47">
          <cell r="F47" t="str">
            <v>Construction/Provision of Fire Fighting Stations</v>
          </cell>
          <cell r="G47">
            <v>23020110</v>
          </cell>
        </row>
        <row r="48">
          <cell r="F48" t="str">
            <v>Construction/Provision of Libraries</v>
          </cell>
          <cell r="G48">
            <v>23020111</v>
          </cell>
        </row>
        <row r="49">
          <cell r="F49" t="str">
            <v>Construction/Provision of Sporting Facilities</v>
          </cell>
          <cell r="G49">
            <v>23020112</v>
          </cell>
        </row>
        <row r="50">
          <cell r="F50" t="str">
            <v>Construction/Provision of Agricultural Facilities</v>
          </cell>
          <cell r="G50">
            <v>23020113</v>
          </cell>
        </row>
        <row r="51">
          <cell r="F51" t="str">
            <v>Construction/Provision of Roads</v>
          </cell>
          <cell r="G51">
            <v>23020114</v>
          </cell>
        </row>
        <row r="52">
          <cell r="F52" t="str">
            <v>Construction/Provision of Railways</v>
          </cell>
          <cell r="G52">
            <v>23020115</v>
          </cell>
        </row>
        <row r="53">
          <cell r="F53" t="str">
            <v>Construction/Provision of Water ways</v>
          </cell>
          <cell r="G53">
            <v>23020116</v>
          </cell>
        </row>
        <row r="54">
          <cell r="F54" t="str">
            <v>Construction/Provision of Airport/Aerodromes</v>
          </cell>
          <cell r="G54">
            <v>23020117</v>
          </cell>
        </row>
        <row r="55">
          <cell r="F55" t="str">
            <v>Construction/Provision of Infrastructure</v>
          </cell>
          <cell r="G55">
            <v>23020118</v>
          </cell>
        </row>
        <row r="56">
          <cell r="F56" t="str">
            <v>Construction/Provision of Recreational Facilities</v>
          </cell>
          <cell r="G56">
            <v>23020119</v>
          </cell>
        </row>
        <row r="57">
          <cell r="F57" t="str">
            <v>Construction of Boundary Pillars/Right of Ways</v>
          </cell>
          <cell r="G57">
            <v>23020122</v>
          </cell>
        </row>
        <row r="58">
          <cell r="F58" t="str">
            <v>Construction of Traffic/Street Lights</v>
          </cell>
          <cell r="G58">
            <v>23020123</v>
          </cell>
        </row>
        <row r="59">
          <cell r="F59" t="str">
            <v>Construction of Markets/Parks</v>
          </cell>
          <cell r="G59">
            <v>23020124</v>
          </cell>
        </row>
        <row r="60">
          <cell r="F60" t="str">
            <v>Construction of Power Generating Plants</v>
          </cell>
          <cell r="G60">
            <v>23020125</v>
          </cell>
        </row>
        <row r="61">
          <cell r="F61" t="str">
            <v>Construction/Provision of Cemeteries</v>
          </cell>
          <cell r="G61">
            <v>23020126</v>
          </cell>
        </row>
        <row r="62">
          <cell r="F62" t="str">
            <v>Construction of ICT Infrastructures</v>
          </cell>
          <cell r="G62">
            <v>23020127</v>
          </cell>
        </row>
        <row r="63">
          <cell r="F63" t="str">
            <v>Rehabilitation/Repairs of Residential Building</v>
          </cell>
          <cell r="G63">
            <v>23030101</v>
          </cell>
        </row>
        <row r="64">
          <cell r="F64" t="str">
            <v>Rehabilitation/Repairs - Electricity</v>
          </cell>
          <cell r="G64">
            <v>23030102</v>
          </cell>
        </row>
        <row r="65">
          <cell r="F65" t="str">
            <v>Rehabilitation/Repairs - Housing</v>
          </cell>
          <cell r="G65">
            <v>23030103</v>
          </cell>
        </row>
        <row r="66">
          <cell r="F66" t="str">
            <v>Rehabilitation/Repairs - Water Facilities</v>
          </cell>
          <cell r="G66">
            <v>23030104</v>
          </cell>
        </row>
        <row r="67">
          <cell r="F67" t="str">
            <v>Rehabilitation/Repairs - Hospital/Health Centers</v>
          </cell>
          <cell r="G67">
            <v>23030105</v>
          </cell>
        </row>
        <row r="68">
          <cell r="F68" t="str">
            <v>Rehabilitation/Repairs - Public Schools</v>
          </cell>
          <cell r="G68">
            <v>23030106</v>
          </cell>
        </row>
        <row r="69">
          <cell r="F69" t="str">
            <v>Rehabilitation/Repairs - Fire Fighting Stations</v>
          </cell>
          <cell r="G69">
            <v>23030109</v>
          </cell>
        </row>
        <row r="70">
          <cell r="F70" t="str">
            <v>Rehabilitation/Repairs - Libraries</v>
          </cell>
          <cell r="G70">
            <v>23030110</v>
          </cell>
        </row>
        <row r="71">
          <cell r="F71" t="str">
            <v>Rehabilitation/Repairs - Sporting Facilities</v>
          </cell>
          <cell r="G71">
            <v>23030111</v>
          </cell>
        </row>
        <row r="72">
          <cell r="F72" t="str">
            <v>Rehabilitation/Repairs - Agricultural Facilities</v>
          </cell>
          <cell r="G72">
            <v>23030112</v>
          </cell>
        </row>
        <row r="73">
          <cell r="F73" t="str">
            <v>Rehabilitation/Repairs - Roads</v>
          </cell>
          <cell r="G73">
            <v>23030113</v>
          </cell>
        </row>
        <row r="74">
          <cell r="F74" t="str">
            <v>Rehabilitation/Repairs - Railways</v>
          </cell>
          <cell r="G74">
            <v>23030114</v>
          </cell>
        </row>
        <row r="75">
          <cell r="F75" t="str">
            <v>Rehabilitation/Repairs - Waterway</v>
          </cell>
          <cell r="G75">
            <v>23030115</v>
          </cell>
        </row>
        <row r="76">
          <cell r="F76" t="str">
            <v>Rehabilitation/Repairs - Airport/Aerodromes</v>
          </cell>
          <cell r="G76">
            <v>23030116</v>
          </cell>
        </row>
        <row r="77">
          <cell r="F77" t="str">
            <v>Rehabilitation/Repairs - Recreational Facilities</v>
          </cell>
          <cell r="G77">
            <v>23030118</v>
          </cell>
        </row>
        <row r="78">
          <cell r="F78" t="str">
            <v>Rehabilitation/Repairs - Air Navigational Equipment</v>
          </cell>
          <cell r="G78">
            <v>23030119</v>
          </cell>
        </row>
        <row r="79">
          <cell r="F79" t="str">
            <v>Rehabilitation/Repairs of Office Buildings</v>
          </cell>
          <cell r="G79">
            <v>23030121</v>
          </cell>
        </row>
        <row r="80">
          <cell r="F80" t="str">
            <v>Rehabilitation/Repairs of Boundaries</v>
          </cell>
          <cell r="G80">
            <v>23030122</v>
          </cell>
        </row>
        <row r="81">
          <cell r="F81" t="str">
            <v>Rehabilitation/Repairs - Traffic/Street Lights</v>
          </cell>
          <cell r="G81">
            <v>23030123</v>
          </cell>
        </row>
        <row r="82">
          <cell r="F82" t="str">
            <v>Rehabilitation/Repairs - Markets/Parks</v>
          </cell>
          <cell r="G82">
            <v>23030124</v>
          </cell>
        </row>
        <row r="83">
          <cell r="F83" t="str">
            <v>Rehabilitation/Repairs - Power Generating Plants</v>
          </cell>
          <cell r="G83">
            <v>23030125</v>
          </cell>
        </row>
        <row r="84">
          <cell r="F84" t="str">
            <v>Rehabilitation/Repairs of Cemeteries</v>
          </cell>
          <cell r="G84">
            <v>23030126</v>
          </cell>
        </row>
        <row r="85">
          <cell r="F85" t="str">
            <v>Rehabilitation/Repairs - ICT Infrastructures</v>
          </cell>
          <cell r="G85">
            <v>23030127</v>
          </cell>
        </row>
        <row r="86">
          <cell r="F86" t="str">
            <v>Tree Planting</v>
          </cell>
          <cell r="G86">
            <v>23040101</v>
          </cell>
        </row>
        <row r="87">
          <cell r="F87" t="str">
            <v>Erosion &amp; Flood Control</v>
          </cell>
          <cell r="G87">
            <v>23040102</v>
          </cell>
        </row>
        <row r="88">
          <cell r="F88" t="str">
            <v>Wildlife Conservation</v>
          </cell>
          <cell r="G88">
            <v>23040103</v>
          </cell>
        </row>
        <row r="89">
          <cell r="F89" t="str">
            <v>Industrial Pollution Preservation &amp; Control</v>
          </cell>
          <cell r="G89">
            <v>23040104</v>
          </cell>
        </row>
        <row r="90">
          <cell r="F90" t="str">
            <v>Water Pollution Prevention &amp; Control</v>
          </cell>
          <cell r="G90">
            <v>23040105</v>
          </cell>
        </row>
        <row r="91">
          <cell r="F91" t="str">
            <v>Research and Development</v>
          </cell>
          <cell r="G91">
            <v>23050101</v>
          </cell>
        </row>
        <row r="92">
          <cell r="F92" t="str">
            <v>Computer Software Acquisition</v>
          </cell>
          <cell r="G92">
            <v>23050102</v>
          </cell>
        </row>
        <row r="93">
          <cell r="F93" t="str">
            <v>Monitoring and Evaluation</v>
          </cell>
          <cell r="G93">
            <v>23050103</v>
          </cell>
        </row>
        <row r="94">
          <cell r="F94" t="str">
            <v>Anniversaries/Celebration</v>
          </cell>
          <cell r="G94">
            <v>23050104</v>
          </cell>
        </row>
        <row r="95">
          <cell r="F95" t="str">
            <v>Margin for Increase in Costs</v>
          </cell>
          <cell r="G95">
            <v>23050107</v>
          </cell>
        </row>
      </sheetData>
      <sheetData sheetId="3">
        <row r="1">
          <cell r="A1" t="str">
            <v>STEP Four</v>
          </cell>
        </row>
        <row r="5">
          <cell r="A5" t="str">
            <v>Provision of 250,000kg of quality seeds each of six commodities of comparative advantage (Anchor Borrowers Scheme- Central Bank of Nigeria)</v>
          </cell>
        </row>
        <row r="7">
          <cell r="A7" t="str">
            <v>Multi-Year Budget Sub Activities</v>
          </cell>
        </row>
        <row r="8">
          <cell r="A8" t="str">
            <v xml:space="preserve"> Market Survey analysis</v>
          </cell>
        </row>
        <row r="9">
          <cell r="A9" t="str">
            <v>Quality seeds Procurements</v>
          </cell>
        </row>
        <row r="15">
          <cell r="A15" t="str">
            <v xml:space="preserve">Distribution of the seeds </v>
          </cell>
        </row>
        <row r="19">
          <cell r="A19" t="str">
            <v>Awareness Campagne</v>
          </cell>
        </row>
        <row r="26">
          <cell r="A26" t="str">
            <v>1.1.1 Sub total Year One</v>
          </cell>
        </row>
        <row r="33">
          <cell r="A33" t="str">
            <v>Collaboration with Leventis Foundation (Agric School)</v>
          </cell>
        </row>
        <row r="35">
          <cell r="A35" t="str">
            <v>Multi-Year Budget Sub Activities</v>
          </cell>
        </row>
        <row r="36">
          <cell r="A36" t="str">
            <v xml:space="preserve">Provide Financial Support to Leventis Foundation (Agric School) </v>
          </cell>
        </row>
        <row r="57">
          <cell r="A57" t="str">
            <v>1.2.1 Sub total Year One</v>
          </cell>
        </row>
        <row r="64">
          <cell r="A64" t="str">
            <v>Fertilizer Operation</v>
          </cell>
        </row>
        <row r="66">
          <cell r="A66" t="str">
            <v>Multi-Year Budget Sub Activities</v>
          </cell>
        </row>
        <row r="67">
          <cell r="A67" t="str">
            <v>Fertilizer Storage and Distribution</v>
          </cell>
        </row>
        <row r="72">
          <cell r="A72" t="str">
            <v>1.2.2 Sub total Year One</v>
          </cell>
        </row>
        <row r="79">
          <cell r="A79" t="str">
            <v xml:space="preserve">Continuous support to Agricultural Research Institutions </v>
          </cell>
        </row>
        <row r="81">
          <cell r="A81" t="str">
            <v>Multi-Year Budget Sub Activities</v>
          </cell>
        </row>
        <row r="82">
          <cell r="A82" t="str">
            <v xml:space="preserve">Institution Financial support </v>
          </cell>
        </row>
        <row r="91">
          <cell r="A91" t="str">
            <v>1.2.3 Sub total Year One</v>
          </cell>
        </row>
        <row r="98">
          <cell r="A98" t="str">
            <v>Participation in the National Council on Agriculture and Rural Development</v>
          </cell>
        </row>
        <row r="100">
          <cell r="A100" t="str">
            <v>Multi-Year Budget Sub Activities</v>
          </cell>
        </row>
        <row r="101">
          <cell r="A101" t="str">
            <v xml:space="preserve"> Attend annual national council on agriculture</v>
          </cell>
        </row>
        <row r="113">
          <cell r="A113" t="str">
            <v>1.2.4 Sub total Year One</v>
          </cell>
        </row>
        <row r="121">
          <cell r="A121" t="str">
            <v>Staff Capacity enhancement</v>
          </cell>
        </row>
        <row r="123">
          <cell r="A123" t="str">
            <v>Multi-Year Budget Sub Activities</v>
          </cell>
        </row>
        <row r="124">
          <cell r="A124" t="str">
            <v>Staff Capacity Development</v>
          </cell>
        </row>
        <row r="126">
          <cell r="A126" t="str">
            <v>In House retreat and team bonding</v>
          </cell>
        </row>
        <row r="127">
          <cell r="A127" t="str">
            <v>1. (Directors/DD)</v>
          </cell>
        </row>
        <row r="134">
          <cell r="A134" t="str">
            <v>2. Selected Staff</v>
          </cell>
        </row>
        <row r="142">
          <cell r="A142" t="str">
            <v xml:space="preserve"> 2017 SIP Review Retreat</v>
          </cell>
        </row>
        <row r="143">
          <cell r="A143" t="str">
            <v>1. Stearing and Technical Section</v>
          </cell>
        </row>
        <row r="146">
          <cell r="A146" t="str">
            <v>2. Stake holder two days Input Workshop</v>
          </cell>
        </row>
        <row r="156">
          <cell r="A156" t="str">
            <v>3. SIP two days  Report Writing Retreat</v>
          </cell>
        </row>
        <row r="162">
          <cell r="A162" t="str">
            <v>2017-2019 MYB Preparation</v>
          </cell>
        </row>
        <row r="163">
          <cell r="A163" t="str">
            <v>1. Stearing and Technical Section</v>
          </cell>
        </row>
        <row r="167">
          <cell r="A167" t="str">
            <v>2. MYB Five days  Report Writing Retreat</v>
          </cell>
        </row>
        <row r="174">
          <cell r="A174" t="str">
            <v>Competitive Service Delievary Monthly Staff Recognition Reward</v>
          </cell>
        </row>
        <row r="197">
          <cell r="A197" t="str">
            <v>1.2.5 Sub total Year One</v>
          </cell>
        </row>
        <row r="204">
          <cell r="A204" t="str">
            <v>Effective administrative operation</v>
          </cell>
        </row>
        <row r="206">
          <cell r="A206" t="str">
            <v>Multi-Year Budget Sub Activities</v>
          </cell>
        </row>
        <row r="207">
          <cell r="A207" t="str">
            <v>Conduct In House IT Workshop for the PAs, Registries, Technical staff</v>
          </cell>
        </row>
        <row r="215">
          <cell r="A215" t="str">
            <v xml:space="preserve">Reorganisation of Directorates/registeries </v>
          </cell>
        </row>
        <row r="220">
          <cell r="A220" t="str">
            <v>Purchase of stationary/Printing of the official Document</v>
          </cell>
        </row>
        <row r="237">
          <cell r="A237" t="str">
            <v xml:space="preserve"> Office Routing Maintanance  </v>
          </cell>
        </row>
        <row r="253">
          <cell r="A253" t="str">
            <v>1.2.6 Sub total Year One</v>
          </cell>
        </row>
        <row r="260">
          <cell r="A260" t="str">
            <v>Improve Service delivery</v>
          </cell>
        </row>
        <row r="262">
          <cell r="A262" t="str">
            <v>Multi-Year Budget Sub Activities</v>
          </cell>
        </row>
        <row r="263">
          <cell r="A263" t="str">
            <v>Staff capacity development on effective Service Delivery</v>
          </cell>
        </row>
        <row r="265">
          <cell r="A265" t="str">
            <v>Monthly/Daily Routing Payment  Activities</v>
          </cell>
        </row>
        <row r="272">
          <cell r="A272" t="str">
            <v>Conduct Routing Official Meeting</v>
          </cell>
        </row>
        <row r="277">
          <cell r="A277" t="str">
            <v>Media Interaction</v>
          </cell>
        </row>
        <row r="285">
          <cell r="A285" t="str">
            <v>1.2.7 Sub total Year One</v>
          </cell>
        </row>
        <row r="292">
          <cell r="A292" t="str">
            <v>Advocacy and Sensitization to the Public</v>
          </cell>
        </row>
        <row r="294">
          <cell r="A294" t="str">
            <v>Multi-Year Budget Sub Activities</v>
          </cell>
        </row>
        <row r="295">
          <cell r="A295" t="str">
            <v>Visits To LGA and traditional rulers</v>
          </cell>
        </row>
        <row r="296">
          <cell r="A296" t="str">
            <v>Printing of Flyiers</v>
          </cell>
        </row>
        <row r="297">
          <cell r="A297" t="str">
            <v xml:space="preserve">Annoucement </v>
          </cell>
        </row>
        <row r="298">
          <cell r="A298" t="str">
            <v>Media Jingles</v>
          </cell>
        </row>
        <row r="299">
          <cell r="A299" t="str">
            <v>Radio Charts</v>
          </cell>
        </row>
        <row r="300">
          <cell r="A300" t="str">
            <v>Demonstration</v>
          </cell>
        </row>
        <row r="303">
          <cell r="A303" t="str">
            <v>1.2.8 Sub total Year One</v>
          </cell>
        </row>
        <row r="310">
          <cell r="A310" t="str">
            <v>Shelterbelt Management</v>
          </cell>
        </row>
        <row r="312">
          <cell r="A312" t="str">
            <v>Multi-Year Budget Sub Activities</v>
          </cell>
        </row>
        <row r="313">
          <cell r="A313" t="str">
            <v>Nuseries Preparation/Activities</v>
          </cell>
        </row>
        <row r="357">
          <cell r="A357" t="str">
            <v>Forest Management Reserve</v>
          </cell>
        </row>
        <row r="369">
          <cell r="A369" t="str">
            <v>Watershed Management</v>
          </cell>
        </row>
        <row r="374">
          <cell r="A374" t="str">
            <v>Establish Woodlot/Orchard Plantation in 5 LGAs (Ikara to B/Gwari)</v>
          </cell>
        </row>
        <row r="401">
          <cell r="A401" t="str">
            <v>1.2.9 Sub total Year One</v>
          </cell>
        </row>
        <row r="409">
          <cell r="A409" t="str">
            <v>Domicile GAP/GHP through Parternership/consultant</v>
          </cell>
        </row>
        <row r="411">
          <cell r="A411" t="str">
            <v>Multi-Year Budget Sub Activities</v>
          </cell>
        </row>
        <row r="412">
          <cell r="A412" t="str">
            <v>GAP Analysis for 3 centres</v>
          </cell>
        </row>
        <row r="413">
          <cell r="A413" t="str">
            <v>Capacity training on Good Agricultural Practices</v>
          </cell>
        </row>
        <row r="416">
          <cell r="A416" t="str">
            <v>Consultancy</v>
          </cell>
        </row>
        <row r="421">
          <cell r="A421" t="str">
            <v>Monitoring</v>
          </cell>
        </row>
        <row r="424">
          <cell r="A424" t="str">
            <v>1.3.1 Sub total Year One</v>
          </cell>
        </row>
        <row r="431">
          <cell r="A431" t="str">
            <v>Renovation of Engineering outstation/ Procurement of Agricultural Equipment</v>
          </cell>
        </row>
        <row r="433">
          <cell r="A433" t="str">
            <v>Multi-Year Budget Sub Activities</v>
          </cell>
        </row>
        <row r="434">
          <cell r="A434" t="str">
            <v>Preliminary Activities for the Rehabilitation  of Engineering out station structures</v>
          </cell>
        </row>
        <row r="437">
          <cell r="A437" t="str">
            <v>Rehabilitation of Engineering out station structures</v>
          </cell>
        </row>
        <row r="439">
          <cell r="A439" t="str">
            <v>Purchase of mechanical workshop equipments</v>
          </cell>
        </row>
        <row r="446">
          <cell r="A446" t="str">
            <v>Purchase and Distribution of Handtiller machine</v>
          </cell>
        </row>
        <row r="447">
          <cell r="A447" t="str">
            <v>Sensitization/Distribution of the Handtiller Machines</v>
          </cell>
        </row>
        <row r="457">
          <cell r="A457" t="str">
            <v>1.3.2 Sub total Year One</v>
          </cell>
        </row>
        <row r="464">
          <cell r="A464" t="str">
            <v>Renovation of Engineering outstation/ Procurement of Agricultural Equipment</v>
          </cell>
        </row>
        <row r="466">
          <cell r="A466" t="str">
            <v>Multi-Year Budget Sub Activities</v>
          </cell>
        </row>
        <row r="475">
          <cell r="A475" t="str">
            <v>1.3.2 Sub total Year One</v>
          </cell>
        </row>
        <row r="482">
          <cell r="A482" t="str">
            <v>Establishment of Meat Regulatory Agency</v>
          </cell>
        </row>
        <row r="484">
          <cell r="A484" t="str">
            <v>Multi-Year Budget Sub Activities</v>
          </cell>
        </row>
        <row r="485">
          <cell r="A485" t="str">
            <v>Construction of office building</v>
          </cell>
        </row>
        <row r="487">
          <cell r="A487" t="str">
            <v>Purhase of Office Equipment</v>
          </cell>
        </row>
        <row r="489">
          <cell r="A489" t="str">
            <v>Purchase of quality control Equipment</v>
          </cell>
        </row>
        <row r="490">
          <cell r="A490" t="str">
            <v>Capacity Building</v>
          </cell>
        </row>
        <row r="493">
          <cell r="A493" t="str">
            <v>1.3.4 Sub total Year One</v>
          </cell>
        </row>
        <row r="500">
          <cell r="A500" t="str">
            <v>Formation of Public Health Emergency Response Committee</v>
          </cell>
        </row>
        <row r="502">
          <cell r="A502" t="str">
            <v>Multi-Year Budget Sub Activities</v>
          </cell>
        </row>
        <row r="503">
          <cell r="A503" t="str">
            <v>Office accomodation</v>
          </cell>
        </row>
        <row r="506">
          <cell r="A506" t="str">
            <v>Response to Outbreaks</v>
          </cell>
        </row>
        <row r="511">
          <cell r="A511" t="str">
            <v>1.3.5 Sub total Year One</v>
          </cell>
        </row>
        <row r="519">
          <cell r="A519" t="str">
            <v>Purchase of 3 No cold storage facility (solar energy)</v>
          </cell>
        </row>
        <row r="521">
          <cell r="A521" t="str">
            <v>Multi-Year Budget Sub Activities</v>
          </cell>
        </row>
        <row r="522">
          <cell r="A522" t="str">
            <v>Preliminary Activities of Solar Powered Cold Storage facility</v>
          </cell>
        </row>
        <row r="523">
          <cell r="A523" t="str">
            <v>Purchase and Installation of Solar Powered Cold Storage facility</v>
          </cell>
        </row>
        <row r="528">
          <cell r="A528" t="str">
            <v>Training/Site Demonstration of Solar Powered Cold Storage facility</v>
          </cell>
        </row>
        <row r="542">
          <cell r="A542" t="str">
            <v>1.3.6 Sub total Year One</v>
          </cell>
        </row>
        <row r="549">
          <cell r="A549" t="str">
            <v>PPP with Ollam in the Poultry Value Chain</v>
          </cell>
        </row>
        <row r="551">
          <cell r="A551" t="str">
            <v>Multi-Year Budget Sub Activities</v>
          </cell>
        </row>
        <row r="552">
          <cell r="A552" t="str">
            <v>Formation of poultry Farmer's clusters</v>
          </cell>
        </row>
        <row r="553">
          <cell r="A553" t="str">
            <v>Capacity Building</v>
          </cell>
        </row>
        <row r="555">
          <cell r="A555" t="str">
            <v>Supervision</v>
          </cell>
        </row>
        <row r="556">
          <cell r="A556" t="str">
            <v>Logistic</v>
          </cell>
        </row>
        <row r="560">
          <cell r="A560" t="str">
            <v>1.3.7 Sub total Year One</v>
          </cell>
        </row>
        <row r="567">
          <cell r="A567" t="str">
            <v>Strengthen the School of Livestock Training (PPU) Kawo Kaduna</v>
          </cell>
        </row>
        <row r="569">
          <cell r="A569" t="str">
            <v>Multi-Year Budget Sub Activities</v>
          </cell>
        </row>
        <row r="570">
          <cell r="A570" t="str">
            <v xml:space="preserve"> Construction of buildings </v>
          </cell>
        </row>
        <row r="587">
          <cell r="A587" t="str">
            <v>1.3.8 Sub total Year One</v>
          </cell>
        </row>
        <row r="594">
          <cell r="A594" t="str">
            <v>Improvement of indigenous breeds through Cross Breeding</v>
          </cell>
        </row>
        <row r="596">
          <cell r="A596" t="str">
            <v>Multi-Year Budget Sub Activities</v>
          </cell>
        </row>
        <row r="597">
          <cell r="A597" t="str">
            <v>Purchase of Artificial Insemination equipment</v>
          </cell>
        </row>
        <row r="603">
          <cell r="A603" t="str">
            <v>Purchase of Improved Semen</v>
          </cell>
        </row>
        <row r="606">
          <cell r="A606" t="str">
            <v xml:space="preserve">Training of Inseminators </v>
          </cell>
        </row>
        <row r="610">
          <cell r="A610" t="str">
            <v>Sensitization and enlightement</v>
          </cell>
        </row>
        <row r="615">
          <cell r="A615" t="str">
            <v>1.3.9 Sub total Year One</v>
          </cell>
        </row>
        <row r="622">
          <cell r="A622" t="str">
            <v xml:space="preserve">Provide financial support to commodity value Chain Development </v>
          </cell>
        </row>
        <row r="624">
          <cell r="A624" t="str">
            <v>Multi-Year Budget Sub Activities</v>
          </cell>
        </row>
        <row r="625">
          <cell r="A625" t="str">
            <v>sensitization</v>
          </cell>
        </row>
        <row r="627">
          <cell r="A627" t="str">
            <v>Agricultural loan to farmers</v>
          </cell>
        </row>
        <row r="628">
          <cell r="A628" t="str">
            <v>Price stabilization for farmers</v>
          </cell>
        </row>
        <row r="629">
          <cell r="A629" t="str">
            <v>Monitoring and Evaluation</v>
          </cell>
        </row>
        <row r="633">
          <cell r="A633" t="str">
            <v>1.4.1 Sub total Year One</v>
          </cell>
        </row>
        <row r="641">
          <cell r="A641" t="str">
            <v>Provision of 25% Insurance Premium Subsidy toFarmers.</v>
          </cell>
        </row>
        <row r="643">
          <cell r="A643" t="str">
            <v>Multi-Year Budget Sub Activities</v>
          </cell>
        </row>
        <row r="644">
          <cell r="A644" t="str">
            <v>Provision of 25% Insurance Premium Subsidy toFarmers.</v>
          </cell>
        </row>
        <row r="652">
          <cell r="A652" t="str">
            <v>1.4.2 Sub total Year One</v>
          </cell>
        </row>
        <row r="659">
          <cell r="A659" t="str">
            <v>Rehabilitation of State own irrigation scheme across the state</v>
          </cell>
        </row>
        <row r="661">
          <cell r="A661" t="str">
            <v>Multi-Year Budget Sub Activities</v>
          </cell>
        </row>
        <row r="662">
          <cell r="A662" t="str">
            <v>Premilinaries</v>
          </cell>
        </row>
        <row r="674">
          <cell r="A674" t="str">
            <v>Sensitization</v>
          </cell>
        </row>
        <row r="679">
          <cell r="A679" t="str">
            <v>Development of Irrigation Structure</v>
          </cell>
        </row>
        <row r="680">
          <cell r="A680" t="str">
            <v>Construction of (4.0)m width access road</v>
          </cell>
        </row>
        <row r="695">
          <cell r="A695" t="str">
            <v>1.4.3 Sub total Year One</v>
          </cell>
        </row>
        <row r="702">
          <cell r="A702" t="str">
            <v>Production of Fingerlings</v>
          </cell>
        </row>
        <row r="704">
          <cell r="A704" t="str">
            <v>Multi-Year Budget Sub Activities</v>
          </cell>
        </row>
        <row r="705">
          <cell r="A705" t="str">
            <v>Preliminary Survey and selection of suitable locations</v>
          </cell>
        </row>
        <row r="709">
          <cell r="A709" t="str">
            <v>Stocking of varieties of Fish</v>
          </cell>
        </row>
        <row r="723">
          <cell r="A723" t="str">
            <v>1.4.4 Sub total Year One</v>
          </cell>
        </row>
        <row r="730">
          <cell r="A730" t="str">
            <v xml:space="preserve">Advocacy and sensitization </v>
          </cell>
        </row>
        <row r="732">
          <cell r="A732" t="str">
            <v>Multi-Year Budget Sub Activities</v>
          </cell>
        </row>
        <row r="733">
          <cell r="A733" t="str">
            <v>Sensitization on Cooperative Clusterization</v>
          </cell>
        </row>
        <row r="736">
          <cell r="A736" t="str">
            <v>Advocacy Meetings on cooperative clusterization</v>
          </cell>
        </row>
        <row r="745">
          <cell r="A745" t="str">
            <v>Seminars on Cooperative Clusterization For the Cooperative Officials</v>
          </cell>
        </row>
        <row r="756">
          <cell r="A756" t="str">
            <v>1.4.5 Sub total Year One</v>
          </cell>
        </row>
        <row r="763">
          <cell r="A763" t="str">
            <v>Restructuring of Cooperative Activities</v>
          </cell>
        </row>
        <row r="765">
          <cell r="A765" t="str">
            <v>Multi-Year Budget Sub Activities</v>
          </cell>
        </row>
        <row r="766">
          <cell r="A766" t="str">
            <v>Redesigning and Printing of Cooperative Materials</v>
          </cell>
        </row>
        <row r="779">
          <cell r="A779" t="str">
            <v>1.4.6 Sub total Year One</v>
          </cell>
        </row>
        <row r="787">
          <cell r="A787" t="str">
            <v>Establishment of cooperative Financing Agency</v>
          </cell>
        </row>
        <row r="789">
          <cell r="A789" t="str">
            <v>Multi-Year Budget Sub Activities</v>
          </cell>
        </row>
        <row r="790">
          <cell r="A790" t="str">
            <v>Enlightment Campagne On Clusterization and Cooperative Federation</v>
          </cell>
        </row>
        <row r="794">
          <cell r="A794" t="str">
            <v>Workshop On Cooperative activities cooperative officials</v>
          </cell>
        </row>
        <row r="803">
          <cell r="A803" t="str">
            <v>Set up Cooperative Commission</v>
          </cell>
        </row>
        <row r="809">
          <cell r="A809" t="str">
            <v>Establish organised Cooperative Federation</v>
          </cell>
        </row>
        <row r="812">
          <cell r="A812" t="str">
            <v>Cooperative staff/official Capacity building on Cluster management</v>
          </cell>
        </row>
        <row r="822">
          <cell r="A822" t="str">
            <v>1.4.7 Sub total Year One</v>
          </cell>
        </row>
        <row r="829">
          <cell r="A829" t="str">
            <v>Rehabilitation of cooperative institute Ikara</v>
          </cell>
        </row>
        <row r="831">
          <cell r="A831" t="str">
            <v>Multi-Year Budget Sub Activities</v>
          </cell>
        </row>
        <row r="832">
          <cell r="A832" t="str">
            <v>Renovation of Building Blocks</v>
          </cell>
        </row>
        <row r="836">
          <cell r="A836" t="str">
            <v>Procurement of Equipment</v>
          </cell>
        </row>
        <row r="852">
          <cell r="A852" t="str">
            <v>1.4.8 Sub total Year One</v>
          </cell>
        </row>
        <row r="859">
          <cell r="A859" t="str">
            <v>Annual Livestock Vaccination Activities</v>
          </cell>
        </row>
        <row r="861">
          <cell r="A861" t="str">
            <v>Multi-Year Budget Sub Activities</v>
          </cell>
        </row>
        <row r="862">
          <cell r="A862" t="str">
            <v>Purchase of vaccines</v>
          </cell>
        </row>
        <row r="880">
          <cell r="A880" t="str">
            <v>Immunization Campaign</v>
          </cell>
        </row>
        <row r="898">
          <cell r="A898" t="str">
            <v>Distribution of vaccines</v>
          </cell>
        </row>
        <row r="903">
          <cell r="A903" t="str">
            <v>1.4.9 Sub total Year One</v>
          </cell>
        </row>
        <row r="910">
          <cell r="A910" t="str">
            <v>Procurement of chemicals &amp; Equipment for Prevention of Disease Outbreak</v>
          </cell>
        </row>
        <row r="912">
          <cell r="A912" t="str">
            <v>Multi-Year Budget Sub Activities</v>
          </cell>
        </row>
        <row r="913">
          <cell r="A913" t="str">
            <v>Registration of Poultry Farms</v>
          </cell>
        </row>
        <row r="921">
          <cell r="A921" t="str">
            <v>Purchase of Chemicals</v>
          </cell>
        </row>
        <row r="927">
          <cell r="A927" t="str">
            <v>Purchase of equipment</v>
          </cell>
        </row>
        <row r="932">
          <cell r="A932" t="str">
            <v>Sensitization and Awareness</v>
          </cell>
        </row>
        <row r="939">
          <cell r="A939" t="str">
            <v>1.4.10 Sub total Year One</v>
          </cell>
        </row>
        <row r="946">
          <cell r="A946" t="str">
            <v>Development of Livestock Production Clusters</v>
          </cell>
        </row>
        <row r="948">
          <cell r="A948" t="str">
            <v>Multi-Year Budget Sub Activities</v>
          </cell>
        </row>
        <row r="949">
          <cell r="A949" t="str">
            <v xml:space="preserve">Construction of livestock Service Centres </v>
          </cell>
        </row>
        <row r="955">
          <cell r="A955" t="str">
            <v>Purchase of Equipment</v>
          </cell>
        </row>
        <row r="959">
          <cell r="A959" t="str">
            <v>Pasture Development</v>
          </cell>
        </row>
        <row r="960">
          <cell r="A960" t="str">
            <v>1.General Bill</v>
          </cell>
        </row>
        <row r="964">
          <cell r="A964" t="str">
            <v>2. Land Preparation</v>
          </cell>
        </row>
        <row r="971">
          <cell r="A971" t="str">
            <v>3.Inputs</v>
          </cell>
        </row>
        <row r="983">
          <cell r="A983" t="str">
            <v>Water Supply/Utilities</v>
          </cell>
        </row>
        <row r="990">
          <cell r="A990" t="str">
            <v>Tracing of Stock Route</v>
          </cell>
        </row>
        <row r="992">
          <cell r="A992" t="str">
            <v>1.5.1 Sub total Year One</v>
          </cell>
        </row>
        <row r="1000">
          <cell r="A1000" t="str">
            <v>Rehabilitation/Equipment /Maintenance of 75 warehouses</v>
          </cell>
        </row>
        <row r="1002">
          <cell r="A1002" t="str">
            <v>Multi-Year Budget Sub Activities</v>
          </cell>
        </row>
        <row r="1003">
          <cell r="A1003" t="str">
            <v>Development of Bill of Quantities for the renovation and construction of warehouses</v>
          </cell>
        </row>
        <row r="1007">
          <cell r="A1007" t="str">
            <v>Renovation of existing warehouses</v>
          </cell>
        </row>
        <row r="1009">
          <cell r="A1009" t="str">
            <v>Equip Existing Warehouse</v>
          </cell>
        </row>
        <row r="1015">
          <cell r="A1015" t="str">
            <v>1.5.2 Sub total Year One</v>
          </cell>
        </row>
        <row r="1022">
          <cell r="A1022" t="str">
            <v>Purchase of 3 No briquette machines</v>
          </cell>
        </row>
        <row r="1024">
          <cell r="A1024" t="str">
            <v>Multi-Year Budget Sub Activities</v>
          </cell>
        </row>
        <row r="1025">
          <cell r="A1025" t="str">
            <v>Preliminary Activities of Briquette Purchase</v>
          </cell>
        </row>
        <row r="1026">
          <cell r="A1026" t="str">
            <v>Purchase and Installation of the Briquette Machine</v>
          </cell>
        </row>
        <row r="1028">
          <cell r="A1028" t="str">
            <v xml:space="preserve">Training/Site Demonstration of the Briquette Machine  </v>
          </cell>
        </row>
        <row r="1039">
          <cell r="A1039" t="str">
            <v>1.5.3 Sub total Year One</v>
          </cell>
        </row>
        <row r="1046">
          <cell r="A1046" t="str">
            <v>Procure Demonstrating Equipment for the School of Home Economic</v>
          </cell>
        </row>
        <row r="1048">
          <cell r="A1048" t="str">
            <v>Multi-Year Budget Sub Activities</v>
          </cell>
        </row>
        <row r="1049">
          <cell r="A1049" t="str">
            <v>Purchase of School Equipments</v>
          </cell>
        </row>
        <row r="1050">
          <cell r="A1050" t="str">
            <v>Sensitization awareness at LGs</v>
          </cell>
        </row>
        <row r="1057">
          <cell r="A1057" t="str">
            <v>1.5.4 Sub total Year One</v>
          </cell>
        </row>
        <row r="1064">
          <cell r="A1064" t="str">
            <v>Enter activity Code first</v>
          </cell>
        </row>
        <row r="1066">
          <cell r="A1066" t="str">
            <v>Multi-Year Budget Sub Activities</v>
          </cell>
        </row>
        <row r="1075">
          <cell r="A1075" t="str">
            <v xml:space="preserve"> Sub total Year One</v>
          </cell>
        </row>
        <row r="1082">
          <cell r="A1082" t="str">
            <v>Enter activity Code first</v>
          </cell>
        </row>
        <row r="1084">
          <cell r="A1084" t="str">
            <v>Multi-Year Budget Sub Activities</v>
          </cell>
        </row>
        <row r="1093">
          <cell r="A1093" t="str">
            <v xml:space="preserve"> Sub total Year One</v>
          </cell>
        </row>
        <row r="1101">
          <cell r="A1101" t="str">
            <v>Enter activity Code first</v>
          </cell>
        </row>
        <row r="1103">
          <cell r="A1103" t="str">
            <v>Multi-Year Budget Sub Activities</v>
          </cell>
        </row>
        <row r="1112">
          <cell r="A1112" t="str">
            <v xml:space="preserve"> Sub total Year One</v>
          </cell>
        </row>
        <row r="1119">
          <cell r="A1119" t="str">
            <v>Enter activity Code first</v>
          </cell>
        </row>
        <row r="1121">
          <cell r="A1121" t="str">
            <v>Multi-Year Budget Sub Activities</v>
          </cell>
        </row>
        <row r="1130">
          <cell r="A1130" t="str">
            <v xml:space="preserve"> Sub total Year One</v>
          </cell>
        </row>
        <row r="1137">
          <cell r="A1137" t="str">
            <v>Enter activity Code first</v>
          </cell>
        </row>
        <row r="1139">
          <cell r="A1139" t="str">
            <v>Multi-Year Budget Sub Activities</v>
          </cell>
        </row>
        <row r="1148">
          <cell r="A1148" t="str">
            <v xml:space="preserve"> Sub total Year One</v>
          </cell>
        </row>
        <row r="1155">
          <cell r="A1155" t="str">
            <v>Enter activity Code first</v>
          </cell>
        </row>
        <row r="1157">
          <cell r="A1157" t="str">
            <v>Multi-Year Budget Sub Activities</v>
          </cell>
        </row>
        <row r="1166">
          <cell r="A1166" t="str">
            <v xml:space="preserve"> Sub total Year One</v>
          </cell>
        </row>
        <row r="1173">
          <cell r="A1173" t="str">
            <v>Enter activity Code first</v>
          </cell>
        </row>
        <row r="1175">
          <cell r="A1175" t="str">
            <v>Multi-Year Budget Sub Activities</v>
          </cell>
        </row>
        <row r="1184">
          <cell r="A1184" t="str">
            <v xml:space="preserve"> Sub total Year One</v>
          </cell>
        </row>
        <row r="1192">
          <cell r="A1192" t="str">
            <v>Enter activity Code first</v>
          </cell>
        </row>
        <row r="1194">
          <cell r="A1194" t="str">
            <v>Multi-Year Budget Sub Activities</v>
          </cell>
        </row>
        <row r="1203">
          <cell r="A1203" t="str">
            <v xml:space="preserve"> Sub total Year One</v>
          </cell>
        </row>
        <row r="1210">
          <cell r="A1210" t="str">
            <v>Enter activity Code first</v>
          </cell>
        </row>
        <row r="1212">
          <cell r="A1212" t="str">
            <v>Multi-Year Budget Sub Activities</v>
          </cell>
        </row>
        <row r="1221">
          <cell r="A1221" t="str">
            <v xml:space="preserve"> Sub total Year One</v>
          </cell>
        </row>
        <row r="1228">
          <cell r="A1228" t="str">
            <v>Enter activity Code first</v>
          </cell>
        </row>
        <row r="1230">
          <cell r="A1230" t="str">
            <v>Multi-Year Budget Sub Activities</v>
          </cell>
        </row>
        <row r="1239">
          <cell r="A1239" t="str">
            <v xml:space="preserve"> Sub total Year One</v>
          </cell>
        </row>
        <row r="1246">
          <cell r="A1246" t="str">
            <v>Enter activity Code first</v>
          </cell>
        </row>
        <row r="1248">
          <cell r="A1248" t="str">
            <v>Multi-Year Budget Sub Activities</v>
          </cell>
        </row>
        <row r="1257">
          <cell r="A1257" t="str">
            <v xml:space="preserve"> Sub total Year One</v>
          </cell>
        </row>
        <row r="1264">
          <cell r="A1264" t="str">
            <v>Enter activity Code first</v>
          </cell>
        </row>
        <row r="1266">
          <cell r="A1266" t="str">
            <v>Multi-Year Budget Sub Activities</v>
          </cell>
        </row>
        <row r="1275">
          <cell r="A1275" t="str">
            <v xml:space="preserve"> Sub total Year One</v>
          </cell>
        </row>
        <row r="1283">
          <cell r="A1283" t="str">
            <v>Enter activity Code first</v>
          </cell>
        </row>
        <row r="1285">
          <cell r="A1285" t="str">
            <v>Multi-Year Budget Sub Activities</v>
          </cell>
        </row>
        <row r="1294">
          <cell r="A1294" t="str">
            <v xml:space="preserve"> Sub total Year One</v>
          </cell>
        </row>
        <row r="1301">
          <cell r="A1301" t="str">
            <v>Enter activity Code first</v>
          </cell>
        </row>
        <row r="1303">
          <cell r="A1303" t="str">
            <v>Multi-Year Budget Sub Activities</v>
          </cell>
        </row>
        <row r="1312">
          <cell r="A1312" t="str">
            <v xml:space="preserve"> Sub total Year One</v>
          </cell>
        </row>
        <row r="1319">
          <cell r="A1319" t="str">
            <v>Enter activity Code first</v>
          </cell>
        </row>
        <row r="1321">
          <cell r="A1321" t="str">
            <v>Multi-Year Budget Sub Activities</v>
          </cell>
        </row>
        <row r="1330">
          <cell r="A1330" t="str">
            <v xml:space="preserve"> Sub total Year One</v>
          </cell>
        </row>
        <row r="1337">
          <cell r="A1337" t="str">
            <v>Enter activity Code first</v>
          </cell>
        </row>
        <row r="1339">
          <cell r="A1339" t="str">
            <v>Multi-Year Budget Sub Activities</v>
          </cell>
        </row>
        <row r="1348">
          <cell r="A1348" t="str">
            <v xml:space="preserve"> Sub total Year One</v>
          </cell>
        </row>
        <row r="1355">
          <cell r="A1355" t="str">
            <v>Enter activity Code first</v>
          </cell>
        </row>
        <row r="1357">
          <cell r="A1357" t="str">
            <v>Multi-Year Budget Sub Activities</v>
          </cell>
        </row>
        <row r="1366">
          <cell r="A1366" t="str">
            <v xml:space="preserve"> Sub total Year One</v>
          </cell>
        </row>
        <row r="1374">
          <cell r="A1374" t="str">
            <v>Enter activity Code first</v>
          </cell>
        </row>
        <row r="1376">
          <cell r="A1376" t="str">
            <v>Multi-Year Budget Sub Activities</v>
          </cell>
        </row>
        <row r="1385">
          <cell r="A1385" t="str">
            <v xml:space="preserve"> Sub total Year One</v>
          </cell>
        </row>
        <row r="1392">
          <cell r="A1392" t="str">
            <v>Enter activity Code first</v>
          </cell>
        </row>
        <row r="1394">
          <cell r="A1394" t="str">
            <v>Multi-Year Budget Sub Activities</v>
          </cell>
        </row>
        <row r="1403">
          <cell r="A1403" t="str">
            <v xml:space="preserve"> Sub total Year One</v>
          </cell>
        </row>
        <row r="1410">
          <cell r="A1410" t="str">
            <v>Enter activity Code first</v>
          </cell>
        </row>
        <row r="1412">
          <cell r="A1412" t="str">
            <v>Multi-Year Budget Sub Activities</v>
          </cell>
        </row>
        <row r="1421">
          <cell r="A1421" t="str">
            <v xml:space="preserve"> Sub total Year One</v>
          </cell>
        </row>
        <row r="1428">
          <cell r="A1428" t="str">
            <v>Enter activity Code first</v>
          </cell>
        </row>
        <row r="1430">
          <cell r="A1430" t="str">
            <v>Multi-Year Budget Sub Activities</v>
          </cell>
        </row>
        <row r="1439">
          <cell r="A1439" t="str">
            <v xml:space="preserve"> Sub total Year One</v>
          </cell>
        </row>
        <row r="1446">
          <cell r="A1446" t="str">
            <v>Enter activity Code first</v>
          </cell>
        </row>
        <row r="1448">
          <cell r="A1448" t="str">
            <v>Multi-Year Budget Sub Activities</v>
          </cell>
        </row>
        <row r="1457">
          <cell r="A1457" t="str">
            <v xml:space="preserve"> Sub total Year One</v>
          </cell>
        </row>
        <row r="1465">
          <cell r="A1465" t="str">
            <v>Enter activity Code first</v>
          </cell>
        </row>
        <row r="1467">
          <cell r="A1467" t="str">
            <v>Multi-Year Budget Sub Activities</v>
          </cell>
        </row>
        <row r="1476">
          <cell r="A1476" t="str">
            <v xml:space="preserve"> Sub total Year One</v>
          </cell>
        </row>
        <row r="1483">
          <cell r="A1483" t="str">
            <v>Enter activity Code first</v>
          </cell>
        </row>
        <row r="1485">
          <cell r="A1485" t="str">
            <v>Multi-Year Budget Sub Activities</v>
          </cell>
        </row>
        <row r="1494">
          <cell r="A1494" t="str">
            <v xml:space="preserve"> Sub total Year One</v>
          </cell>
        </row>
        <row r="1501">
          <cell r="A1501" t="str">
            <v>Enter activity Code first</v>
          </cell>
        </row>
        <row r="1503">
          <cell r="A1503" t="str">
            <v>Multi-Year Budget Sub Activities</v>
          </cell>
        </row>
        <row r="1512">
          <cell r="A1512" t="str">
            <v xml:space="preserve"> Sub total Year One</v>
          </cell>
        </row>
        <row r="1519">
          <cell r="A1519" t="str">
            <v>Enter activity Code first</v>
          </cell>
        </row>
        <row r="1521">
          <cell r="A1521" t="str">
            <v>Multi-Year Budget Sub Activities</v>
          </cell>
        </row>
        <row r="1530">
          <cell r="A1530" t="str">
            <v xml:space="preserve"> Sub total Year One</v>
          </cell>
        </row>
        <row r="1537">
          <cell r="A1537" t="str">
            <v>Enter activity Code first</v>
          </cell>
        </row>
        <row r="1539">
          <cell r="A1539" t="str">
            <v>Multi-Year Budget Sub Activities</v>
          </cell>
        </row>
        <row r="1548">
          <cell r="A1548" t="str">
            <v xml:space="preserve"> Sub total Year One</v>
          </cell>
        </row>
        <row r="1556">
          <cell r="A1556" t="str">
            <v>Enter activity Code first</v>
          </cell>
        </row>
        <row r="1558">
          <cell r="A1558" t="str">
            <v>Multi-Year Budget Sub Activities</v>
          </cell>
        </row>
        <row r="1567">
          <cell r="A1567" t="str">
            <v xml:space="preserve"> Sub total Year One</v>
          </cell>
        </row>
        <row r="1574">
          <cell r="A1574" t="str">
            <v>Enter activity Code first</v>
          </cell>
        </row>
        <row r="1576">
          <cell r="A1576" t="str">
            <v>Multi-Year Budget Sub Activities</v>
          </cell>
        </row>
        <row r="1585">
          <cell r="A1585" t="str">
            <v xml:space="preserve"> Sub total Year One</v>
          </cell>
        </row>
        <row r="1592">
          <cell r="A1592" t="str">
            <v>Enter activity Code first</v>
          </cell>
        </row>
        <row r="1594">
          <cell r="A1594" t="str">
            <v>Multi-Year Budget Sub Activities</v>
          </cell>
        </row>
        <row r="1603">
          <cell r="A1603" t="str">
            <v xml:space="preserve"> Sub total Year One</v>
          </cell>
        </row>
        <row r="1610">
          <cell r="A1610" t="str">
            <v>Enter activity Code first</v>
          </cell>
        </row>
        <row r="1612">
          <cell r="A1612" t="str">
            <v>Multi-Year Budget Sub Activities</v>
          </cell>
        </row>
        <row r="1621">
          <cell r="A1621" t="str">
            <v xml:space="preserve"> Sub total Year One</v>
          </cell>
        </row>
        <row r="1628">
          <cell r="A1628" t="str">
            <v>Enter activity Code first</v>
          </cell>
        </row>
        <row r="1630">
          <cell r="A1630" t="str">
            <v>Multi-Year Budget Sub Activities</v>
          </cell>
        </row>
        <row r="1639">
          <cell r="A1639" t="str">
            <v xml:space="preserve"> Sub total Year One</v>
          </cell>
        </row>
        <row r="1647">
          <cell r="A1647" t="str">
            <v>Enter activity Code first</v>
          </cell>
        </row>
        <row r="1649">
          <cell r="A1649" t="str">
            <v>Multi-Year Budget Sub Activities</v>
          </cell>
        </row>
        <row r="1658">
          <cell r="A1658" t="str">
            <v xml:space="preserve"> Sub total Year One</v>
          </cell>
        </row>
        <row r="1665">
          <cell r="A1665" t="str">
            <v>Enter activity Code first</v>
          </cell>
        </row>
        <row r="1667">
          <cell r="A1667" t="str">
            <v>Multi-Year Budget Sub Activities</v>
          </cell>
        </row>
        <row r="1676">
          <cell r="A1676" t="str">
            <v xml:space="preserve"> Sub total Year One</v>
          </cell>
        </row>
        <row r="1683">
          <cell r="A1683" t="str">
            <v>Enter activity Code first</v>
          </cell>
        </row>
        <row r="1685">
          <cell r="A1685" t="str">
            <v>Multi-Year Budget Sub Activities</v>
          </cell>
        </row>
        <row r="1694">
          <cell r="A1694" t="str">
            <v xml:space="preserve"> Sub total Year One</v>
          </cell>
        </row>
        <row r="1701">
          <cell r="A1701" t="str">
            <v>Enter activity Code first</v>
          </cell>
        </row>
        <row r="1703">
          <cell r="A1703" t="str">
            <v>Multi-Year Budget Sub Activities</v>
          </cell>
        </row>
        <row r="1712">
          <cell r="A1712" t="str">
            <v xml:space="preserve"> Sub total Year One</v>
          </cell>
        </row>
        <row r="1719">
          <cell r="A1719" t="str">
            <v>Enter activity Code first</v>
          </cell>
        </row>
        <row r="1721">
          <cell r="A1721" t="str">
            <v>Multi-Year Budget Sub Activities</v>
          </cell>
        </row>
        <row r="1730">
          <cell r="A1730" t="str">
            <v xml:space="preserve"> Sub total Year One</v>
          </cell>
        </row>
        <row r="1738">
          <cell r="A1738" t="str">
            <v>Enter activity Code first</v>
          </cell>
        </row>
        <row r="1740">
          <cell r="A1740" t="str">
            <v>Multi-Year Budget Sub Activities</v>
          </cell>
        </row>
        <row r="1749">
          <cell r="A1749" t="str">
            <v xml:space="preserve"> Sub total Year One</v>
          </cell>
        </row>
        <row r="1756">
          <cell r="A1756" t="str">
            <v>Enter activity Code first</v>
          </cell>
        </row>
        <row r="1758">
          <cell r="A1758" t="str">
            <v>Multi-Year Budget Sub Activities</v>
          </cell>
        </row>
        <row r="1767">
          <cell r="A1767" t="str">
            <v xml:space="preserve"> Sub total Year One</v>
          </cell>
        </row>
        <row r="1774">
          <cell r="A1774" t="str">
            <v>Enter activity Code first</v>
          </cell>
        </row>
        <row r="1776">
          <cell r="A1776" t="str">
            <v>Multi-Year Budget Sub Activities</v>
          </cell>
        </row>
        <row r="1785">
          <cell r="A1785" t="str">
            <v xml:space="preserve"> Sub total Year One</v>
          </cell>
        </row>
        <row r="1792">
          <cell r="A1792" t="str">
            <v>Enter activity Code first</v>
          </cell>
        </row>
        <row r="1794">
          <cell r="A1794" t="str">
            <v>Multi-Year Budget Sub Activities</v>
          </cell>
        </row>
        <row r="1803">
          <cell r="A1803" t="str">
            <v xml:space="preserve"> Sub total Year One</v>
          </cell>
        </row>
        <row r="1810">
          <cell r="A1810" t="str">
            <v>Enter activity Code first</v>
          </cell>
        </row>
        <row r="1812">
          <cell r="A1812" t="str">
            <v>Multi-Year Budget Sub Activities</v>
          </cell>
        </row>
        <row r="1821">
          <cell r="A1821" t="str">
            <v xml:space="preserve"> Sub total Year One</v>
          </cell>
        </row>
        <row r="1829">
          <cell r="A1829" t="str">
            <v>Enter activity Code first</v>
          </cell>
        </row>
        <row r="1831">
          <cell r="A1831" t="str">
            <v>Multi-Year Budget Sub Activities</v>
          </cell>
        </row>
        <row r="1840">
          <cell r="A1840" t="str">
            <v xml:space="preserve"> Sub total Year One</v>
          </cell>
        </row>
        <row r="1847">
          <cell r="A1847" t="str">
            <v>Enter activity Code first</v>
          </cell>
        </row>
        <row r="1849">
          <cell r="A1849" t="str">
            <v>Multi-Year Budget Sub Activities</v>
          </cell>
        </row>
        <row r="1858">
          <cell r="A1858" t="str">
            <v xml:space="preserve"> Sub total Year One</v>
          </cell>
        </row>
        <row r="1865">
          <cell r="A1865" t="str">
            <v>Enter activity Code first</v>
          </cell>
        </row>
        <row r="1867">
          <cell r="A1867" t="str">
            <v>Multi-Year Budget Sub Activities</v>
          </cell>
        </row>
        <row r="1876">
          <cell r="A1876" t="str">
            <v xml:space="preserve"> Sub total Year One</v>
          </cell>
        </row>
        <row r="1883">
          <cell r="A1883" t="str">
            <v>Enter activity Code first</v>
          </cell>
        </row>
        <row r="1885">
          <cell r="A1885" t="str">
            <v>Multi-Year Budget Sub Activities</v>
          </cell>
        </row>
        <row r="1894">
          <cell r="A1894" t="str">
            <v xml:space="preserve"> Sub total Year One</v>
          </cell>
        </row>
        <row r="1901">
          <cell r="A1901" t="str">
            <v>Enter activity Code first</v>
          </cell>
        </row>
        <row r="1903">
          <cell r="A1903" t="str">
            <v>Multi-Year Budget Sub Activities</v>
          </cell>
        </row>
        <row r="1912">
          <cell r="A1912" t="str">
            <v xml:space="preserve"> Sub total Year One</v>
          </cell>
        </row>
        <row r="1920">
          <cell r="A1920" t="str">
            <v>Enter activity Code first</v>
          </cell>
        </row>
        <row r="1922">
          <cell r="A1922" t="str">
            <v>Multi-Year Budget Sub Activities</v>
          </cell>
        </row>
        <row r="1931">
          <cell r="A1931" t="str">
            <v xml:space="preserve"> Sub total Year One</v>
          </cell>
        </row>
        <row r="1938">
          <cell r="A1938" t="str">
            <v>Not Specified</v>
          </cell>
        </row>
        <row r="1940">
          <cell r="A1940" t="str">
            <v>Multi-Year Budget Sub Activities</v>
          </cell>
        </row>
        <row r="1949">
          <cell r="A1949" t="str">
            <v xml:space="preserve"> Sub total Year One</v>
          </cell>
        </row>
        <row r="1956">
          <cell r="A1956" t="str">
            <v>Enter activity Code first</v>
          </cell>
        </row>
        <row r="1958">
          <cell r="A1958" t="str">
            <v>Multi-Year Budget Sub Activities</v>
          </cell>
        </row>
        <row r="1967">
          <cell r="A1967" t="str">
            <v xml:space="preserve"> Sub total Year One</v>
          </cell>
        </row>
        <row r="1974">
          <cell r="A1974" t="str">
            <v>Enter activity Code first</v>
          </cell>
        </row>
        <row r="1976">
          <cell r="A1976" t="str">
            <v>Multi-Year Budget Sub Activities</v>
          </cell>
        </row>
        <row r="1985">
          <cell r="A1985" t="str">
            <v xml:space="preserve"> Sub total Year One</v>
          </cell>
        </row>
        <row r="1992">
          <cell r="A1992" t="str">
            <v>Not Specified</v>
          </cell>
        </row>
        <row r="1994">
          <cell r="A1994" t="str">
            <v>Multi-Year Budget Sub Activities</v>
          </cell>
        </row>
        <row r="2003">
          <cell r="A2003" t="str">
            <v xml:space="preserve"> Sub total Year One</v>
          </cell>
        </row>
        <row r="2011">
          <cell r="A2011" t="str">
            <v>Enter activity Code first</v>
          </cell>
        </row>
        <row r="2013">
          <cell r="A2013" t="str">
            <v>Multi-Year Budget Sub Activities</v>
          </cell>
        </row>
        <row r="2022">
          <cell r="A2022" t="str">
            <v xml:space="preserve"> Sub total Year One</v>
          </cell>
        </row>
        <row r="2029">
          <cell r="A2029" t="str">
            <v>Enter activity Code first</v>
          </cell>
        </row>
        <row r="2031">
          <cell r="A2031" t="str">
            <v>Multi-Year Budget Sub Activities</v>
          </cell>
        </row>
        <row r="2040">
          <cell r="A2040" t="str">
            <v xml:space="preserve"> Sub total Year One</v>
          </cell>
        </row>
        <row r="2047">
          <cell r="A2047" t="str">
            <v>Not Specified</v>
          </cell>
        </row>
        <row r="2049">
          <cell r="A2049" t="str">
            <v>Multi-Year Budget Sub Activities</v>
          </cell>
        </row>
        <row r="2058">
          <cell r="A2058" t="str">
            <v xml:space="preserve"> Sub total Year One</v>
          </cell>
        </row>
        <row r="2065">
          <cell r="A2065" t="str">
            <v>Enter activity Code first</v>
          </cell>
        </row>
        <row r="2067">
          <cell r="A2067" t="str">
            <v>Multi-Year Budget Sub Activities</v>
          </cell>
        </row>
        <row r="2076">
          <cell r="A2076" t="str">
            <v xml:space="preserve"> Sub total Year One</v>
          </cell>
        </row>
        <row r="2083">
          <cell r="A2083" t="str">
            <v>Enter activity Code first</v>
          </cell>
        </row>
        <row r="2085">
          <cell r="A2085" t="str">
            <v>Multi-Year Budget Sub Activities</v>
          </cell>
        </row>
        <row r="2094">
          <cell r="A2094" t="str">
            <v xml:space="preserve"> Sub total Year One</v>
          </cell>
        </row>
        <row r="2102">
          <cell r="A2102" t="str">
            <v>Not Specified</v>
          </cell>
        </row>
        <row r="2104">
          <cell r="A2104" t="str">
            <v>Multi-Year Budget Sub Activities</v>
          </cell>
        </row>
        <row r="2113">
          <cell r="A2113" t="str">
            <v xml:space="preserve"> Sub total Year One</v>
          </cell>
        </row>
        <row r="2120">
          <cell r="A2120" t="str">
            <v>Enter activity Code first</v>
          </cell>
        </row>
        <row r="2122">
          <cell r="A2122" t="str">
            <v>Multi-Year Budget Sub Activities</v>
          </cell>
        </row>
        <row r="2131">
          <cell r="A2131" t="str">
            <v xml:space="preserve"> Sub total Year One</v>
          </cell>
        </row>
        <row r="2138">
          <cell r="A2138" t="str">
            <v>Enter activity Code first</v>
          </cell>
        </row>
        <row r="2140">
          <cell r="A2140" t="str">
            <v>Multi-Year Budget Sub Activities</v>
          </cell>
        </row>
        <row r="2149">
          <cell r="A2149" t="str">
            <v xml:space="preserve"> Sub total Year One</v>
          </cell>
        </row>
        <row r="2156">
          <cell r="A2156" t="str">
            <v>Enter activity Code first</v>
          </cell>
        </row>
        <row r="2158">
          <cell r="A2158" t="str">
            <v>Multi-Year Budget Sub Activities</v>
          </cell>
        </row>
        <row r="2167">
          <cell r="A2167" t="str">
            <v xml:space="preserve"> Sub total Year One</v>
          </cell>
        </row>
        <row r="2174">
          <cell r="A2174" t="str">
            <v>Enter activity Code first</v>
          </cell>
        </row>
        <row r="2176">
          <cell r="A2176" t="str">
            <v>Multi-Year Budget Sub Activities</v>
          </cell>
        </row>
        <row r="2185">
          <cell r="A2185" t="str">
            <v xml:space="preserve"> Sub total Year One</v>
          </cell>
        </row>
        <row r="2193">
          <cell r="A2193" t="str">
            <v>Enter activity Code first</v>
          </cell>
        </row>
        <row r="2195">
          <cell r="A2195" t="str">
            <v>Multi-Year Budget Sub Activities</v>
          </cell>
        </row>
        <row r="2204">
          <cell r="A2204" t="str">
            <v xml:space="preserve"> Sub total Year One</v>
          </cell>
        </row>
        <row r="2211">
          <cell r="A2211" t="str">
            <v>Enter activity Code first</v>
          </cell>
        </row>
        <row r="2213">
          <cell r="A2213" t="str">
            <v>Multi-Year Budget Sub Activities</v>
          </cell>
        </row>
        <row r="2222">
          <cell r="A2222" t="str">
            <v xml:space="preserve"> Sub total Year One</v>
          </cell>
        </row>
        <row r="2229">
          <cell r="A2229" t="str">
            <v>Enter activity Code first</v>
          </cell>
        </row>
        <row r="2231">
          <cell r="A2231" t="str">
            <v>Multi-Year Budget Sub Activities</v>
          </cell>
        </row>
        <row r="2240">
          <cell r="A2240" t="str">
            <v xml:space="preserve"> Sub total Year One</v>
          </cell>
        </row>
        <row r="2247">
          <cell r="A2247" t="str">
            <v>Enter activity Code first</v>
          </cell>
        </row>
        <row r="2249">
          <cell r="A2249" t="str">
            <v>Multi-Year Budget Sub Activities</v>
          </cell>
        </row>
        <row r="2258">
          <cell r="A2258" t="str">
            <v xml:space="preserve"> Sub total Year One</v>
          </cell>
        </row>
        <row r="2265">
          <cell r="A2265" t="str">
            <v>Enter activity Code first</v>
          </cell>
        </row>
        <row r="2267">
          <cell r="A2267" t="str">
            <v>Multi-Year Budget Sub Activities</v>
          </cell>
        </row>
        <row r="2276">
          <cell r="A2276" t="str">
            <v xml:space="preserve"> Sub total Year One</v>
          </cell>
        </row>
        <row r="2284">
          <cell r="A2284" t="str">
            <v>Enter activity Code first</v>
          </cell>
        </row>
        <row r="2286">
          <cell r="A2286" t="str">
            <v>Multi-Year Budget Sub Activities</v>
          </cell>
        </row>
        <row r="2295">
          <cell r="A2295" t="str">
            <v xml:space="preserve"> Sub total Year One</v>
          </cell>
        </row>
        <row r="2302">
          <cell r="A2302" t="str">
            <v>Enter activity Code first</v>
          </cell>
        </row>
        <row r="2304">
          <cell r="A2304" t="str">
            <v>Multi-Year Budget Sub Activities</v>
          </cell>
        </row>
        <row r="2313">
          <cell r="A2313" t="str">
            <v xml:space="preserve"> Sub total Year One</v>
          </cell>
        </row>
        <row r="2320">
          <cell r="A2320" t="str">
            <v>Enter activity Code first</v>
          </cell>
        </row>
        <row r="2322">
          <cell r="A2322" t="str">
            <v>Multi-Year Budget Sub Activities</v>
          </cell>
        </row>
        <row r="2331">
          <cell r="A2331" t="str">
            <v xml:space="preserve"> Sub total Year One</v>
          </cell>
        </row>
        <row r="2338">
          <cell r="A2338" t="str">
            <v>Enter activity Code first</v>
          </cell>
        </row>
        <row r="2340">
          <cell r="A2340" t="str">
            <v>Multi-Year Budget Sub Activities</v>
          </cell>
        </row>
        <row r="2349">
          <cell r="A2349" t="str">
            <v xml:space="preserve"> Sub total Year One</v>
          </cell>
        </row>
        <row r="2356">
          <cell r="A2356" t="str">
            <v>Enter activity Code first</v>
          </cell>
        </row>
        <row r="2358">
          <cell r="A2358" t="str">
            <v>Multi-Year Budget Sub Activities</v>
          </cell>
        </row>
        <row r="2367">
          <cell r="A2367" t="str">
            <v xml:space="preserve"> Sub total Year One</v>
          </cell>
        </row>
        <row r="2375">
          <cell r="A2375" t="str">
            <v>Enter activity Code first</v>
          </cell>
        </row>
        <row r="2377">
          <cell r="A2377" t="str">
            <v>Multi-Year Budget Sub Activities</v>
          </cell>
        </row>
        <row r="2386">
          <cell r="A2386" t="str">
            <v xml:space="preserve"> Sub total Year One</v>
          </cell>
        </row>
        <row r="2393">
          <cell r="A2393" t="str">
            <v>Enter activity Code first</v>
          </cell>
        </row>
        <row r="2395">
          <cell r="A2395" t="str">
            <v>Multi-Year Budget Sub Activities</v>
          </cell>
        </row>
        <row r="2404">
          <cell r="A2404" t="str">
            <v xml:space="preserve"> Sub total Year One</v>
          </cell>
        </row>
        <row r="2411">
          <cell r="A2411" t="str">
            <v>Enter activity Code first</v>
          </cell>
        </row>
        <row r="2413">
          <cell r="A2413" t="str">
            <v>Multi-Year Budget Sub Activities</v>
          </cell>
        </row>
        <row r="2422">
          <cell r="A2422" t="str">
            <v xml:space="preserve"> Sub total Year One</v>
          </cell>
        </row>
        <row r="2429">
          <cell r="A2429" t="str">
            <v>Enter activity Code first</v>
          </cell>
        </row>
        <row r="2431">
          <cell r="A2431" t="str">
            <v>Multi-Year Budget Sub Activities</v>
          </cell>
        </row>
        <row r="2440">
          <cell r="A2440" t="str">
            <v xml:space="preserve"> Sub total Year One</v>
          </cell>
        </row>
        <row r="2447">
          <cell r="A2447" t="str">
            <v>Enter activity Code first</v>
          </cell>
        </row>
        <row r="2449">
          <cell r="A2449" t="str">
            <v>Multi-Year Budget Sub Activities</v>
          </cell>
        </row>
        <row r="2458">
          <cell r="A2458" t="str">
            <v xml:space="preserve"> Sub total Year One</v>
          </cell>
        </row>
        <row r="2466">
          <cell r="A2466" t="str">
            <v>Enter activity Code first</v>
          </cell>
        </row>
        <row r="2468">
          <cell r="A2468" t="str">
            <v>Multi-Year Budget Sub Activities</v>
          </cell>
        </row>
        <row r="2477">
          <cell r="A2477" t="str">
            <v xml:space="preserve"> Sub total Year One</v>
          </cell>
        </row>
        <row r="2484">
          <cell r="A2484" t="str">
            <v>Enter activity Code first</v>
          </cell>
        </row>
        <row r="2486">
          <cell r="A2486" t="str">
            <v>Multi-Year Budget Sub Activities</v>
          </cell>
        </row>
        <row r="2495">
          <cell r="A2495" t="str">
            <v xml:space="preserve"> Sub total Year One</v>
          </cell>
        </row>
        <row r="2502">
          <cell r="A2502" t="str">
            <v>Enter activity Code first</v>
          </cell>
        </row>
        <row r="2504">
          <cell r="A2504" t="str">
            <v>Multi-Year Budget Sub Activities</v>
          </cell>
        </row>
        <row r="2513">
          <cell r="A2513" t="str">
            <v xml:space="preserve"> Sub total Year One</v>
          </cell>
        </row>
        <row r="2520">
          <cell r="A2520" t="str">
            <v>Enter activity Code first</v>
          </cell>
        </row>
        <row r="2522">
          <cell r="A2522" t="str">
            <v>Multi-Year Budget Sub Activities</v>
          </cell>
        </row>
        <row r="2531">
          <cell r="A2531" t="str">
            <v xml:space="preserve"> Sub total Year One</v>
          </cell>
        </row>
        <row r="2538">
          <cell r="A2538" t="str">
            <v>Not Specified</v>
          </cell>
        </row>
        <row r="2540">
          <cell r="A2540" t="str">
            <v>Multi-Year Budget Sub Activities</v>
          </cell>
        </row>
        <row r="2549">
          <cell r="A2549" t="str">
            <v xml:space="preserve"> Sub total Year One</v>
          </cell>
        </row>
        <row r="2557">
          <cell r="A2557" t="str">
            <v>Enter activity Code first</v>
          </cell>
        </row>
        <row r="2559">
          <cell r="A2559" t="str">
            <v>Multi-Year Budget Sub Activities</v>
          </cell>
        </row>
        <row r="2568">
          <cell r="A2568" t="str">
            <v xml:space="preserve"> Sub total Year One</v>
          </cell>
        </row>
        <row r="2575">
          <cell r="A2575" t="str">
            <v>Enter activity Code first</v>
          </cell>
        </row>
        <row r="2577">
          <cell r="A2577" t="str">
            <v>Multi-Year Budget Sub Activities</v>
          </cell>
        </row>
        <row r="2586">
          <cell r="A2586" t="str">
            <v xml:space="preserve"> Sub total Year One</v>
          </cell>
        </row>
        <row r="2593">
          <cell r="A2593" t="str">
            <v>Not Specified</v>
          </cell>
        </row>
        <row r="2595">
          <cell r="A2595" t="str">
            <v>Multi-Year Budget Sub Activities</v>
          </cell>
        </row>
        <row r="2604">
          <cell r="A2604" t="str">
            <v xml:space="preserve"> Sub total Year One</v>
          </cell>
        </row>
        <row r="2611">
          <cell r="A2611" t="str">
            <v>Enter activity Code first</v>
          </cell>
        </row>
        <row r="2613">
          <cell r="A2613" t="str">
            <v>Multi-Year Budget Sub Activities</v>
          </cell>
        </row>
        <row r="2622">
          <cell r="A2622" t="str">
            <v xml:space="preserve"> Sub total Year One</v>
          </cell>
        </row>
        <row r="2629">
          <cell r="A2629" t="str">
            <v>Enter activity Code first</v>
          </cell>
        </row>
        <row r="2631">
          <cell r="A2631" t="str">
            <v>Multi-Year Budget Sub Activities</v>
          </cell>
        </row>
        <row r="2640">
          <cell r="A2640" t="str">
            <v xml:space="preserve"> Sub total Year One</v>
          </cell>
        </row>
        <row r="2648">
          <cell r="A2648" t="str">
            <v>Enter activity Code first</v>
          </cell>
        </row>
        <row r="2650">
          <cell r="A2650" t="str">
            <v>Multi-Year Budget Sub Activities</v>
          </cell>
        </row>
        <row r="2659">
          <cell r="A2659" t="str">
            <v xml:space="preserve"> Sub total Year One</v>
          </cell>
        </row>
        <row r="2666">
          <cell r="A2666" t="str">
            <v>Enter activity Code first</v>
          </cell>
        </row>
        <row r="2668">
          <cell r="A2668" t="str">
            <v>Multi-Year Budget Sub Activities</v>
          </cell>
        </row>
        <row r="2677">
          <cell r="A2677" t="str">
            <v xml:space="preserve"> Sub total Year One</v>
          </cell>
        </row>
        <row r="2684">
          <cell r="A2684" t="str">
            <v>Enter activity Code first</v>
          </cell>
        </row>
        <row r="2686">
          <cell r="A2686" t="str">
            <v>Multi-Year Budget Sub Activities</v>
          </cell>
        </row>
        <row r="2695">
          <cell r="A2695" t="str">
            <v xml:space="preserve"> Sub total Year One</v>
          </cell>
        </row>
        <row r="2702">
          <cell r="A2702" t="str">
            <v>Enter activity Code first</v>
          </cell>
        </row>
        <row r="2704">
          <cell r="A2704" t="str">
            <v>Multi-Year Budget Sub Activities</v>
          </cell>
        </row>
        <row r="2713">
          <cell r="A2713" t="str">
            <v xml:space="preserve"> Sub total Year One</v>
          </cell>
        </row>
        <row r="2720">
          <cell r="A2720" t="str">
            <v>Enter activity Code first</v>
          </cell>
        </row>
        <row r="2722">
          <cell r="A2722" t="str">
            <v>Multi-Year Budget Sub Activities</v>
          </cell>
        </row>
        <row r="2731">
          <cell r="A2731" t="str">
            <v xml:space="preserve"> Sub total Year One</v>
          </cell>
        </row>
        <row r="2739">
          <cell r="A2739" t="str">
            <v>Enter activity Code first</v>
          </cell>
        </row>
        <row r="2741">
          <cell r="A2741" t="str">
            <v>Multi-Year Budget Sub Activities</v>
          </cell>
        </row>
        <row r="2750">
          <cell r="A2750" t="str">
            <v xml:space="preserve"> Sub total Year One</v>
          </cell>
        </row>
        <row r="2757">
          <cell r="A2757" t="str">
            <v>Enter activity Code first</v>
          </cell>
        </row>
        <row r="2759">
          <cell r="A2759" t="str">
            <v>Multi-Year Budget Sub Activities</v>
          </cell>
        </row>
        <row r="2768">
          <cell r="A2768" t="str">
            <v xml:space="preserve"> Sub total Year One</v>
          </cell>
        </row>
        <row r="2775">
          <cell r="A2775" t="str">
            <v>Enter activity Code first</v>
          </cell>
        </row>
        <row r="2777">
          <cell r="A2777" t="str">
            <v>Multi-Year Budget Sub Activities</v>
          </cell>
        </row>
        <row r="2786">
          <cell r="A2786" t="str">
            <v xml:space="preserve"> Sub total Year One</v>
          </cell>
        </row>
        <row r="2793">
          <cell r="A2793" t="str">
            <v>Enter activity Code first</v>
          </cell>
        </row>
        <row r="2795">
          <cell r="A2795" t="str">
            <v>Multi-Year Budget Sub Activities</v>
          </cell>
        </row>
        <row r="2804">
          <cell r="A2804" t="str">
            <v xml:space="preserve"> Sub total Year One</v>
          </cell>
        </row>
        <row r="2811">
          <cell r="A2811" t="str">
            <v>Enter activity Code first</v>
          </cell>
        </row>
        <row r="2813">
          <cell r="A2813" t="str">
            <v>Multi-Year Budget Sub Activities</v>
          </cell>
        </row>
        <row r="2822">
          <cell r="A2822" t="str">
            <v xml:space="preserve"> Sub total Year One</v>
          </cell>
        </row>
        <row r="2830">
          <cell r="A2830" t="str">
            <v>Enter activity Code first</v>
          </cell>
        </row>
        <row r="2832">
          <cell r="A2832" t="str">
            <v>Multi-Year Budget Sub Activities</v>
          </cell>
        </row>
        <row r="2841">
          <cell r="A2841" t="str">
            <v xml:space="preserve"> Sub total Year One</v>
          </cell>
        </row>
        <row r="2848">
          <cell r="A2848" t="str">
            <v>Enter activity Code first</v>
          </cell>
        </row>
        <row r="2850">
          <cell r="A2850" t="str">
            <v>Multi-Year Budget Sub Activities</v>
          </cell>
        </row>
        <row r="2859">
          <cell r="A2859" t="str">
            <v xml:space="preserve"> Sub total Year One</v>
          </cell>
        </row>
        <row r="2866">
          <cell r="A2866" t="str">
            <v>Enter activity Code first</v>
          </cell>
        </row>
        <row r="2868">
          <cell r="A2868" t="str">
            <v>Multi-Year Budget Sub Activities</v>
          </cell>
        </row>
        <row r="2877">
          <cell r="A2877" t="str">
            <v xml:space="preserve"> Sub total Year One</v>
          </cell>
        </row>
        <row r="2884">
          <cell r="A2884" t="str">
            <v>Enter activity Code first</v>
          </cell>
        </row>
        <row r="2886">
          <cell r="A2886" t="str">
            <v>Multi-Year Budget Sub Activities</v>
          </cell>
        </row>
        <row r="2895">
          <cell r="A2895" t="str">
            <v xml:space="preserve"> Sub total Year One</v>
          </cell>
        </row>
        <row r="2902">
          <cell r="A2902" t="str">
            <v>Not Specified</v>
          </cell>
        </row>
        <row r="2904">
          <cell r="A2904" t="str">
            <v>Multi-Year Budget Sub Activities</v>
          </cell>
        </row>
        <row r="2913">
          <cell r="A2913" t="str">
            <v xml:space="preserve"> Sub total Year One</v>
          </cell>
        </row>
        <row r="2921">
          <cell r="A2921" t="str">
            <v>Not Specified</v>
          </cell>
        </row>
        <row r="2923">
          <cell r="A2923" t="str">
            <v>Multi-Year Budget Sub Activities</v>
          </cell>
        </row>
        <row r="2932">
          <cell r="A2932" t="str">
            <v xml:space="preserve"> Sub total Year One</v>
          </cell>
        </row>
        <row r="2939">
          <cell r="A2939" t="str">
            <v>Not Specified</v>
          </cell>
        </row>
        <row r="2941">
          <cell r="A2941" t="str">
            <v>Multi-Year Budget Sub Activities</v>
          </cell>
        </row>
        <row r="2950">
          <cell r="A2950" t="str">
            <v xml:space="preserve"> Sub total Year One</v>
          </cell>
        </row>
        <row r="2957">
          <cell r="A2957" t="str">
            <v>Enter activity Code first</v>
          </cell>
        </row>
        <row r="2959">
          <cell r="A2959" t="str">
            <v>Multi-Year Budget Sub Activities</v>
          </cell>
        </row>
        <row r="2968">
          <cell r="A2968" t="str">
            <v xml:space="preserve"> Sub total Year One</v>
          </cell>
        </row>
        <row r="2975">
          <cell r="A2975" t="str">
            <v>Enter activity Code first</v>
          </cell>
        </row>
        <row r="2977">
          <cell r="A2977" t="str">
            <v>Multi-Year Budget Sub Activities</v>
          </cell>
        </row>
        <row r="2986">
          <cell r="A2986" t="str">
            <v xml:space="preserve"> Sub total Year One</v>
          </cell>
        </row>
        <row r="2993">
          <cell r="A2993" t="str">
            <v>Not Specified</v>
          </cell>
        </row>
        <row r="2995">
          <cell r="A2995" t="str">
            <v>Multi-Year Budget Sub Activities</v>
          </cell>
        </row>
        <row r="3004">
          <cell r="A3004" t="str">
            <v xml:space="preserve"> Sub total Year One</v>
          </cell>
        </row>
        <row r="3012">
          <cell r="A3012" t="str">
            <v>Enter activity Code first</v>
          </cell>
        </row>
        <row r="3014">
          <cell r="A3014" t="str">
            <v>Multi-Year Budget Sub Activities</v>
          </cell>
        </row>
        <row r="3023">
          <cell r="A3023" t="str">
            <v xml:space="preserve"> Sub total Year One</v>
          </cell>
        </row>
        <row r="3030">
          <cell r="A3030" t="str">
            <v>Enter activity Code first</v>
          </cell>
        </row>
        <row r="3032">
          <cell r="A3032" t="str">
            <v>Multi-Year Budget Sub Activities</v>
          </cell>
        </row>
        <row r="3041">
          <cell r="A3041" t="str">
            <v xml:space="preserve"> Sub total Year One</v>
          </cell>
        </row>
        <row r="3048">
          <cell r="A3048" t="str">
            <v>Enter activity Code first</v>
          </cell>
        </row>
        <row r="3050">
          <cell r="A3050" t="str">
            <v>Multi-Year Budget Sub Activities</v>
          </cell>
        </row>
        <row r="3059">
          <cell r="A3059" t="str">
            <v xml:space="preserve"> Sub total Year One</v>
          </cell>
        </row>
        <row r="3066">
          <cell r="A3066" t="str">
            <v>Enter activity Code first</v>
          </cell>
        </row>
        <row r="3068">
          <cell r="A3068" t="str">
            <v>Multi-Year Budget Sub Activities</v>
          </cell>
        </row>
        <row r="3077">
          <cell r="A3077" t="str">
            <v xml:space="preserve"> Sub total Year One</v>
          </cell>
        </row>
        <row r="3084">
          <cell r="A3084" t="str">
            <v>Enter activity Code first</v>
          </cell>
        </row>
        <row r="3086">
          <cell r="A3086" t="str">
            <v>Multi-Year Budget Sub Activities</v>
          </cell>
        </row>
        <row r="3095">
          <cell r="A3095" t="str">
            <v xml:space="preserve"> Sub total Year One</v>
          </cell>
        </row>
        <row r="3103">
          <cell r="A3103" t="str">
            <v>Enter activity Code first</v>
          </cell>
        </row>
        <row r="3105">
          <cell r="A3105" t="str">
            <v>Multi-Year Budget Sub Activities</v>
          </cell>
        </row>
        <row r="3114">
          <cell r="A3114" t="str">
            <v xml:space="preserve"> Sub total Year One</v>
          </cell>
        </row>
        <row r="3121">
          <cell r="A3121" t="str">
            <v>Enter activity Code first</v>
          </cell>
        </row>
        <row r="3123">
          <cell r="A3123" t="str">
            <v>Multi-Year Budget Sub Activities</v>
          </cell>
        </row>
        <row r="3132">
          <cell r="A3132" t="str">
            <v xml:space="preserve"> Sub total Year One</v>
          </cell>
        </row>
        <row r="3139">
          <cell r="A3139" t="str">
            <v>Enter activity Code first</v>
          </cell>
        </row>
        <row r="3141">
          <cell r="A3141" t="str">
            <v>Multi-Year Budget Sub Activities</v>
          </cell>
        </row>
        <row r="3150">
          <cell r="A3150" t="str">
            <v xml:space="preserve"> Sub total Year One</v>
          </cell>
        </row>
        <row r="3157">
          <cell r="A3157" t="str">
            <v>Enter activity Code first</v>
          </cell>
        </row>
        <row r="3159">
          <cell r="A3159" t="str">
            <v>Multi-Year Budget Sub Activities</v>
          </cell>
        </row>
        <row r="3168">
          <cell r="A3168" t="str">
            <v xml:space="preserve"> Sub total Year One</v>
          </cell>
        </row>
        <row r="3175">
          <cell r="A3175" t="str">
            <v>Enter activity Code first</v>
          </cell>
        </row>
        <row r="3177">
          <cell r="A3177" t="str">
            <v>Multi-Year Budget Sub Activities</v>
          </cell>
        </row>
        <row r="3186">
          <cell r="A3186" t="str">
            <v xml:space="preserve"> Sub total Year One</v>
          </cell>
        </row>
        <row r="3194">
          <cell r="A3194" t="str">
            <v>Enter activity Code first</v>
          </cell>
        </row>
        <row r="3196">
          <cell r="A3196" t="str">
            <v>Multi-Year Budget Sub Activities</v>
          </cell>
        </row>
        <row r="3205">
          <cell r="A3205" t="str">
            <v xml:space="preserve"> Sub total Year One</v>
          </cell>
        </row>
        <row r="3212">
          <cell r="A3212" t="str">
            <v>Enter activity Code first</v>
          </cell>
        </row>
        <row r="3214">
          <cell r="A3214" t="str">
            <v>Multi-Year Budget Sub Activities</v>
          </cell>
        </row>
        <row r="3223">
          <cell r="A3223" t="str">
            <v xml:space="preserve"> Sub total Year One</v>
          </cell>
        </row>
        <row r="3230">
          <cell r="A3230" t="str">
            <v>Enter activity Code first</v>
          </cell>
        </row>
        <row r="3232">
          <cell r="A3232" t="str">
            <v>Multi-Year Budget Sub Activities</v>
          </cell>
        </row>
        <row r="3241">
          <cell r="A3241" t="str">
            <v xml:space="preserve"> Sub total Year One</v>
          </cell>
        </row>
        <row r="3248">
          <cell r="A3248" t="str">
            <v>Enter activity Code first</v>
          </cell>
        </row>
        <row r="3250">
          <cell r="A3250" t="str">
            <v>Multi-Year Budget Sub Activities</v>
          </cell>
        </row>
        <row r="3259">
          <cell r="A3259" t="str">
            <v xml:space="preserve"> Sub total Year One</v>
          </cell>
        </row>
        <row r="3266">
          <cell r="A3266" t="str">
            <v>Enter activity Code first</v>
          </cell>
        </row>
        <row r="3268">
          <cell r="A3268" t="str">
            <v>Multi-Year Budget Sub Activities</v>
          </cell>
        </row>
        <row r="3277">
          <cell r="A3277" t="str">
            <v xml:space="preserve"> Sub total Year One</v>
          </cell>
        </row>
        <row r="3285">
          <cell r="A3285" t="str">
            <v>Enter activity Code first</v>
          </cell>
        </row>
        <row r="3287">
          <cell r="A3287" t="str">
            <v>Multi-Year Budget Sub Activities</v>
          </cell>
        </row>
        <row r="3296">
          <cell r="A3296" t="str">
            <v xml:space="preserve"> Sub total Year One</v>
          </cell>
        </row>
        <row r="3303">
          <cell r="A3303" t="str">
            <v>Enter activity Code first</v>
          </cell>
        </row>
        <row r="3305">
          <cell r="A3305" t="str">
            <v>Multi-Year Budget Sub Activities</v>
          </cell>
        </row>
        <row r="3314">
          <cell r="A3314" t="str">
            <v xml:space="preserve"> Sub total Year One</v>
          </cell>
        </row>
        <row r="3321">
          <cell r="A3321" t="str">
            <v>Enter activity Code first</v>
          </cell>
        </row>
        <row r="3323">
          <cell r="A3323" t="str">
            <v>Multi-Year Budget Sub Activities</v>
          </cell>
        </row>
        <row r="3332">
          <cell r="A3332" t="str">
            <v xml:space="preserve"> Sub total Year One</v>
          </cell>
        </row>
        <row r="3339">
          <cell r="A3339" t="str">
            <v>Enter activity Code first</v>
          </cell>
        </row>
        <row r="3341">
          <cell r="A3341" t="str">
            <v>Multi-Year Budget Sub Activities</v>
          </cell>
        </row>
        <row r="3350">
          <cell r="A3350" t="str">
            <v xml:space="preserve"> Sub total Year One</v>
          </cell>
        </row>
        <row r="3357">
          <cell r="A3357" t="str">
            <v>Enter activity Code first</v>
          </cell>
        </row>
        <row r="3359">
          <cell r="A3359" t="str">
            <v>Multi-Year Budget Sub Activities</v>
          </cell>
        </row>
        <row r="3368">
          <cell r="A3368" t="str">
            <v xml:space="preserve"> Sub total Year One</v>
          </cell>
        </row>
        <row r="3376">
          <cell r="A3376" t="str">
            <v>Enter activity Code first</v>
          </cell>
        </row>
        <row r="3378">
          <cell r="A3378" t="str">
            <v>Multi-Year Budget Sub Activities</v>
          </cell>
        </row>
        <row r="3387">
          <cell r="A3387" t="str">
            <v xml:space="preserve"> Sub total Year One</v>
          </cell>
        </row>
        <row r="3394">
          <cell r="A3394" t="str">
            <v>Enter activity Code first</v>
          </cell>
        </row>
        <row r="3396">
          <cell r="A3396" t="str">
            <v>Multi-Year Budget Sub Activities</v>
          </cell>
        </row>
        <row r="3405">
          <cell r="A3405" t="str">
            <v xml:space="preserve"> Sub total Year One</v>
          </cell>
        </row>
        <row r="3412">
          <cell r="A3412" t="str">
            <v>Enter activity Code first</v>
          </cell>
        </row>
        <row r="3414">
          <cell r="A3414" t="str">
            <v>Multi-Year Budget Sub Activities</v>
          </cell>
        </row>
        <row r="3423">
          <cell r="A3423" t="str">
            <v xml:space="preserve"> Sub total Year One</v>
          </cell>
        </row>
        <row r="3430">
          <cell r="A3430" t="str">
            <v>Enter activity Code first</v>
          </cell>
        </row>
        <row r="3432">
          <cell r="A3432" t="str">
            <v>Multi-Year Budget Sub Activities</v>
          </cell>
        </row>
        <row r="3441">
          <cell r="A3441" t="str">
            <v xml:space="preserve"> Sub total Year One</v>
          </cell>
        </row>
        <row r="3448">
          <cell r="A3448" t="str">
            <v>Enter activity Code first</v>
          </cell>
        </row>
        <row r="3450">
          <cell r="A3450" t="str">
            <v>Multi-Year Budget Sub Activities</v>
          </cell>
        </row>
        <row r="3459">
          <cell r="A3459" t="str">
            <v xml:space="preserve"> Sub total Year One</v>
          </cell>
        </row>
        <row r="3467">
          <cell r="A3467" t="str">
            <v>Enter activity Code first</v>
          </cell>
        </row>
        <row r="3469">
          <cell r="A3469" t="str">
            <v>Multi-Year Budget Sub Activities</v>
          </cell>
        </row>
        <row r="3478">
          <cell r="A3478" t="str">
            <v xml:space="preserve"> Sub total Year One</v>
          </cell>
        </row>
        <row r="3485">
          <cell r="A3485" t="str">
            <v>Enter activity Code first</v>
          </cell>
        </row>
        <row r="3487">
          <cell r="A3487" t="str">
            <v>Multi-Year Budget Sub Activities</v>
          </cell>
        </row>
        <row r="3496">
          <cell r="A3496" t="str">
            <v xml:space="preserve"> Sub total Year One</v>
          </cell>
        </row>
        <row r="3503">
          <cell r="A3503" t="str">
            <v>Enter activity Code first</v>
          </cell>
        </row>
        <row r="3505">
          <cell r="A3505" t="str">
            <v>Multi-Year Budget Sub Activities</v>
          </cell>
        </row>
        <row r="3514">
          <cell r="A3514" t="str">
            <v xml:space="preserve"> Sub total Year One</v>
          </cell>
        </row>
        <row r="3521">
          <cell r="A3521" t="str">
            <v>Enter activity Code first</v>
          </cell>
        </row>
        <row r="3523">
          <cell r="A3523" t="str">
            <v>Multi-Year Budget Sub Activities</v>
          </cell>
        </row>
        <row r="3532">
          <cell r="A3532" t="str">
            <v xml:space="preserve"> Sub total Year One</v>
          </cell>
        </row>
        <row r="3539">
          <cell r="A3539" t="str">
            <v>Enter activity Code first</v>
          </cell>
        </row>
        <row r="3541">
          <cell r="A3541" t="str">
            <v>Multi-Year Budget Sub Activities</v>
          </cell>
        </row>
        <row r="3550">
          <cell r="A3550" t="str">
            <v xml:space="preserve"> Sub total Year One</v>
          </cell>
        </row>
        <row r="3558">
          <cell r="A3558" t="str">
            <v>Enter activity Code first</v>
          </cell>
        </row>
        <row r="3560">
          <cell r="A3560" t="str">
            <v>Multi-Year Budget Sub Activities</v>
          </cell>
        </row>
        <row r="3569">
          <cell r="A3569" t="str">
            <v xml:space="preserve"> Sub total Year One</v>
          </cell>
        </row>
        <row r="3576">
          <cell r="A3576" t="str">
            <v>Enter activity Code first</v>
          </cell>
        </row>
        <row r="3578">
          <cell r="A3578" t="str">
            <v>Multi-Year Budget Sub Activities</v>
          </cell>
        </row>
        <row r="3587">
          <cell r="A3587" t="str">
            <v xml:space="preserve"> Sub total Year One</v>
          </cell>
        </row>
        <row r="3594">
          <cell r="A3594" t="str">
            <v>Enter activity Code first</v>
          </cell>
        </row>
        <row r="3596">
          <cell r="A3596" t="str">
            <v>Multi-Year Budget Sub Activities</v>
          </cell>
        </row>
        <row r="3605">
          <cell r="A3605" t="str">
            <v xml:space="preserve"> Sub total Year One</v>
          </cell>
        </row>
        <row r="3612">
          <cell r="A3612" t="str">
            <v>Enter activity Code first</v>
          </cell>
        </row>
        <row r="3614">
          <cell r="A3614" t="str">
            <v>Multi-Year Budget Sub Activities</v>
          </cell>
        </row>
        <row r="3623">
          <cell r="A3623" t="str">
            <v xml:space="preserve"> Sub total Year One</v>
          </cell>
        </row>
        <row r="3630">
          <cell r="A3630" t="str">
            <v>Enter activity Code first</v>
          </cell>
        </row>
        <row r="3632">
          <cell r="A3632" t="str">
            <v>Multi-Year Budget Sub Activities</v>
          </cell>
        </row>
        <row r="3641">
          <cell r="A3641" t="str">
            <v xml:space="preserve"> Sub total Year One</v>
          </cell>
        </row>
        <row r="3649">
          <cell r="A3649" t="str">
            <v>Enter activity Code first</v>
          </cell>
        </row>
        <row r="3651">
          <cell r="A3651" t="str">
            <v>Multi-Year Budget Sub Activities</v>
          </cell>
        </row>
        <row r="3660">
          <cell r="A3660" t="str">
            <v xml:space="preserve"> Sub total Year One</v>
          </cell>
        </row>
        <row r="3667">
          <cell r="A3667" t="str">
            <v>Enter activity Code first</v>
          </cell>
        </row>
        <row r="3669">
          <cell r="A3669" t="str">
            <v>Multi-Year Budget Sub Activities</v>
          </cell>
        </row>
        <row r="3678">
          <cell r="A3678" t="str">
            <v xml:space="preserve"> Sub total Year One</v>
          </cell>
        </row>
        <row r="3685">
          <cell r="A3685" t="str">
            <v>Enter activity Code first</v>
          </cell>
        </row>
        <row r="3687">
          <cell r="A3687" t="str">
            <v>Multi-Year Budget Sub Activities</v>
          </cell>
        </row>
        <row r="3696">
          <cell r="A3696" t="str">
            <v xml:space="preserve"> Sub total Year One</v>
          </cell>
        </row>
        <row r="3703">
          <cell r="A3703" t="str">
            <v>Enter activity Code first</v>
          </cell>
        </row>
        <row r="3705">
          <cell r="A3705" t="str">
            <v>Multi-Year Budget Sub Activities</v>
          </cell>
        </row>
        <row r="3714">
          <cell r="A3714" t="str">
            <v xml:space="preserve"> Sub total Year One</v>
          </cell>
        </row>
        <row r="3721">
          <cell r="A3721" t="str">
            <v>Enter activity Code first</v>
          </cell>
        </row>
        <row r="3723">
          <cell r="A3723" t="str">
            <v>Multi-Year Budget Sub Activities</v>
          </cell>
        </row>
        <row r="3732">
          <cell r="A3732" t="str">
            <v xml:space="preserve"> Sub total Year One</v>
          </cell>
        </row>
        <row r="3740">
          <cell r="A3740" t="str">
            <v>Enter activity Code first</v>
          </cell>
        </row>
        <row r="3742">
          <cell r="A3742" t="str">
            <v>Multi-Year Budget Sub Activities</v>
          </cell>
        </row>
        <row r="3751">
          <cell r="A3751" t="str">
            <v xml:space="preserve"> Sub total Year One</v>
          </cell>
        </row>
        <row r="3758">
          <cell r="A3758" t="str">
            <v>Enter activity Code first</v>
          </cell>
        </row>
        <row r="3760">
          <cell r="A3760" t="str">
            <v>Multi-Year Budget Sub Activities</v>
          </cell>
        </row>
        <row r="3769">
          <cell r="A3769" t="str">
            <v xml:space="preserve"> Sub total Year One</v>
          </cell>
        </row>
        <row r="3776">
          <cell r="A3776" t="str">
            <v>Enter activity Code first</v>
          </cell>
        </row>
        <row r="3778">
          <cell r="A3778" t="str">
            <v>Multi-Year Budget Sub Activities</v>
          </cell>
        </row>
        <row r="3787">
          <cell r="A3787" t="str">
            <v xml:space="preserve"> Sub total Year One</v>
          </cell>
        </row>
        <row r="3794">
          <cell r="A3794" t="str">
            <v>Enter activity Code first</v>
          </cell>
        </row>
        <row r="3796">
          <cell r="A3796" t="str">
            <v>Multi-Year Budget Sub Activities</v>
          </cell>
        </row>
        <row r="3805">
          <cell r="A3805" t="str">
            <v xml:space="preserve"> Sub total Year One</v>
          </cell>
        </row>
        <row r="3812">
          <cell r="A3812" t="str">
            <v>Enter activity Code first</v>
          </cell>
        </row>
        <row r="3814">
          <cell r="A3814" t="str">
            <v>Multi-Year Budget Sub Activities</v>
          </cell>
        </row>
        <row r="3823">
          <cell r="A3823" t="str">
            <v xml:space="preserve"> Sub total Year One</v>
          </cell>
        </row>
        <row r="3831">
          <cell r="A3831" t="str">
            <v>Enter activity Code first</v>
          </cell>
        </row>
        <row r="3833">
          <cell r="A3833" t="str">
            <v>Multi-Year Budget Sub Activities</v>
          </cell>
        </row>
        <row r="3842">
          <cell r="A3842" t="str">
            <v xml:space="preserve"> Sub total Year One</v>
          </cell>
        </row>
        <row r="3849">
          <cell r="A3849" t="str">
            <v>Enter activity Code first</v>
          </cell>
        </row>
        <row r="3851">
          <cell r="A3851" t="str">
            <v>Multi-Year Budget Sub Activities</v>
          </cell>
        </row>
        <row r="3860">
          <cell r="A3860" t="str">
            <v xml:space="preserve"> Sub total Year One</v>
          </cell>
        </row>
        <row r="3867">
          <cell r="A3867" t="str">
            <v>Enter activity Code first</v>
          </cell>
        </row>
        <row r="3869">
          <cell r="A3869" t="str">
            <v>Multi-Year Budget Sub Activities</v>
          </cell>
        </row>
        <row r="3878">
          <cell r="A3878" t="str">
            <v xml:space="preserve"> Sub total Year One</v>
          </cell>
        </row>
        <row r="3885">
          <cell r="A3885" t="str">
            <v>Enter activity Code first</v>
          </cell>
        </row>
        <row r="3887">
          <cell r="A3887" t="str">
            <v>Multi-Year Budget Sub Activities</v>
          </cell>
        </row>
        <row r="3896">
          <cell r="A3896" t="str">
            <v xml:space="preserve"> Sub total Year One</v>
          </cell>
        </row>
        <row r="3903">
          <cell r="A3903" t="str">
            <v>Enter activity Code first</v>
          </cell>
        </row>
        <row r="3905">
          <cell r="A3905" t="str">
            <v>Multi-Year Budget Sub Activities</v>
          </cell>
        </row>
        <row r="3914">
          <cell r="A3914" t="str">
            <v xml:space="preserve"> Sub total Year One</v>
          </cell>
        </row>
        <row r="3922">
          <cell r="A3922" t="str">
            <v>Enter activity Code first</v>
          </cell>
        </row>
        <row r="3924">
          <cell r="A3924" t="str">
            <v>Multi-Year Budget Sub Activities</v>
          </cell>
        </row>
        <row r="3933">
          <cell r="A3933" t="str">
            <v xml:space="preserve"> Sub total Year One</v>
          </cell>
        </row>
        <row r="3940">
          <cell r="A3940" t="str">
            <v>Enter activity Code first</v>
          </cell>
        </row>
        <row r="3942">
          <cell r="A3942" t="str">
            <v>Multi-Year Budget Sub Activities</v>
          </cell>
        </row>
        <row r="3951">
          <cell r="A3951" t="str">
            <v xml:space="preserve"> Sub total Year One</v>
          </cell>
        </row>
        <row r="3958">
          <cell r="A3958" t="str">
            <v>Enter activity Code first</v>
          </cell>
        </row>
        <row r="3960">
          <cell r="A3960" t="str">
            <v>Multi-Year Budget Sub Activities</v>
          </cell>
        </row>
        <row r="3969">
          <cell r="A3969" t="str">
            <v xml:space="preserve"> Sub total Year One</v>
          </cell>
        </row>
        <row r="3976">
          <cell r="A3976" t="str">
            <v>Enter activity Code first</v>
          </cell>
        </row>
        <row r="3978">
          <cell r="A3978" t="str">
            <v>Multi-Year Budget Sub Activities</v>
          </cell>
        </row>
        <row r="3987">
          <cell r="A3987" t="str">
            <v xml:space="preserve"> Sub total Year One</v>
          </cell>
        </row>
        <row r="3994">
          <cell r="A3994" t="str">
            <v>Enter activity Code first</v>
          </cell>
        </row>
        <row r="3996">
          <cell r="A3996" t="str">
            <v>Multi-Year Budget Sub Activities</v>
          </cell>
        </row>
        <row r="4005">
          <cell r="A4005" t="str">
            <v xml:space="preserve"> Sub total Year One</v>
          </cell>
        </row>
        <row r="4013">
          <cell r="A4013" t="str">
            <v>Enter activity Code first</v>
          </cell>
        </row>
        <row r="4015">
          <cell r="A4015" t="str">
            <v>Multi-Year Budget Sub Activities</v>
          </cell>
        </row>
        <row r="4024">
          <cell r="A4024" t="str">
            <v xml:space="preserve"> Sub total Year One</v>
          </cell>
        </row>
        <row r="4031">
          <cell r="A4031" t="str">
            <v>Enter activity Code first</v>
          </cell>
        </row>
        <row r="4033">
          <cell r="A4033" t="str">
            <v>Multi-Year Budget Sub Activities</v>
          </cell>
        </row>
        <row r="4042">
          <cell r="A4042" t="str">
            <v xml:space="preserve"> Sub total Year One</v>
          </cell>
        </row>
        <row r="4049">
          <cell r="A4049" t="str">
            <v>Enter activity Code first</v>
          </cell>
        </row>
        <row r="4051">
          <cell r="A4051" t="str">
            <v>Multi-Year Budget Sub Activities</v>
          </cell>
        </row>
        <row r="4060">
          <cell r="A4060" t="str">
            <v xml:space="preserve"> Sub total Year One</v>
          </cell>
        </row>
        <row r="4067">
          <cell r="A4067" t="str">
            <v>Enter activity Code first</v>
          </cell>
        </row>
        <row r="4069">
          <cell r="A4069" t="str">
            <v>Multi-Year Budget Sub Activities</v>
          </cell>
        </row>
        <row r="4078">
          <cell r="A4078" t="str">
            <v xml:space="preserve"> Sub total Year One</v>
          </cell>
        </row>
        <row r="4085">
          <cell r="A4085" t="str">
            <v>Enter activity Code first</v>
          </cell>
        </row>
        <row r="4087">
          <cell r="A4087" t="str">
            <v>Multi-Year Budget Sub Activities</v>
          </cell>
        </row>
        <row r="4096">
          <cell r="A4096" t="str">
            <v xml:space="preserve"> Sub total Year One</v>
          </cell>
        </row>
        <row r="4104">
          <cell r="A4104" t="str">
            <v>Enter activity Code first</v>
          </cell>
        </row>
        <row r="4106">
          <cell r="A4106" t="str">
            <v>Multi-Year Budget Sub Activities</v>
          </cell>
        </row>
        <row r="4115">
          <cell r="A4115" t="str">
            <v xml:space="preserve"> Sub total Year One</v>
          </cell>
        </row>
        <row r="4122">
          <cell r="A4122" t="str">
            <v>Enter activity Code first</v>
          </cell>
        </row>
        <row r="4124">
          <cell r="A4124" t="str">
            <v>Multi-Year Budget Sub Activities</v>
          </cell>
        </row>
        <row r="4133">
          <cell r="A4133" t="str">
            <v xml:space="preserve"> Sub total Year One</v>
          </cell>
        </row>
        <row r="4140">
          <cell r="A4140" t="str">
            <v>Enter activity Code first</v>
          </cell>
        </row>
        <row r="4142">
          <cell r="A4142" t="str">
            <v>Multi-Year Budget Sub Activities</v>
          </cell>
        </row>
        <row r="4151">
          <cell r="A4151" t="str">
            <v xml:space="preserve"> Sub total Year One</v>
          </cell>
        </row>
        <row r="4158">
          <cell r="A4158" t="str">
            <v>Enter activity Code first</v>
          </cell>
        </row>
        <row r="4160">
          <cell r="A4160" t="str">
            <v>Multi-Year Budget Sub Activities</v>
          </cell>
        </row>
        <row r="4169">
          <cell r="A4169" t="str">
            <v xml:space="preserve"> Sub total Year One</v>
          </cell>
        </row>
        <row r="4176">
          <cell r="A4176" t="str">
            <v>Enter activity Code first</v>
          </cell>
        </row>
        <row r="4178">
          <cell r="A4178" t="str">
            <v>Multi-Year Budget Sub Activities</v>
          </cell>
        </row>
        <row r="4187">
          <cell r="A4187" t="str">
            <v xml:space="preserve"> Sub total Year One</v>
          </cell>
        </row>
        <row r="4195">
          <cell r="A4195" t="str">
            <v>Enter activity Code first</v>
          </cell>
        </row>
        <row r="4197">
          <cell r="A4197" t="str">
            <v>Multi-Year Budget Sub Activities</v>
          </cell>
        </row>
        <row r="4206">
          <cell r="A4206" t="str">
            <v xml:space="preserve"> Sub total Year One</v>
          </cell>
        </row>
        <row r="4213">
          <cell r="A4213" t="str">
            <v>Enter activity Code first</v>
          </cell>
        </row>
        <row r="4215">
          <cell r="A4215" t="str">
            <v>Multi-Year Budget Sub Activities</v>
          </cell>
        </row>
        <row r="4224">
          <cell r="A4224" t="str">
            <v xml:space="preserve"> Sub total Year One</v>
          </cell>
        </row>
        <row r="4231">
          <cell r="A4231" t="str">
            <v>Enter activity Code first</v>
          </cell>
        </row>
        <row r="4233">
          <cell r="A4233" t="str">
            <v>Multi-Year Budget Sub Activities</v>
          </cell>
        </row>
        <row r="4242">
          <cell r="A4242" t="str">
            <v xml:space="preserve"> Sub total Year One</v>
          </cell>
        </row>
        <row r="4249">
          <cell r="A4249" t="str">
            <v>Enter activity Code first</v>
          </cell>
        </row>
        <row r="4251">
          <cell r="A4251" t="str">
            <v>Multi-Year Budget Sub Activities</v>
          </cell>
        </row>
        <row r="4260">
          <cell r="A4260" t="str">
            <v xml:space="preserve"> Sub total Year One</v>
          </cell>
        </row>
        <row r="4267">
          <cell r="A4267" t="str">
            <v>Enter activity Code first</v>
          </cell>
        </row>
        <row r="4269">
          <cell r="A4269" t="str">
            <v>Multi-Year Budget Sub Activities</v>
          </cell>
        </row>
        <row r="4278">
          <cell r="A4278" t="str">
            <v xml:space="preserve"> Sub total Year One</v>
          </cell>
        </row>
        <row r="4286">
          <cell r="A4286" t="str">
            <v>Enter activity Code first</v>
          </cell>
        </row>
        <row r="4288">
          <cell r="A4288" t="str">
            <v>Multi-Year Budget Sub Activities</v>
          </cell>
        </row>
        <row r="4297">
          <cell r="A4297" t="str">
            <v xml:space="preserve"> Sub total Year One</v>
          </cell>
        </row>
        <row r="4304">
          <cell r="A4304" t="str">
            <v>Enter activity Code first</v>
          </cell>
        </row>
        <row r="4306">
          <cell r="A4306" t="str">
            <v>Multi-Year Budget Sub Activities</v>
          </cell>
        </row>
        <row r="4315">
          <cell r="A4315" t="str">
            <v xml:space="preserve"> Sub total Year One</v>
          </cell>
        </row>
        <row r="4322">
          <cell r="A4322" t="str">
            <v>Enter activity Code first</v>
          </cell>
        </row>
        <row r="4324">
          <cell r="A4324" t="str">
            <v>Multi-Year Budget Sub Activities</v>
          </cell>
        </row>
        <row r="4333">
          <cell r="A4333" t="str">
            <v xml:space="preserve"> Sub total Year One</v>
          </cell>
        </row>
        <row r="4340">
          <cell r="A4340" t="str">
            <v>Enter activity Code first</v>
          </cell>
        </row>
        <row r="4342">
          <cell r="A4342" t="str">
            <v>Multi-Year Budget Sub Activities</v>
          </cell>
        </row>
        <row r="4351">
          <cell r="A4351" t="str">
            <v xml:space="preserve"> Sub total Year One</v>
          </cell>
        </row>
        <row r="4358">
          <cell r="A4358" t="str">
            <v>Enter activity Code first</v>
          </cell>
        </row>
        <row r="4360">
          <cell r="A4360" t="str">
            <v>Multi-Year Budget Sub Activities</v>
          </cell>
        </row>
        <row r="4369">
          <cell r="A4369" t="str">
            <v xml:space="preserve"> Sub total Year One</v>
          </cell>
        </row>
        <row r="4377">
          <cell r="A4377" t="str">
            <v>Enter activity Code first</v>
          </cell>
        </row>
        <row r="4379">
          <cell r="A4379" t="str">
            <v>Multi-Year Budget Sub Activities</v>
          </cell>
        </row>
        <row r="4388">
          <cell r="A4388" t="str">
            <v xml:space="preserve"> Sub total Year One</v>
          </cell>
        </row>
        <row r="4395">
          <cell r="A4395" t="str">
            <v>Enter activity Code first</v>
          </cell>
        </row>
        <row r="4397">
          <cell r="A4397" t="str">
            <v>Multi-Year Budget Sub Activities</v>
          </cell>
        </row>
        <row r="4406">
          <cell r="A4406" t="str">
            <v xml:space="preserve"> Sub total Year One</v>
          </cell>
        </row>
        <row r="4413">
          <cell r="A4413" t="str">
            <v>Enter activity Code first</v>
          </cell>
        </row>
        <row r="4415">
          <cell r="A4415" t="str">
            <v>Multi-Year Budget Sub Activities</v>
          </cell>
        </row>
        <row r="4424">
          <cell r="A4424" t="str">
            <v xml:space="preserve"> Sub total Year One</v>
          </cell>
        </row>
        <row r="4431">
          <cell r="A4431" t="str">
            <v>Enter activity Code first</v>
          </cell>
        </row>
        <row r="4433">
          <cell r="A4433" t="str">
            <v>Multi-Year Budget Sub Activities</v>
          </cell>
        </row>
        <row r="4442">
          <cell r="A4442" t="str">
            <v xml:space="preserve"> Sub total Year One</v>
          </cell>
        </row>
        <row r="4449">
          <cell r="A4449" t="str">
            <v>Enter activity Code first</v>
          </cell>
        </row>
        <row r="4451">
          <cell r="A4451" t="str">
            <v>Multi-Year Budget Sub Activities</v>
          </cell>
        </row>
        <row r="4460">
          <cell r="A4460" t="str">
            <v xml:space="preserve"> Sub total Year One</v>
          </cell>
        </row>
        <row r="4468">
          <cell r="A4468" t="str">
            <v>Enter activity Code first</v>
          </cell>
        </row>
        <row r="4470">
          <cell r="A4470" t="str">
            <v>Multi-Year Budget Sub Activities</v>
          </cell>
        </row>
        <row r="4479">
          <cell r="A4479" t="str">
            <v xml:space="preserve"> Sub total Year One</v>
          </cell>
        </row>
        <row r="4486">
          <cell r="A4486" t="str">
            <v>Enter activity Code first</v>
          </cell>
        </row>
        <row r="4488">
          <cell r="A4488" t="str">
            <v>Multi-Year Budget Sub Activities</v>
          </cell>
        </row>
        <row r="4497">
          <cell r="A4497" t="str">
            <v xml:space="preserve"> Sub total Year One</v>
          </cell>
        </row>
        <row r="4504">
          <cell r="A4504" t="str">
            <v>Enter activity Code first</v>
          </cell>
        </row>
        <row r="4506">
          <cell r="A4506" t="str">
            <v>Multi-Year Budget Sub Activities</v>
          </cell>
        </row>
        <row r="4515">
          <cell r="A4515" t="str">
            <v xml:space="preserve"> Sub total Year One</v>
          </cell>
        </row>
        <row r="4522">
          <cell r="A4522" t="str">
            <v>Enter activity Code first</v>
          </cell>
        </row>
        <row r="4524">
          <cell r="A4524" t="str">
            <v>Multi-Year Budget Sub Activities</v>
          </cell>
        </row>
        <row r="4533">
          <cell r="A4533" t="str">
            <v xml:space="preserve"> Sub total Year One</v>
          </cell>
        </row>
        <row r="4540">
          <cell r="A4540" t="str">
            <v>Enter activity Code first</v>
          </cell>
        </row>
        <row r="4542">
          <cell r="A4542" t="str">
            <v>Multi-Year Budget Sub Activities</v>
          </cell>
        </row>
        <row r="4551">
          <cell r="A4551" t="str">
            <v xml:space="preserve"> Sub total Year One</v>
          </cell>
        </row>
        <row r="4559">
          <cell r="A4559" t="str">
            <v>Enter activity Code first</v>
          </cell>
        </row>
        <row r="4561">
          <cell r="A4561" t="str">
            <v>Multi-Year Budget Sub Activities</v>
          </cell>
        </row>
        <row r="4570">
          <cell r="A4570" t="str">
            <v xml:space="preserve"> Sub total Year One</v>
          </cell>
        </row>
        <row r="4577">
          <cell r="A4577" t="str">
            <v>Enter activity Code first</v>
          </cell>
        </row>
        <row r="4579">
          <cell r="A4579" t="str">
            <v>Multi-Year Budget Sub Activities</v>
          </cell>
        </row>
        <row r="4588">
          <cell r="A4588" t="str">
            <v xml:space="preserve"> Sub total Year One</v>
          </cell>
        </row>
        <row r="4595">
          <cell r="A4595" t="str">
            <v>Enter activity Code first</v>
          </cell>
        </row>
        <row r="4597">
          <cell r="A4597" t="str">
            <v>Multi-Year Budget Sub Activities</v>
          </cell>
        </row>
        <row r="4606">
          <cell r="A4606" t="str">
            <v xml:space="preserve"> Sub total Year One</v>
          </cell>
        </row>
        <row r="4613">
          <cell r="A4613" t="str">
            <v>Not Specified</v>
          </cell>
        </row>
        <row r="4615">
          <cell r="A4615" t="str">
            <v>Multi-Year Budget Sub Activities</v>
          </cell>
        </row>
        <row r="4624">
          <cell r="A4624" t="str">
            <v xml:space="preserve"> Sub total Year One</v>
          </cell>
        </row>
        <row r="4631">
          <cell r="A4631" t="str">
            <v>Not Specified</v>
          </cell>
        </row>
        <row r="4633">
          <cell r="A4633" t="str">
            <v>Multi-Year Budget Sub Activities</v>
          </cell>
        </row>
        <row r="4642">
          <cell r="A4642" t="str">
            <v xml:space="preserve"> Sub total Year One</v>
          </cell>
        </row>
        <row r="4650">
          <cell r="A4650" t="str">
            <v>Not Specified</v>
          </cell>
        </row>
        <row r="4652">
          <cell r="A4652" t="str">
            <v>Multi-Year Budget Sub Activities</v>
          </cell>
        </row>
        <row r="4661">
          <cell r="A4661" t="str">
            <v xml:space="preserve"> Sub total Year One</v>
          </cell>
        </row>
        <row r="4668">
          <cell r="A4668" t="str">
            <v>Not Specified</v>
          </cell>
        </row>
        <row r="4670">
          <cell r="A4670" t="str">
            <v>Multi-Year Budget Sub Activities</v>
          </cell>
        </row>
        <row r="4679">
          <cell r="A4679" t="str">
            <v xml:space="preserve"> Sub total Year One</v>
          </cell>
        </row>
        <row r="4686">
          <cell r="A4686" t="str">
            <v>Not Specified</v>
          </cell>
        </row>
        <row r="4688">
          <cell r="A4688" t="str">
            <v>Multi-Year Budget Sub Activities</v>
          </cell>
        </row>
        <row r="4697">
          <cell r="A4697" t="str">
            <v xml:space="preserve"> Sub total Year One</v>
          </cell>
        </row>
        <row r="4704">
          <cell r="A4704" t="str">
            <v>Not Specified</v>
          </cell>
        </row>
        <row r="4706">
          <cell r="A4706" t="str">
            <v>Multi-Year Budget Sub Activities</v>
          </cell>
        </row>
        <row r="4715">
          <cell r="A4715" t="str">
            <v xml:space="preserve"> Sub total Year One</v>
          </cell>
        </row>
        <row r="4722">
          <cell r="A4722" t="str">
            <v>Not Specified</v>
          </cell>
        </row>
        <row r="4724">
          <cell r="A4724" t="str">
            <v>Multi-Year Budget Sub Activities</v>
          </cell>
        </row>
        <row r="4733">
          <cell r="A4733" t="str">
            <v xml:space="preserve"> Sub total Year One</v>
          </cell>
        </row>
        <row r="4741">
          <cell r="A4741" t="str">
            <v>Not Specified</v>
          </cell>
        </row>
        <row r="4743">
          <cell r="A4743" t="str">
            <v>Multi-Year Budget Sub Activities</v>
          </cell>
        </row>
        <row r="4752">
          <cell r="A4752" t="str">
            <v xml:space="preserve"> Sub total Year One</v>
          </cell>
        </row>
        <row r="4759">
          <cell r="A4759" t="str">
            <v>Not Specified</v>
          </cell>
        </row>
        <row r="4761">
          <cell r="A4761" t="str">
            <v>Multi-Year Budget Sub Activities</v>
          </cell>
        </row>
        <row r="4770">
          <cell r="A4770" t="str">
            <v xml:space="preserve"> Sub total Year One</v>
          </cell>
        </row>
        <row r="4777">
          <cell r="A4777" t="str">
            <v>Not Specified</v>
          </cell>
        </row>
        <row r="4779">
          <cell r="A4779" t="str">
            <v>Multi-Year Budget Sub Activities</v>
          </cell>
        </row>
        <row r="4788">
          <cell r="A4788" t="str">
            <v xml:space="preserve"> Sub total Year One</v>
          </cell>
        </row>
        <row r="4795">
          <cell r="A4795" t="str">
            <v>Enter activity Code first</v>
          </cell>
        </row>
        <row r="4797">
          <cell r="A4797" t="str">
            <v>Multi-Year Budget Sub Activities</v>
          </cell>
        </row>
        <row r="4806">
          <cell r="A4806" t="str">
            <v xml:space="preserve"> Sub total Year One</v>
          </cell>
        </row>
        <row r="4813">
          <cell r="A4813" t="str">
            <v>Enter activity Code first</v>
          </cell>
        </row>
        <row r="4815">
          <cell r="A4815" t="str">
            <v>Multi-Year Budget Sub Activities</v>
          </cell>
        </row>
        <row r="4824">
          <cell r="A4824" t="str">
            <v xml:space="preserve"> Sub total Year One</v>
          </cell>
        </row>
        <row r="4832">
          <cell r="A4832" t="str">
            <v>Not Specified</v>
          </cell>
        </row>
        <row r="4834">
          <cell r="A4834" t="str">
            <v>Multi-Year Budget Sub Activities</v>
          </cell>
        </row>
        <row r="4843">
          <cell r="A4843" t="str">
            <v xml:space="preserve"> Sub total Year One</v>
          </cell>
        </row>
        <row r="4850">
          <cell r="A4850" t="str">
            <v>Enter activity Code first</v>
          </cell>
        </row>
        <row r="4852">
          <cell r="A4852" t="str">
            <v>Multi-Year Budget Sub Activities</v>
          </cell>
        </row>
        <row r="4861">
          <cell r="A4861" t="str">
            <v xml:space="preserve"> Sub total Year One</v>
          </cell>
        </row>
        <row r="4868">
          <cell r="A4868" t="str">
            <v>Enter activity Code first</v>
          </cell>
        </row>
        <row r="4870">
          <cell r="A4870" t="str">
            <v>Multi-Year Budget Sub Activities</v>
          </cell>
        </row>
        <row r="4879">
          <cell r="A4879" t="str">
            <v xml:space="preserve"> Sub total Year One</v>
          </cell>
        </row>
        <row r="4886">
          <cell r="A4886" t="str">
            <v>Enter activity Code first</v>
          </cell>
        </row>
        <row r="4888">
          <cell r="A4888" t="str">
            <v>Multi-Year Budget Sub Activities</v>
          </cell>
        </row>
        <row r="4897">
          <cell r="A4897" t="str">
            <v xml:space="preserve"> Sub total Year One</v>
          </cell>
        </row>
        <row r="4904">
          <cell r="A4904" t="str">
            <v>Enter activity Code first</v>
          </cell>
        </row>
        <row r="4906">
          <cell r="A4906" t="str">
            <v>Multi-Year Budget Sub Activities</v>
          </cell>
        </row>
        <row r="4915">
          <cell r="A4915" t="str">
            <v xml:space="preserve"> Sub total Year One</v>
          </cell>
        </row>
        <row r="4923">
          <cell r="A4923" t="str">
            <v>Enter activity Code first</v>
          </cell>
        </row>
        <row r="4925">
          <cell r="A4925" t="str">
            <v>Multi-Year Budget Sub Activities</v>
          </cell>
        </row>
        <row r="4934">
          <cell r="A4934" t="str">
            <v xml:space="preserve"> Sub total Year One</v>
          </cell>
        </row>
        <row r="4941">
          <cell r="A4941" t="str">
            <v>Enter activity Code first</v>
          </cell>
        </row>
        <row r="4943">
          <cell r="A4943" t="str">
            <v>Multi-Year Budget Sub Activities</v>
          </cell>
        </row>
        <row r="4952">
          <cell r="A4952" t="str">
            <v xml:space="preserve"> Sub total Year One</v>
          </cell>
        </row>
        <row r="4959">
          <cell r="A4959" t="str">
            <v>Enter activity Code first</v>
          </cell>
        </row>
        <row r="4961">
          <cell r="A4961" t="str">
            <v>Multi-Year Budget Sub Activities</v>
          </cell>
        </row>
        <row r="4970">
          <cell r="A4970" t="str">
            <v xml:space="preserve"> Sub total Year One</v>
          </cell>
        </row>
        <row r="4977">
          <cell r="A4977" t="str">
            <v>Enter activity Code first</v>
          </cell>
        </row>
        <row r="4979">
          <cell r="A4979" t="str">
            <v>Multi-Year Budget Sub Activities</v>
          </cell>
        </row>
        <row r="4988">
          <cell r="A4988" t="str">
            <v xml:space="preserve"> Sub total Year One</v>
          </cell>
        </row>
        <row r="4995">
          <cell r="A4995" t="str">
            <v>Enter activity Code first</v>
          </cell>
        </row>
        <row r="4997">
          <cell r="A4997" t="str">
            <v>Multi-Year Budget Sub Activities</v>
          </cell>
        </row>
        <row r="5006">
          <cell r="A5006" t="str">
            <v xml:space="preserve"> Sub total Year One</v>
          </cell>
        </row>
        <row r="5014">
          <cell r="A5014" t="str">
            <v>Enter activity Code first</v>
          </cell>
        </row>
        <row r="5016">
          <cell r="A5016" t="str">
            <v>Multi-Year Budget Sub Activities</v>
          </cell>
        </row>
        <row r="5025">
          <cell r="A5025" t="str">
            <v xml:space="preserve"> Sub total Year One</v>
          </cell>
        </row>
        <row r="5032">
          <cell r="A5032" t="str">
            <v>Enter activity Code first</v>
          </cell>
        </row>
        <row r="5034">
          <cell r="A5034" t="str">
            <v>Multi-Year Budget Sub Activities</v>
          </cell>
        </row>
        <row r="5043">
          <cell r="A5043" t="str">
            <v xml:space="preserve"> Sub total Year One</v>
          </cell>
        </row>
        <row r="5050">
          <cell r="A5050" t="str">
            <v>Enter activity Code first</v>
          </cell>
        </row>
        <row r="5052">
          <cell r="A5052" t="str">
            <v>Multi-Year Budget Sub Activities</v>
          </cell>
        </row>
        <row r="5061">
          <cell r="A5061" t="str">
            <v xml:space="preserve"> Sub total Year One</v>
          </cell>
        </row>
        <row r="5068">
          <cell r="A5068" t="str">
            <v>Enter activity Code first</v>
          </cell>
        </row>
        <row r="5070">
          <cell r="A5070" t="str">
            <v>Multi-Year Budget Sub Activities</v>
          </cell>
        </row>
        <row r="5079">
          <cell r="A5079" t="str">
            <v xml:space="preserve"> Sub total Year One</v>
          </cell>
        </row>
        <row r="5086">
          <cell r="A5086" t="str">
            <v>Enter activity Code first</v>
          </cell>
        </row>
        <row r="5088">
          <cell r="A5088" t="str">
            <v>Multi-Year Budget Sub Activities</v>
          </cell>
        </row>
        <row r="5097">
          <cell r="A5097" t="str">
            <v xml:space="preserve"> Sub total Year One</v>
          </cell>
        </row>
        <row r="5105">
          <cell r="A5105" t="str">
            <v>Not Specified</v>
          </cell>
        </row>
        <row r="5107">
          <cell r="A5107" t="str">
            <v>Multi-Year Budget Sub Activities</v>
          </cell>
        </row>
        <row r="5116">
          <cell r="A5116" t="str">
            <v xml:space="preserve"> Sub total Year One</v>
          </cell>
        </row>
        <row r="5123">
          <cell r="A5123" t="str">
            <v>Not Specified</v>
          </cell>
        </row>
        <row r="5125">
          <cell r="A5125" t="str">
            <v>Multi-Year Budget Sub Activities</v>
          </cell>
        </row>
        <row r="5134">
          <cell r="A5134" t="str">
            <v xml:space="preserve"> Sub total Year One</v>
          </cell>
        </row>
        <row r="5141">
          <cell r="A5141" t="str">
            <v>Not Specified</v>
          </cell>
        </row>
        <row r="5143">
          <cell r="A5143" t="str">
            <v>Multi-Year Budget Sub Activities</v>
          </cell>
        </row>
        <row r="5152">
          <cell r="A5152" t="str">
            <v xml:space="preserve"> Sub total Year One</v>
          </cell>
        </row>
        <row r="5159">
          <cell r="A5159" t="str">
            <v>Enter activity Code first</v>
          </cell>
        </row>
        <row r="5161">
          <cell r="A5161" t="str">
            <v>Multi-Year Budget Sub Activities</v>
          </cell>
        </row>
        <row r="5170">
          <cell r="A5170" t="str">
            <v xml:space="preserve"> Sub total Year One</v>
          </cell>
        </row>
        <row r="5177">
          <cell r="A5177" t="str">
            <v>Not Specified</v>
          </cell>
        </row>
        <row r="5179">
          <cell r="A5179" t="str">
            <v>Multi-Year Budget Sub Activities</v>
          </cell>
        </row>
        <row r="5188">
          <cell r="A5188" t="str">
            <v xml:space="preserve"> Sub total Year One</v>
          </cell>
        </row>
        <row r="5196">
          <cell r="A5196" t="str">
            <v>Enter activity Code first</v>
          </cell>
        </row>
        <row r="5198">
          <cell r="A5198" t="str">
            <v>Multi-Year Budget Sub Activities</v>
          </cell>
        </row>
        <row r="5207">
          <cell r="A5207" t="str">
            <v xml:space="preserve"> Sub total Year One</v>
          </cell>
        </row>
        <row r="5214">
          <cell r="A5214" t="str">
            <v>Enter activity Code first</v>
          </cell>
        </row>
        <row r="5216">
          <cell r="A5216" t="str">
            <v>Multi-Year Budget Sub Activities</v>
          </cell>
        </row>
        <row r="5225">
          <cell r="A5225" t="str">
            <v xml:space="preserve"> Sub total Year One</v>
          </cell>
        </row>
        <row r="5232">
          <cell r="A5232" t="str">
            <v>Not Specified</v>
          </cell>
        </row>
        <row r="5234">
          <cell r="A5234" t="str">
            <v>Multi-Year Budget Sub Activities</v>
          </cell>
        </row>
        <row r="5243">
          <cell r="A5243" t="str">
            <v xml:space="preserve"> Sub total Year One</v>
          </cell>
        </row>
        <row r="5250">
          <cell r="A5250" t="str">
            <v>Not Specified</v>
          </cell>
        </row>
        <row r="5252">
          <cell r="A5252" t="str">
            <v>Multi-Year Budget Sub Activities</v>
          </cell>
        </row>
        <row r="5261">
          <cell r="A5261" t="str">
            <v xml:space="preserve"> Sub total Year One</v>
          </cell>
        </row>
        <row r="5268">
          <cell r="A5268" t="str">
            <v>Enter activity Code first</v>
          </cell>
        </row>
        <row r="5270">
          <cell r="A5270" t="str">
            <v>Multi-Year Budget Sub Activities</v>
          </cell>
        </row>
        <row r="5279">
          <cell r="A5279" t="str">
            <v xml:space="preserve"> Sub total Year One</v>
          </cell>
        </row>
        <row r="5287">
          <cell r="A5287" t="str">
            <v>Not Specified</v>
          </cell>
        </row>
        <row r="5289">
          <cell r="A5289" t="str">
            <v>Multi-Year Budget Sub Activities</v>
          </cell>
        </row>
        <row r="5298">
          <cell r="A5298" t="str">
            <v xml:space="preserve"> Sub total Year One</v>
          </cell>
        </row>
        <row r="5305">
          <cell r="A5305" t="str">
            <v>Not Specified</v>
          </cell>
        </row>
        <row r="5307">
          <cell r="A5307" t="str">
            <v>Multi-Year Budget Sub Activities</v>
          </cell>
        </row>
        <row r="5316">
          <cell r="A5316" t="str">
            <v xml:space="preserve"> Sub total Year One</v>
          </cell>
        </row>
        <row r="5323">
          <cell r="A5323" t="str">
            <v>Enter activity Code first</v>
          </cell>
        </row>
        <row r="5325">
          <cell r="A5325" t="str">
            <v>Multi-Year Budget Sub Activities</v>
          </cell>
        </row>
        <row r="5334">
          <cell r="A5334" t="str">
            <v xml:space="preserve"> Sub total Year One</v>
          </cell>
        </row>
        <row r="5341">
          <cell r="A5341" t="str">
            <v>Enter activity Code first</v>
          </cell>
        </row>
        <row r="5343">
          <cell r="A5343" t="str">
            <v>Multi-Year Budget Sub Activities</v>
          </cell>
        </row>
        <row r="5352">
          <cell r="A5352" t="str">
            <v xml:space="preserve"> Sub total Year One</v>
          </cell>
        </row>
        <row r="5359">
          <cell r="A5359" t="str">
            <v>Not Specified</v>
          </cell>
        </row>
        <row r="5361">
          <cell r="A5361" t="str">
            <v>Multi-Year Budget Sub Activities</v>
          </cell>
        </row>
        <row r="5370">
          <cell r="A5370" t="str">
            <v xml:space="preserve"> Sub total Year One</v>
          </cell>
        </row>
        <row r="5378">
          <cell r="A5378" t="str">
            <v>Enter activity Code first</v>
          </cell>
        </row>
        <row r="5380">
          <cell r="A5380" t="str">
            <v>Multi-Year Budget Sub Activities</v>
          </cell>
        </row>
        <row r="5389">
          <cell r="A5389" t="str">
            <v xml:space="preserve"> Sub total Year One</v>
          </cell>
        </row>
        <row r="5396">
          <cell r="A5396" t="str">
            <v>Enter activity Code first</v>
          </cell>
        </row>
        <row r="5398">
          <cell r="A5398" t="str">
            <v>Multi-Year Budget Sub Activities</v>
          </cell>
        </row>
        <row r="5407">
          <cell r="A5407" t="str">
            <v xml:space="preserve"> Sub total Year One</v>
          </cell>
        </row>
        <row r="5414">
          <cell r="A5414" t="str">
            <v>Not Specified</v>
          </cell>
        </row>
        <row r="5416">
          <cell r="A5416" t="str">
            <v>Multi-Year Budget Sub Activities</v>
          </cell>
        </row>
        <row r="5425">
          <cell r="A5425" t="str">
            <v xml:space="preserve"> Sub total Year One</v>
          </cell>
        </row>
        <row r="5432">
          <cell r="A5432" t="str">
            <v>Enter activity Code first</v>
          </cell>
        </row>
        <row r="5434">
          <cell r="A5434" t="str">
            <v>Multi-Year Budget Sub Activities</v>
          </cell>
        </row>
        <row r="5443">
          <cell r="A5443" t="str">
            <v xml:space="preserve"> Sub total Year One</v>
          </cell>
        </row>
        <row r="5450">
          <cell r="A5450" t="str">
            <v>Enter activity Code first</v>
          </cell>
        </row>
        <row r="5452">
          <cell r="A5452" t="str">
            <v>Multi-Year Budget Sub Activities</v>
          </cell>
        </row>
        <row r="5461">
          <cell r="A5461" t="str">
            <v xml:space="preserve"> Sub total Year One</v>
          </cell>
        </row>
        <row r="5469">
          <cell r="A5469" t="str">
            <v>Not Specified</v>
          </cell>
        </row>
        <row r="5471">
          <cell r="A5471" t="str">
            <v>Multi-Year Budget Sub Activities</v>
          </cell>
        </row>
        <row r="5480">
          <cell r="A5480" t="str">
            <v xml:space="preserve"> Sub total Year One</v>
          </cell>
        </row>
        <row r="5487">
          <cell r="A5487" t="str">
            <v>Enter activity Code first</v>
          </cell>
        </row>
        <row r="5489">
          <cell r="A5489" t="str">
            <v>Multi-Year Budget Sub Activities</v>
          </cell>
        </row>
        <row r="5498">
          <cell r="A5498" t="str">
            <v xml:space="preserve"> Sub total Year One</v>
          </cell>
        </row>
        <row r="5505">
          <cell r="A5505" t="str">
            <v>Enter activity Code first</v>
          </cell>
        </row>
        <row r="5507">
          <cell r="A5507" t="str">
            <v>Multi-Year Budget Sub Activities</v>
          </cell>
        </row>
        <row r="5516">
          <cell r="A5516" t="str">
            <v xml:space="preserve"> Sub total Year One</v>
          </cell>
        </row>
        <row r="5523">
          <cell r="A5523" t="str">
            <v>Not Specified</v>
          </cell>
        </row>
        <row r="5525">
          <cell r="A5525" t="str">
            <v>Multi-Year Budget Sub Activities</v>
          </cell>
        </row>
        <row r="5534">
          <cell r="A5534" t="str">
            <v xml:space="preserve"> Sub total Year One</v>
          </cell>
        </row>
        <row r="5541">
          <cell r="A5541" t="str">
            <v>Enter activity Code first</v>
          </cell>
        </row>
        <row r="5543">
          <cell r="A5543" t="str">
            <v>Multi-Year Budget Sub Activities</v>
          </cell>
        </row>
        <row r="5552">
          <cell r="A5552" t="str">
            <v xml:space="preserve"> Sub total Year One</v>
          </cell>
        </row>
        <row r="5560">
          <cell r="A5560" t="str">
            <v>Enter activity Code first</v>
          </cell>
        </row>
        <row r="5562">
          <cell r="A5562" t="str">
            <v>Multi-Year Budget Sub Activities</v>
          </cell>
        </row>
        <row r="5571">
          <cell r="A5571" t="str">
            <v xml:space="preserve"> Sub total Year One</v>
          </cell>
        </row>
        <row r="5578">
          <cell r="A5578" t="str">
            <v>Not Specified</v>
          </cell>
        </row>
        <row r="5580">
          <cell r="A5580" t="str">
            <v>Multi-Year Budget Sub Activities</v>
          </cell>
        </row>
        <row r="5589">
          <cell r="A5589" t="str">
            <v xml:space="preserve"> Sub total Year One</v>
          </cell>
        </row>
        <row r="5596">
          <cell r="A5596" t="str">
            <v>Enter activity Code first</v>
          </cell>
        </row>
        <row r="5598">
          <cell r="A5598" t="str">
            <v>Multi-Year Budget Sub Activities</v>
          </cell>
        </row>
        <row r="5607">
          <cell r="A5607" t="str">
            <v xml:space="preserve"> Sub total Year One</v>
          </cell>
        </row>
        <row r="5614">
          <cell r="A5614" t="str">
            <v>Enter activity Code first</v>
          </cell>
        </row>
        <row r="5616">
          <cell r="A5616" t="str">
            <v>Multi-Year Budget Sub Activities</v>
          </cell>
        </row>
        <row r="5625">
          <cell r="A5625" t="str">
            <v xml:space="preserve"> Sub total Year One</v>
          </cell>
        </row>
        <row r="5632">
          <cell r="A5632" t="str">
            <v>Enter activity Code first</v>
          </cell>
        </row>
        <row r="5634">
          <cell r="A5634" t="str">
            <v>Multi-Year Budget Sub Activities</v>
          </cell>
        </row>
        <row r="5643">
          <cell r="A5643" t="str">
            <v xml:space="preserve"> Sub total Year One</v>
          </cell>
        </row>
        <row r="5651">
          <cell r="A5651" t="str">
            <v>Not Specified</v>
          </cell>
        </row>
        <row r="5653">
          <cell r="A5653" t="str">
            <v>Multi-Year Budget Sub Activities</v>
          </cell>
        </row>
        <row r="5662">
          <cell r="A5662" t="str">
            <v xml:space="preserve"> Sub total Year One</v>
          </cell>
        </row>
        <row r="5669">
          <cell r="A5669" t="str">
            <v>Not Specified</v>
          </cell>
        </row>
        <row r="5671">
          <cell r="A5671" t="str">
            <v>Multi-Year Budget Sub Activities</v>
          </cell>
        </row>
        <row r="5680">
          <cell r="A5680" t="str">
            <v xml:space="preserve"> Sub total Year One</v>
          </cell>
        </row>
        <row r="5687">
          <cell r="A5687" t="str">
            <v>Enter activity Code first</v>
          </cell>
        </row>
        <row r="5689">
          <cell r="A5689" t="str">
            <v>Multi-Year Budget Sub Activities</v>
          </cell>
        </row>
        <row r="5698">
          <cell r="A5698" t="str">
            <v xml:space="preserve"> Sub total Year One</v>
          </cell>
        </row>
        <row r="5705">
          <cell r="A5705" t="str">
            <v>Enter activity Code first</v>
          </cell>
        </row>
        <row r="5707">
          <cell r="A5707" t="str">
            <v>Multi-Year Budget Sub Activities</v>
          </cell>
        </row>
        <row r="5716">
          <cell r="A5716" t="str">
            <v xml:space="preserve"> Sub total Year One</v>
          </cell>
        </row>
        <row r="5723">
          <cell r="A5723" t="str">
            <v>Enter activity Code first</v>
          </cell>
        </row>
        <row r="5725">
          <cell r="A5725" t="str">
            <v>Multi-Year Budget Sub Activities</v>
          </cell>
        </row>
        <row r="5734">
          <cell r="A5734" t="str">
            <v xml:space="preserve"> Sub total Year One</v>
          </cell>
        </row>
        <row r="5742">
          <cell r="A5742" t="str">
            <v>Enter activity Code first</v>
          </cell>
        </row>
        <row r="5744">
          <cell r="A5744" t="str">
            <v>Multi-Year Budget Sub Activities</v>
          </cell>
        </row>
        <row r="5753">
          <cell r="A5753" t="str">
            <v xml:space="preserve"> Sub total Year One</v>
          </cell>
        </row>
        <row r="5760">
          <cell r="A5760" t="str">
            <v>Enter activity Code first</v>
          </cell>
        </row>
        <row r="5762">
          <cell r="A5762" t="str">
            <v>Multi-Year Budget Sub Activities</v>
          </cell>
        </row>
        <row r="5771">
          <cell r="A5771" t="str">
            <v xml:space="preserve"> Sub total Year One</v>
          </cell>
        </row>
        <row r="5778">
          <cell r="A5778" t="str">
            <v>Enter activity Code first</v>
          </cell>
        </row>
        <row r="5780">
          <cell r="A5780" t="str">
            <v>Multi-Year Budget Sub Activities</v>
          </cell>
        </row>
        <row r="5789">
          <cell r="A5789" t="str">
            <v xml:space="preserve"> Sub total Year One</v>
          </cell>
        </row>
        <row r="5796">
          <cell r="A5796" t="str">
            <v>Not Specified</v>
          </cell>
        </row>
        <row r="5798">
          <cell r="A5798" t="str">
            <v>Multi-Year Budget Sub Activities</v>
          </cell>
        </row>
        <row r="5807">
          <cell r="A5807" t="str">
            <v xml:space="preserve"> Sub total Year One</v>
          </cell>
        </row>
        <row r="5814">
          <cell r="A5814" t="str">
            <v>Enter activity Code first</v>
          </cell>
        </row>
        <row r="5816">
          <cell r="A5816" t="str">
            <v>Multi-Year Budget Sub Activities</v>
          </cell>
        </row>
        <row r="5825">
          <cell r="A5825" t="str">
            <v xml:space="preserve"> Sub total Year One</v>
          </cell>
        </row>
        <row r="5833">
          <cell r="A5833" t="str">
            <v>Enter activity Code first</v>
          </cell>
        </row>
        <row r="5835">
          <cell r="A5835" t="str">
            <v>Multi-Year Budget Sub Activities</v>
          </cell>
        </row>
        <row r="5844">
          <cell r="A5844" t="str">
            <v xml:space="preserve"> Sub total Year One</v>
          </cell>
        </row>
        <row r="5851">
          <cell r="A5851" t="str">
            <v>Not Specified</v>
          </cell>
        </row>
        <row r="5853">
          <cell r="A5853" t="str">
            <v>Multi-Year Budget Sub Activities</v>
          </cell>
        </row>
        <row r="5862">
          <cell r="A5862" t="str">
            <v xml:space="preserve"> Sub total Year One</v>
          </cell>
        </row>
        <row r="5869">
          <cell r="A5869" t="str">
            <v>Enter activity Code first</v>
          </cell>
        </row>
        <row r="5871">
          <cell r="A5871" t="str">
            <v>Multi-Year Budget Sub Activities</v>
          </cell>
        </row>
        <row r="5880">
          <cell r="A5880" t="str">
            <v xml:space="preserve"> Sub total Year One</v>
          </cell>
        </row>
        <row r="5887">
          <cell r="A5887" t="str">
            <v>Enter activity Code first</v>
          </cell>
        </row>
        <row r="5889">
          <cell r="A5889" t="str">
            <v>Multi-Year Budget Sub Activities</v>
          </cell>
        </row>
        <row r="5898">
          <cell r="A5898" t="str">
            <v xml:space="preserve"> Sub total Year One</v>
          </cell>
        </row>
        <row r="5905">
          <cell r="A5905" t="str">
            <v>Enter activity Code first</v>
          </cell>
        </row>
        <row r="5907">
          <cell r="A5907" t="str">
            <v>Multi-Year Budget Sub Activities</v>
          </cell>
        </row>
        <row r="5916">
          <cell r="A5916" t="str">
            <v xml:space="preserve"> Sub total Year One</v>
          </cell>
        </row>
        <row r="5924">
          <cell r="A5924" t="str">
            <v>Enter activity Code first</v>
          </cell>
        </row>
        <row r="5926">
          <cell r="A5926" t="str">
            <v>Multi-Year Budget Sub Activities</v>
          </cell>
        </row>
        <row r="5935">
          <cell r="A5935" t="str">
            <v xml:space="preserve"> Sub total Year One</v>
          </cell>
        </row>
        <row r="5942">
          <cell r="A5942" t="str">
            <v>Enter activity Code first</v>
          </cell>
        </row>
        <row r="5944">
          <cell r="A5944" t="str">
            <v>Multi-Year Budget Sub Activities</v>
          </cell>
        </row>
        <row r="5953">
          <cell r="A5953" t="str">
            <v xml:space="preserve"> Sub total Year One</v>
          </cell>
        </row>
        <row r="5960">
          <cell r="A5960" t="str">
            <v>Enter activity Code first</v>
          </cell>
        </row>
        <row r="5962">
          <cell r="A5962" t="str">
            <v>Multi-Year Budget Sub Activities</v>
          </cell>
        </row>
        <row r="5971">
          <cell r="A5971" t="str">
            <v xml:space="preserve"> Sub total Year One</v>
          </cell>
        </row>
        <row r="5978">
          <cell r="A5978" t="str">
            <v>Enter activity Code first</v>
          </cell>
        </row>
        <row r="5980">
          <cell r="A5980" t="str">
            <v>Multi-Year Budget Sub Activities</v>
          </cell>
        </row>
        <row r="5989">
          <cell r="A5989" t="str">
            <v xml:space="preserve"> Sub total Year One</v>
          </cell>
        </row>
        <row r="5996">
          <cell r="A5996" t="str">
            <v>Enter activity Code first</v>
          </cell>
        </row>
        <row r="5998">
          <cell r="A5998" t="str">
            <v>Multi-Year Budget Sub Activities</v>
          </cell>
        </row>
        <row r="6007">
          <cell r="A6007" t="str">
            <v xml:space="preserve"> Sub total Year One</v>
          </cell>
        </row>
        <row r="6015">
          <cell r="A6015" t="str">
            <v>Enter activity Code first</v>
          </cell>
        </row>
        <row r="6017">
          <cell r="A6017" t="str">
            <v>Multi-Year Budget Sub Activities</v>
          </cell>
        </row>
        <row r="6026">
          <cell r="A6026" t="str">
            <v xml:space="preserve"> Sub total Year One</v>
          </cell>
        </row>
        <row r="6033">
          <cell r="A6033" t="str">
            <v>Enter activity Code first</v>
          </cell>
        </row>
        <row r="6035">
          <cell r="A6035" t="str">
            <v>Multi-Year Budget Sub Activities</v>
          </cell>
        </row>
        <row r="6044">
          <cell r="A6044" t="str">
            <v xml:space="preserve"> Sub total Year One</v>
          </cell>
        </row>
        <row r="6051">
          <cell r="A6051" t="str">
            <v>Enter activity Code first</v>
          </cell>
        </row>
        <row r="6053">
          <cell r="A6053" t="str">
            <v>Multi-Year Budget Sub Activities</v>
          </cell>
        </row>
        <row r="6062">
          <cell r="A6062" t="str">
            <v xml:space="preserve"> Sub total Year One</v>
          </cell>
        </row>
        <row r="6069">
          <cell r="A6069" t="str">
            <v>Enter activity Code first</v>
          </cell>
        </row>
        <row r="6071">
          <cell r="A6071" t="str">
            <v>Multi-Year Budget Sub Activities</v>
          </cell>
        </row>
        <row r="6080">
          <cell r="A6080" t="str">
            <v xml:space="preserve"> Sub total Year One</v>
          </cell>
        </row>
        <row r="6087">
          <cell r="A6087" t="str">
            <v>Enter activity Code first</v>
          </cell>
        </row>
        <row r="6089">
          <cell r="A6089" t="str">
            <v>Multi-Year Budget Sub Activities</v>
          </cell>
        </row>
        <row r="6098">
          <cell r="A6098" t="str">
            <v xml:space="preserve"> Sub total Year One</v>
          </cell>
        </row>
        <row r="6106">
          <cell r="A6106" t="str">
            <v>Enter activity Code first</v>
          </cell>
        </row>
        <row r="6108">
          <cell r="A6108" t="str">
            <v>Multi-Year Budget Sub Activities</v>
          </cell>
        </row>
        <row r="6117">
          <cell r="A6117" t="str">
            <v xml:space="preserve"> Sub total Year One</v>
          </cell>
        </row>
        <row r="6124">
          <cell r="A6124" t="str">
            <v>Enter activity Code first</v>
          </cell>
        </row>
        <row r="6126">
          <cell r="A6126" t="str">
            <v>Multi-Year Budget Sub Activities</v>
          </cell>
        </row>
        <row r="6135">
          <cell r="A6135" t="str">
            <v xml:space="preserve"> Sub total Year One</v>
          </cell>
        </row>
        <row r="6142">
          <cell r="A6142" t="str">
            <v>Enter activity Code first</v>
          </cell>
        </row>
        <row r="6144">
          <cell r="A6144" t="str">
            <v>Multi-Year Budget Sub Activities</v>
          </cell>
        </row>
        <row r="6153">
          <cell r="A6153" t="str">
            <v xml:space="preserve"> Sub total Year One</v>
          </cell>
        </row>
        <row r="6160">
          <cell r="A6160" t="str">
            <v>Enter activity Code first</v>
          </cell>
        </row>
        <row r="6162">
          <cell r="A6162" t="str">
            <v>Multi-Year Budget Sub Activities</v>
          </cell>
        </row>
        <row r="6171">
          <cell r="A6171" t="str">
            <v xml:space="preserve"> Sub total Year One</v>
          </cell>
        </row>
        <row r="6178">
          <cell r="A6178" t="str">
            <v>Enter activity Code first</v>
          </cell>
        </row>
        <row r="6180">
          <cell r="A6180" t="str">
            <v>Multi-Year Budget Sub Activities</v>
          </cell>
        </row>
        <row r="6189">
          <cell r="A6189" t="str">
            <v xml:space="preserve"> Sub total Year One</v>
          </cell>
        </row>
        <row r="6197">
          <cell r="A6197" t="str">
            <v>Enter activity Code first</v>
          </cell>
        </row>
        <row r="6199">
          <cell r="A6199" t="str">
            <v>Multi-Year Budget Sub Activities</v>
          </cell>
        </row>
        <row r="6208">
          <cell r="A6208" t="str">
            <v xml:space="preserve"> Sub total Year One</v>
          </cell>
        </row>
        <row r="6215">
          <cell r="A6215" t="str">
            <v>Enter activity Code first</v>
          </cell>
        </row>
        <row r="6217">
          <cell r="A6217" t="str">
            <v>Multi-Year Budget Sub Activities</v>
          </cell>
        </row>
        <row r="6226">
          <cell r="A6226" t="str">
            <v xml:space="preserve"> Sub total Year One</v>
          </cell>
        </row>
        <row r="6233">
          <cell r="A6233" t="str">
            <v>Enter activity Code first</v>
          </cell>
        </row>
        <row r="6235">
          <cell r="A6235" t="str">
            <v>Multi-Year Budget Sub Activities</v>
          </cell>
        </row>
        <row r="6244">
          <cell r="A6244" t="str">
            <v xml:space="preserve"> Sub total Year One</v>
          </cell>
        </row>
        <row r="6251">
          <cell r="A6251" t="str">
            <v>Enter activity Code first</v>
          </cell>
        </row>
        <row r="6253">
          <cell r="A6253" t="str">
            <v>Multi-Year Budget Sub Activities</v>
          </cell>
        </row>
        <row r="6262">
          <cell r="A6262" t="str">
            <v xml:space="preserve"> Sub total Year One</v>
          </cell>
        </row>
        <row r="6269">
          <cell r="A6269" t="str">
            <v>Enter activity Code first</v>
          </cell>
        </row>
        <row r="6271">
          <cell r="A6271" t="str">
            <v>Multi-Year Budget Sub Activities</v>
          </cell>
        </row>
        <row r="6280">
          <cell r="A6280" t="str">
            <v xml:space="preserve"> Sub total Year One</v>
          </cell>
        </row>
        <row r="6289">
          <cell r="A6289" t="str">
            <v>Enter activity Code first</v>
          </cell>
        </row>
        <row r="6291">
          <cell r="A6291" t="str">
            <v>Multi-Year Budget Sub Activities</v>
          </cell>
        </row>
        <row r="6300">
          <cell r="A6300" t="str">
            <v xml:space="preserve"> Sub total Year One</v>
          </cell>
        </row>
        <row r="6307">
          <cell r="A6307" t="str">
            <v>Enter activity Code first</v>
          </cell>
        </row>
        <row r="6309">
          <cell r="A6309" t="str">
            <v>Multi-Year Budget Sub Activities</v>
          </cell>
        </row>
        <row r="6318">
          <cell r="A6318" t="str">
            <v xml:space="preserve"> Sub total Year One</v>
          </cell>
        </row>
        <row r="6325">
          <cell r="A6325" t="str">
            <v>Enter activity Code first</v>
          </cell>
        </row>
        <row r="6327">
          <cell r="A6327" t="str">
            <v>Multi-Year Budget Sub Activities</v>
          </cell>
        </row>
        <row r="6336">
          <cell r="A6336" t="str">
            <v xml:space="preserve"> Sub total Year One</v>
          </cell>
        </row>
        <row r="6343">
          <cell r="A6343" t="str">
            <v>Enter activity Code first</v>
          </cell>
        </row>
        <row r="6345">
          <cell r="A6345" t="str">
            <v>Multi-Year Budget Sub Activities</v>
          </cell>
        </row>
        <row r="6354">
          <cell r="A6354" t="str">
            <v xml:space="preserve"> Sub total Year One</v>
          </cell>
        </row>
        <row r="6361">
          <cell r="A6361" t="str">
            <v>Enter activity Code first</v>
          </cell>
        </row>
        <row r="6363">
          <cell r="A6363" t="str">
            <v>Multi-Year Budget Sub Activities</v>
          </cell>
        </row>
        <row r="6372">
          <cell r="A6372" t="str">
            <v xml:space="preserve"> Sub total Year One</v>
          </cell>
        </row>
        <row r="6380">
          <cell r="A6380" t="str">
            <v>Enter activity Code first</v>
          </cell>
        </row>
        <row r="6382">
          <cell r="A6382" t="str">
            <v>Multi-Year Budget Sub Activities</v>
          </cell>
        </row>
        <row r="6391">
          <cell r="A6391" t="str">
            <v xml:space="preserve"> Sub total Year One</v>
          </cell>
        </row>
        <row r="6398">
          <cell r="A6398" t="str">
            <v>Enter activity Code first</v>
          </cell>
        </row>
        <row r="6400">
          <cell r="A6400" t="str">
            <v>Multi-Year Budget Sub Activities</v>
          </cell>
        </row>
        <row r="6409">
          <cell r="A6409" t="str">
            <v xml:space="preserve"> Sub total Year One</v>
          </cell>
        </row>
        <row r="6416">
          <cell r="A6416" t="str">
            <v>Enter activity Code first</v>
          </cell>
        </row>
        <row r="6418">
          <cell r="A6418" t="str">
            <v>Multi-Year Budget Sub Activities</v>
          </cell>
        </row>
        <row r="6427">
          <cell r="A6427" t="str">
            <v xml:space="preserve"> Sub total Year One</v>
          </cell>
        </row>
        <row r="6434">
          <cell r="A6434" t="str">
            <v>Enter activity Code first</v>
          </cell>
        </row>
        <row r="6436">
          <cell r="A6436" t="str">
            <v>Multi-Year Budget Sub Activities</v>
          </cell>
        </row>
        <row r="6445">
          <cell r="A6445" t="str">
            <v xml:space="preserve"> Sub total Year One</v>
          </cell>
        </row>
        <row r="6452">
          <cell r="A6452" t="str">
            <v>Enter activity Code first</v>
          </cell>
        </row>
        <row r="6454">
          <cell r="A6454" t="str">
            <v>Multi-Year Budget Sub Activities</v>
          </cell>
        </row>
        <row r="6463">
          <cell r="A6463" t="str">
            <v xml:space="preserve"> Sub total Year One</v>
          </cell>
        </row>
        <row r="6471">
          <cell r="A6471" t="str">
            <v>Enter activity Code first</v>
          </cell>
        </row>
        <row r="6473">
          <cell r="A6473" t="str">
            <v>Multi-Year Budget Sub Activities</v>
          </cell>
        </row>
        <row r="6482">
          <cell r="A6482" t="str">
            <v xml:space="preserve"> Sub total Year One</v>
          </cell>
        </row>
        <row r="6489">
          <cell r="A6489" t="str">
            <v>Enter activity Code first</v>
          </cell>
        </row>
        <row r="6491">
          <cell r="A6491" t="str">
            <v>Multi-Year Budget Sub Activities</v>
          </cell>
        </row>
        <row r="6500">
          <cell r="A6500" t="str">
            <v xml:space="preserve"> Sub total Year One</v>
          </cell>
        </row>
        <row r="6507">
          <cell r="A6507" t="str">
            <v>Enter activity Code first</v>
          </cell>
        </row>
        <row r="6509">
          <cell r="A6509" t="str">
            <v>Multi-Year Budget Sub Activities</v>
          </cell>
        </row>
        <row r="6518">
          <cell r="A6518" t="str">
            <v xml:space="preserve"> Sub total Year One</v>
          </cell>
        </row>
        <row r="6525">
          <cell r="A6525" t="str">
            <v>Enter activity Code first</v>
          </cell>
        </row>
        <row r="6527">
          <cell r="A6527" t="str">
            <v>Multi-Year Budget Sub Activities</v>
          </cell>
        </row>
        <row r="6536">
          <cell r="A6536" t="str">
            <v xml:space="preserve"> Sub total Year One</v>
          </cell>
        </row>
        <row r="6543">
          <cell r="A6543" t="str">
            <v>Enter activity Code first</v>
          </cell>
        </row>
        <row r="6545">
          <cell r="A6545" t="str">
            <v>Multi-Year Budget Sub Activities</v>
          </cell>
        </row>
        <row r="6554">
          <cell r="A6554" t="str">
            <v xml:space="preserve"> Sub total Year One</v>
          </cell>
        </row>
        <row r="6562">
          <cell r="A6562" t="str">
            <v>Enter activity Code first</v>
          </cell>
        </row>
        <row r="6564">
          <cell r="A6564" t="str">
            <v>Multi-Year Budget Sub Activities</v>
          </cell>
        </row>
        <row r="6573">
          <cell r="A6573" t="str">
            <v xml:space="preserve"> Sub total Year One</v>
          </cell>
        </row>
        <row r="6580">
          <cell r="A6580" t="str">
            <v>Enter activity Code first</v>
          </cell>
        </row>
        <row r="6582">
          <cell r="A6582" t="str">
            <v>Multi-Year Budget Sub Activities</v>
          </cell>
        </row>
        <row r="6591">
          <cell r="A6591" t="str">
            <v xml:space="preserve"> Sub total Year One</v>
          </cell>
        </row>
        <row r="6598">
          <cell r="A6598" t="str">
            <v>Enter activity Code first</v>
          </cell>
        </row>
        <row r="6600">
          <cell r="A6600" t="str">
            <v>Multi-Year Budget Sub Activities</v>
          </cell>
        </row>
        <row r="6609">
          <cell r="A6609" t="str">
            <v xml:space="preserve"> Sub total Year One</v>
          </cell>
        </row>
        <row r="6616">
          <cell r="A6616" t="str">
            <v>Enter activity Code first</v>
          </cell>
        </row>
        <row r="6618">
          <cell r="A6618" t="str">
            <v>Multi-Year Budget Sub Activities</v>
          </cell>
        </row>
        <row r="6627">
          <cell r="A6627" t="str">
            <v xml:space="preserve"> Sub total Year One</v>
          </cell>
        </row>
        <row r="6634">
          <cell r="A6634" t="str">
            <v>Enter activity Code first</v>
          </cell>
        </row>
        <row r="6636">
          <cell r="A6636" t="str">
            <v>Multi-Year Budget Sub Activities</v>
          </cell>
        </row>
        <row r="6645">
          <cell r="A6645" t="str">
            <v xml:space="preserve"> Sub total Year One</v>
          </cell>
        </row>
        <row r="6653">
          <cell r="A6653" t="str">
            <v>Enter activity Code first</v>
          </cell>
        </row>
        <row r="6655">
          <cell r="A6655" t="str">
            <v>Multi-Year Budget Sub Activities</v>
          </cell>
        </row>
        <row r="6664">
          <cell r="A6664" t="str">
            <v xml:space="preserve"> Sub total Year One</v>
          </cell>
        </row>
        <row r="6671">
          <cell r="A6671" t="str">
            <v>Enter activity Code first</v>
          </cell>
        </row>
        <row r="6673">
          <cell r="A6673" t="str">
            <v>Multi-Year Budget Sub Activities</v>
          </cell>
        </row>
        <row r="6682">
          <cell r="A6682" t="str">
            <v xml:space="preserve"> Sub total Year One</v>
          </cell>
        </row>
        <row r="6689">
          <cell r="A6689" t="str">
            <v>Enter activity Code first</v>
          </cell>
        </row>
        <row r="6691">
          <cell r="A6691" t="str">
            <v>Multi-Year Budget Sub Activities</v>
          </cell>
        </row>
        <row r="6700">
          <cell r="A6700" t="str">
            <v xml:space="preserve"> Sub total Year One</v>
          </cell>
        </row>
        <row r="6707">
          <cell r="A6707" t="str">
            <v>Enter activity Code first</v>
          </cell>
        </row>
        <row r="6709">
          <cell r="A6709" t="str">
            <v>Multi-Year Budget Sub Activities</v>
          </cell>
        </row>
        <row r="6718">
          <cell r="A6718" t="str">
            <v xml:space="preserve"> Sub total Year One</v>
          </cell>
        </row>
        <row r="6725">
          <cell r="A6725" t="str">
            <v>Enter activity Code first</v>
          </cell>
        </row>
        <row r="6727">
          <cell r="A6727" t="str">
            <v>Multi-Year Budget Sub Activities</v>
          </cell>
        </row>
        <row r="6736">
          <cell r="A6736" t="str">
            <v xml:space="preserve"> Sub total Year One</v>
          </cell>
        </row>
        <row r="6744">
          <cell r="A6744" t="str">
            <v>Enter activity Code first</v>
          </cell>
        </row>
        <row r="6746">
          <cell r="A6746" t="str">
            <v>Multi-Year Budget Sub Activities</v>
          </cell>
        </row>
        <row r="6755">
          <cell r="A6755" t="str">
            <v xml:space="preserve"> Sub total Year One</v>
          </cell>
        </row>
        <row r="6762">
          <cell r="A6762" t="str">
            <v>Enter activity Code first</v>
          </cell>
        </row>
        <row r="6764">
          <cell r="A6764" t="str">
            <v>Multi-Year Budget Sub Activities</v>
          </cell>
        </row>
        <row r="6773">
          <cell r="A6773" t="str">
            <v xml:space="preserve"> Sub total Year One</v>
          </cell>
        </row>
        <row r="6780">
          <cell r="A6780" t="str">
            <v>Enter activity Code first</v>
          </cell>
        </row>
        <row r="6782">
          <cell r="A6782" t="str">
            <v>Multi-Year Budget Sub Activities</v>
          </cell>
        </row>
        <row r="6791">
          <cell r="A6791" t="str">
            <v xml:space="preserve"> Sub total Year One</v>
          </cell>
        </row>
        <row r="6798">
          <cell r="A6798" t="str">
            <v>Enter activity Code first</v>
          </cell>
        </row>
        <row r="6800">
          <cell r="A6800" t="str">
            <v>Multi-Year Budget Sub Activities</v>
          </cell>
        </row>
        <row r="6809">
          <cell r="A6809" t="str">
            <v xml:space="preserve"> Sub total Year One</v>
          </cell>
        </row>
        <row r="6816">
          <cell r="A6816" t="str">
            <v>Enter activity Code first</v>
          </cell>
        </row>
        <row r="6818">
          <cell r="A6818" t="str">
            <v>Multi-Year Budget Sub Activities</v>
          </cell>
        </row>
        <row r="6827">
          <cell r="A6827" t="str">
            <v xml:space="preserve"> Sub total Year One</v>
          </cell>
        </row>
        <row r="6835">
          <cell r="A6835" t="str">
            <v>Enter activity Code first</v>
          </cell>
        </row>
        <row r="6837">
          <cell r="A6837" t="str">
            <v>Multi-Year Budget Sub Activities</v>
          </cell>
        </row>
        <row r="6846">
          <cell r="A6846" t="str">
            <v xml:space="preserve"> Sub total Year One</v>
          </cell>
        </row>
        <row r="6853">
          <cell r="A6853" t="str">
            <v>Enter activity Code first</v>
          </cell>
        </row>
        <row r="6855">
          <cell r="A6855" t="str">
            <v>Multi-Year Budget Sub Activities</v>
          </cell>
        </row>
        <row r="6864">
          <cell r="A6864" t="str">
            <v xml:space="preserve"> Sub total Year One</v>
          </cell>
        </row>
        <row r="6871">
          <cell r="A6871" t="str">
            <v>Enter activity Code first</v>
          </cell>
        </row>
        <row r="6873">
          <cell r="A6873" t="str">
            <v>Multi-Year Budget Sub Activities</v>
          </cell>
        </row>
        <row r="6882">
          <cell r="A6882" t="str">
            <v xml:space="preserve"> Sub total Year One</v>
          </cell>
        </row>
        <row r="6889">
          <cell r="A6889" t="str">
            <v>Enter activity Code first</v>
          </cell>
        </row>
        <row r="6891">
          <cell r="A6891" t="str">
            <v>Multi-Year Budget Sub Activities</v>
          </cell>
        </row>
        <row r="6900">
          <cell r="A6900" t="str">
            <v xml:space="preserve"> Sub total Year One</v>
          </cell>
        </row>
        <row r="6907">
          <cell r="A6907" t="str">
            <v>Enter activity Code first</v>
          </cell>
        </row>
        <row r="6909">
          <cell r="A6909" t="str">
            <v>Multi-Year Budget Sub Activities</v>
          </cell>
        </row>
        <row r="6918">
          <cell r="A6918" t="str">
            <v xml:space="preserve"> Sub total Year One</v>
          </cell>
        </row>
        <row r="6926">
          <cell r="A6926" t="str">
            <v>Enter activity Code first</v>
          </cell>
        </row>
        <row r="6928">
          <cell r="A6928" t="str">
            <v>Multi-Year Budget Sub Activities</v>
          </cell>
        </row>
        <row r="6937">
          <cell r="A6937" t="str">
            <v xml:space="preserve"> Sub total Year One</v>
          </cell>
        </row>
        <row r="6944">
          <cell r="A6944" t="str">
            <v>Enter activity Code first</v>
          </cell>
        </row>
        <row r="6946">
          <cell r="A6946" t="str">
            <v>Multi-Year Budget Sub Activities</v>
          </cell>
        </row>
        <row r="6955">
          <cell r="A6955" t="str">
            <v xml:space="preserve"> Sub total Year One</v>
          </cell>
        </row>
        <row r="6962">
          <cell r="A6962" t="str">
            <v>Enter activity Code first</v>
          </cell>
        </row>
        <row r="6964">
          <cell r="A6964" t="str">
            <v>Multi-Year Budget Sub Activities</v>
          </cell>
        </row>
        <row r="6973">
          <cell r="A6973" t="str">
            <v xml:space="preserve"> Sub total Year One</v>
          </cell>
        </row>
        <row r="6980">
          <cell r="A6980" t="str">
            <v>Enter activity Code first</v>
          </cell>
        </row>
        <row r="6982">
          <cell r="A6982" t="str">
            <v>Multi-Year Budget Sub Activities</v>
          </cell>
        </row>
        <row r="6991">
          <cell r="A6991" t="str">
            <v xml:space="preserve"> Sub total Year One</v>
          </cell>
        </row>
        <row r="6998">
          <cell r="A6998" t="str">
            <v>Enter activity Code first</v>
          </cell>
        </row>
        <row r="7000">
          <cell r="A7000" t="str">
            <v>Multi-Year Budget Sub Activities</v>
          </cell>
        </row>
        <row r="7009">
          <cell r="A7009" t="str">
            <v xml:space="preserve"> Sub total Year One</v>
          </cell>
        </row>
        <row r="7017">
          <cell r="A7017" t="str">
            <v>Enter activity Code first</v>
          </cell>
        </row>
        <row r="7019">
          <cell r="A7019" t="str">
            <v>Multi-Year Budget Sub Activities</v>
          </cell>
        </row>
        <row r="7028">
          <cell r="A7028" t="str">
            <v xml:space="preserve"> Sub total Year One</v>
          </cell>
        </row>
        <row r="7035">
          <cell r="A7035" t="str">
            <v>Enter activity Code first</v>
          </cell>
        </row>
        <row r="7037">
          <cell r="A7037" t="str">
            <v>Multi-Year Budget Sub Activities</v>
          </cell>
        </row>
        <row r="7046">
          <cell r="A7046" t="str">
            <v xml:space="preserve"> Sub total Year One</v>
          </cell>
        </row>
        <row r="7053">
          <cell r="A7053" t="str">
            <v>Enter activity Code first</v>
          </cell>
        </row>
        <row r="7055">
          <cell r="A7055" t="str">
            <v>Multi-Year Budget Sub Activities</v>
          </cell>
        </row>
        <row r="7064">
          <cell r="A7064" t="str">
            <v xml:space="preserve"> Sub total Year One</v>
          </cell>
        </row>
        <row r="7071">
          <cell r="A7071" t="str">
            <v>Enter activity Code first</v>
          </cell>
        </row>
        <row r="7073">
          <cell r="A7073" t="str">
            <v>Multi-Year Budget Sub Activities</v>
          </cell>
        </row>
        <row r="7082">
          <cell r="A7082" t="str">
            <v xml:space="preserve"> Sub total Year One</v>
          </cell>
        </row>
        <row r="7089">
          <cell r="A7089" t="str">
            <v>Enter activity Code first</v>
          </cell>
        </row>
        <row r="7091">
          <cell r="A7091" t="str">
            <v>Multi-Year Budget Sub Activities</v>
          </cell>
        </row>
        <row r="7100">
          <cell r="A7100" t="str">
            <v xml:space="preserve"> Sub total Year One</v>
          </cell>
        </row>
        <row r="7108">
          <cell r="A7108" t="str">
            <v>Enter activity Code first</v>
          </cell>
        </row>
        <row r="7110">
          <cell r="A7110" t="str">
            <v>Multi-Year Budget Sub Activities</v>
          </cell>
        </row>
        <row r="7119">
          <cell r="A7119" t="str">
            <v xml:space="preserve"> Sub total Year One</v>
          </cell>
        </row>
        <row r="7126">
          <cell r="A7126" t="str">
            <v>Enter activity Code first</v>
          </cell>
        </row>
        <row r="7128">
          <cell r="A7128" t="str">
            <v>Multi-Year Budget Sub Activities</v>
          </cell>
        </row>
        <row r="7137">
          <cell r="A7137" t="str">
            <v xml:space="preserve"> Sub total Year One</v>
          </cell>
        </row>
        <row r="7144">
          <cell r="A7144" t="str">
            <v>Enter activity Code first</v>
          </cell>
        </row>
        <row r="7146">
          <cell r="A7146" t="str">
            <v>Multi-Year Budget Sub Activities</v>
          </cell>
        </row>
        <row r="7155">
          <cell r="A7155" t="str">
            <v xml:space="preserve"> Sub total Year One</v>
          </cell>
        </row>
        <row r="7162">
          <cell r="A7162" t="str">
            <v>Enter activity Code first</v>
          </cell>
        </row>
        <row r="7164">
          <cell r="A7164" t="str">
            <v>Multi-Year Budget Sub Activities</v>
          </cell>
        </row>
        <row r="7173">
          <cell r="A7173" t="str">
            <v xml:space="preserve"> Sub total Year One</v>
          </cell>
        </row>
        <row r="7180">
          <cell r="A7180" t="str">
            <v>Enter activity Code first</v>
          </cell>
        </row>
        <row r="7182">
          <cell r="A7182" t="str">
            <v>Multi-Year Budget Sub Activities</v>
          </cell>
        </row>
        <row r="7191">
          <cell r="A7191" t="str">
            <v xml:space="preserve"> Sub total Year One</v>
          </cell>
        </row>
        <row r="7199">
          <cell r="A7199" t="str">
            <v>Enter activity Code first</v>
          </cell>
        </row>
        <row r="7201">
          <cell r="A7201" t="str">
            <v>Multi-Year Budget Sub Activities</v>
          </cell>
        </row>
        <row r="7210">
          <cell r="A7210" t="str">
            <v xml:space="preserve"> Sub total Year One</v>
          </cell>
        </row>
        <row r="7217">
          <cell r="A7217" t="str">
            <v>Enter activity Code first</v>
          </cell>
        </row>
        <row r="7219">
          <cell r="A7219" t="str">
            <v>Multi-Year Budget Sub Activities</v>
          </cell>
        </row>
        <row r="7228">
          <cell r="A7228" t="str">
            <v xml:space="preserve"> Sub total Year One</v>
          </cell>
        </row>
        <row r="7235">
          <cell r="A7235" t="str">
            <v>Enter activity Code first</v>
          </cell>
        </row>
        <row r="7237">
          <cell r="A7237" t="str">
            <v>Multi-Year Budget Sub Activities</v>
          </cell>
        </row>
        <row r="7246">
          <cell r="A7246" t="str">
            <v xml:space="preserve"> Sub total Year One</v>
          </cell>
        </row>
        <row r="7253">
          <cell r="A7253" t="str">
            <v>Enter activity Code first</v>
          </cell>
        </row>
        <row r="7255">
          <cell r="A7255" t="str">
            <v>Multi-Year Budget Sub Activities</v>
          </cell>
        </row>
        <row r="7264">
          <cell r="A7264" t="str">
            <v xml:space="preserve"> Sub total Year One</v>
          </cell>
        </row>
        <row r="7271">
          <cell r="A7271" t="str">
            <v>Enter activity Code first</v>
          </cell>
        </row>
        <row r="7273">
          <cell r="A7273" t="str">
            <v>Multi-Year Budget Sub Activities</v>
          </cell>
        </row>
        <row r="7282">
          <cell r="A7282" t="str">
            <v xml:space="preserve"> Sub total Year One</v>
          </cell>
        </row>
        <row r="7290">
          <cell r="A7290" t="str">
            <v>Enter activity Code first</v>
          </cell>
        </row>
        <row r="7292">
          <cell r="A7292" t="str">
            <v>Multi-Year Budget Sub Activities</v>
          </cell>
        </row>
        <row r="7301">
          <cell r="A7301" t="str">
            <v xml:space="preserve"> Sub total Year One</v>
          </cell>
        </row>
        <row r="7308">
          <cell r="A7308" t="str">
            <v>Enter activity Code first</v>
          </cell>
        </row>
        <row r="7310">
          <cell r="A7310" t="str">
            <v>Multi-Year Budget Sub Activities</v>
          </cell>
        </row>
      </sheetData>
      <sheetData sheetId="4"/>
      <sheetData sheetId="5"/>
      <sheetData sheetId="6"/>
      <sheetData sheetId="7">
        <row r="3">
          <cell r="N3" t="str">
            <v>KADUNA STATE</v>
          </cell>
          <cell r="O3">
            <v>18</v>
          </cell>
          <cell r="R3" t="str">
            <v>01101 - FAAC DIRECT ALLOCATION</v>
          </cell>
          <cell r="S3" t="str">
            <v>01101</v>
          </cell>
          <cell r="W3" t="str">
            <v>AGRICULTURE</v>
          </cell>
          <cell r="X3">
            <v>70421</v>
          </cell>
        </row>
        <row r="4">
          <cell r="N4" t="str">
            <v>ACROSS THE STATE</v>
          </cell>
          <cell r="O4">
            <v>31830000</v>
          </cell>
          <cell r="R4" t="str">
            <v>02101 - MAIN ENVELOP - BUDGETARY ALLOCATION</v>
          </cell>
          <cell r="S4" t="str">
            <v>02101</v>
          </cell>
          <cell r="W4" t="str">
            <v>BASIC RESEARCH</v>
          </cell>
          <cell r="X4">
            <v>70140</v>
          </cell>
        </row>
        <row r="5">
          <cell r="N5" t="str">
            <v>BIRNIN GWARI</v>
          </cell>
          <cell r="O5">
            <v>31830100</v>
          </cell>
          <cell r="R5" t="str">
            <v>02201 - PENSION AND GRATUITIES</v>
          </cell>
          <cell r="S5" t="str">
            <v>02201</v>
          </cell>
          <cell r="W5" t="str">
            <v>BROADCASTING AND PUBLISHING SERVICES</v>
          </cell>
          <cell r="X5">
            <v>70830</v>
          </cell>
        </row>
        <row r="6">
          <cell r="N6" t="str">
            <v>CHIKUN</v>
          </cell>
          <cell r="O6">
            <v>31830101</v>
          </cell>
          <cell r="R6" t="str">
            <v>02202 - SERVICE WIDE VOTE</v>
          </cell>
          <cell r="S6" t="str">
            <v>02202</v>
          </cell>
          <cell r="W6" t="str">
            <v>COAL AND OTHER SOLID MINERAL FUEL</v>
          </cell>
          <cell r="X6">
            <v>70431</v>
          </cell>
        </row>
        <row r="7">
          <cell r="N7" t="str">
            <v>GIWA</v>
          </cell>
          <cell r="O7">
            <v>31830102</v>
          </cell>
          <cell r="R7" t="str">
            <v>02203 - CAPITAL SUPPLEMENTATION</v>
          </cell>
          <cell r="S7" t="str">
            <v>02203</v>
          </cell>
          <cell r="W7" t="str">
            <v>COMMUNICATION</v>
          </cell>
          <cell r="X7">
            <v>70460</v>
          </cell>
        </row>
        <row r="8">
          <cell r="N8" t="str">
            <v>IGABI</v>
          </cell>
          <cell r="O8">
            <v>31830103</v>
          </cell>
          <cell r="R8" t="str">
            <v>02204 - OTHER CRF CHARGES</v>
          </cell>
          <cell r="S8" t="str">
            <v>02204</v>
          </cell>
          <cell r="W8" t="str">
            <v>COMMUNITY DEVELOPMENT</v>
          </cell>
          <cell r="X8">
            <v>70620</v>
          </cell>
        </row>
        <row r="9">
          <cell r="N9" t="str">
            <v>IKARA</v>
          </cell>
          <cell r="O9">
            <v>31830104</v>
          </cell>
          <cell r="R9" t="str">
            <v>03101 - CAPITAL DEVELOPMENT FUND</v>
          </cell>
          <cell r="S9" t="str">
            <v>03101</v>
          </cell>
          <cell r="W9" t="str">
            <v>CONSTRUCTION</v>
          </cell>
          <cell r="X9">
            <v>70443</v>
          </cell>
        </row>
        <row r="10">
          <cell r="N10" t="str">
            <v>JABA</v>
          </cell>
          <cell r="O10">
            <v>31830105</v>
          </cell>
          <cell r="R10" t="str">
            <v>04101 - CONTINGENCY FUND</v>
          </cell>
          <cell r="S10" t="str">
            <v>04101</v>
          </cell>
          <cell r="W10" t="str">
            <v>CULTURAL SERVICES</v>
          </cell>
          <cell r="X10">
            <v>70820</v>
          </cell>
        </row>
        <row r="11">
          <cell r="N11" t="str">
            <v>JEMA'A</v>
          </cell>
          <cell r="O11">
            <v>31830106</v>
          </cell>
          <cell r="R11" t="str">
            <v>05101 - DEBT RELIEF GAINS</v>
          </cell>
          <cell r="S11" t="str">
            <v>05101</v>
          </cell>
          <cell r="W11" t="str">
            <v>DENTAL SERVICES</v>
          </cell>
          <cell r="X11">
            <v>70723</v>
          </cell>
        </row>
        <row r="12">
          <cell r="N12" t="str">
            <v>KACHIA</v>
          </cell>
          <cell r="O12">
            <v>31830107</v>
          </cell>
          <cell r="R12" t="str">
            <v>06103 - PETROLEUM EQUALISATION FUND</v>
          </cell>
          <cell r="S12" t="str">
            <v>06103</v>
          </cell>
          <cell r="W12" t="str">
            <v>DISABILITY</v>
          </cell>
          <cell r="X12">
            <v>71012</v>
          </cell>
        </row>
        <row r="13">
          <cell r="N13" t="str">
            <v>KADUNA NORTH</v>
          </cell>
          <cell r="O13">
            <v>31830108</v>
          </cell>
          <cell r="R13" t="str">
            <v>07102 - FERTILIZER REVOLVING FUND</v>
          </cell>
          <cell r="S13" t="str">
            <v>07102</v>
          </cell>
          <cell r="W13" t="str">
            <v>DISTRIBUTIVE TRADE, STORAGE AND WAREHOUSING</v>
          </cell>
          <cell r="X13">
            <v>70471</v>
          </cell>
        </row>
        <row r="14">
          <cell r="N14" t="str">
            <v>KADUNA SOUTH</v>
          </cell>
          <cell r="O14">
            <v>31830109</v>
          </cell>
          <cell r="R14" t="str">
            <v>07106 - NIGERIAN EX-SERVICEMEN REWARD FUND</v>
          </cell>
          <cell r="S14" t="str">
            <v>07106</v>
          </cell>
          <cell r="W14" t="str">
            <v>ECONOMIC AFFAIRS N.E.C.</v>
          </cell>
          <cell r="X14">
            <v>70490</v>
          </cell>
        </row>
        <row r="15">
          <cell r="N15" t="str">
            <v>KAGARKO</v>
          </cell>
          <cell r="O15">
            <v>31830110</v>
          </cell>
          <cell r="R15" t="str">
            <v>07107 - COCOA RESEARCH INSTITUTE OF NIGERIA FUND</v>
          </cell>
          <cell r="S15" t="str">
            <v>07107</v>
          </cell>
          <cell r="W15" t="str">
            <v>ECONOMIC AID ROUTED THROUGH INTERNATIONAL ORGANIZATIONS</v>
          </cell>
          <cell r="X15">
            <v>70122</v>
          </cell>
        </row>
        <row r="16">
          <cell r="N16" t="str">
            <v>KAJURU</v>
          </cell>
          <cell r="O16">
            <v>31830111</v>
          </cell>
          <cell r="R16" t="str">
            <v>07108 - FERTILIZER REVOLVING FUND</v>
          </cell>
          <cell r="S16" t="str">
            <v>07108</v>
          </cell>
          <cell r="W16" t="str">
            <v>ECONOMIC AID TO DEVELOPING COUNTRIES AND COUNTRIES IN TRANSITION</v>
          </cell>
          <cell r="X16">
            <v>70121</v>
          </cell>
        </row>
        <row r="17">
          <cell r="N17" t="str">
            <v>KAURA</v>
          </cell>
          <cell r="O17">
            <v>31830112</v>
          </cell>
          <cell r="R17" t="str">
            <v>07109 - SINKING FUND FOR JUDGEMENT DEBT FUND</v>
          </cell>
          <cell r="S17" t="str">
            <v>07109</v>
          </cell>
          <cell r="W17" t="str">
            <v>EDUCATION N.E.C</v>
          </cell>
          <cell r="X17">
            <v>70980</v>
          </cell>
        </row>
        <row r="18">
          <cell r="N18" t="str">
            <v>KAURU</v>
          </cell>
          <cell r="O18">
            <v>31830113</v>
          </cell>
          <cell r="R18" t="str">
            <v>08101 - AFRICAN DEVELOPMENT BANK</v>
          </cell>
          <cell r="S18" t="str">
            <v>08101</v>
          </cell>
          <cell r="W18" t="str">
            <v>EDUCATION NOT DEFINABLE BY LEVEL</v>
          </cell>
          <cell r="X18">
            <v>70950</v>
          </cell>
        </row>
        <row r="19">
          <cell r="N19" t="str">
            <v>KUBAU</v>
          </cell>
          <cell r="O19">
            <v>31830114</v>
          </cell>
          <cell r="R19" t="str">
            <v>08102 - AFRICAN DEVELOPMENT FUND</v>
          </cell>
          <cell r="S19" t="str">
            <v>08102</v>
          </cell>
          <cell r="W19" t="str">
            <v>ELECTRICITY</v>
          </cell>
          <cell r="X19">
            <v>70435</v>
          </cell>
        </row>
        <row r="20">
          <cell r="N20" t="str">
            <v>KUDAN</v>
          </cell>
          <cell r="O20">
            <v>31830115</v>
          </cell>
          <cell r="R20" t="str">
            <v>08103 - ARAB BANK FOR ECONOMIC DEVELOPMENT(BADEA)</v>
          </cell>
          <cell r="S20" t="str">
            <v>08103</v>
          </cell>
          <cell r="W20" t="str">
            <v>ENVIRONMENTAL PROTECTION N.E.C.</v>
          </cell>
          <cell r="X20">
            <v>70560</v>
          </cell>
        </row>
        <row r="21">
          <cell r="N21" t="str">
            <v>LERE</v>
          </cell>
          <cell r="O21">
            <v>31830116</v>
          </cell>
          <cell r="R21" t="str">
            <v>08104 - ARAB LOAN FUND FOR AFRICAN ARAB LEAGUE</v>
          </cell>
          <cell r="S21" t="str">
            <v>08104</v>
          </cell>
          <cell r="W21" t="str">
            <v>EXECUTIVE AND LEGISLATIVE ORGANS</v>
          </cell>
          <cell r="X21">
            <v>70111</v>
          </cell>
        </row>
        <row r="22">
          <cell r="N22" t="str">
            <v>MAKARFI</v>
          </cell>
          <cell r="O22">
            <v>31830117</v>
          </cell>
          <cell r="R22" t="str">
            <v>08105 - ECOWAS FUND</v>
          </cell>
          <cell r="S22" t="str">
            <v>08105</v>
          </cell>
          <cell r="W22" t="str">
            <v>FAMILY AND CHILDREN</v>
          </cell>
          <cell r="X22">
            <v>71040</v>
          </cell>
        </row>
        <row r="23">
          <cell r="N23" t="str">
            <v>SABON GARI</v>
          </cell>
          <cell r="O23">
            <v>31830118</v>
          </cell>
          <cell r="R23" t="str">
            <v>08106 - EUROPEAN DEVELOPMENT FUND</v>
          </cell>
          <cell r="S23" t="str">
            <v>08106</v>
          </cell>
          <cell r="W23" t="str">
            <v>FINANCIAL AND FISCAL AFFAIRS</v>
          </cell>
          <cell r="X23">
            <v>70112</v>
          </cell>
        </row>
        <row r="24">
          <cell r="N24" t="str">
            <v>SANGA</v>
          </cell>
          <cell r="O24">
            <v>31830119</v>
          </cell>
          <cell r="R24" t="str">
            <v>08107 - EUROPEAN UNION</v>
          </cell>
          <cell r="S24" t="str">
            <v>08107</v>
          </cell>
          <cell r="W24" t="str">
            <v>FIRE PROTECTION SERVICES</v>
          </cell>
          <cell r="X24">
            <v>70320</v>
          </cell>
        </row>
        <row r="25">
          <cell r="N25" t="str">
            <v>SOBA</v>
          </cell>
          <cell r="O25">
            <v>31830120</v>
          </cell>
          <cell r="R25" t="str">
            <v>08108 - EUROPEAN INVESTMENT BANK</v>
          </cell>
          <cell r="S25" t="str">
            <v>08108</v>
          </cell>
          <cell r="W25" t="str">
            <v>FIRST STAGE OF TERTIARY EDUCATION</v>
          </cell>
          <cell r="X25">
            <v>70941</v>
          </cell>
        </row>
        <row r="26">
          <cell r="N26" t="str">
            <v>ZANGON KATAF</v>
          </cell>
          <cell r="O26">
            <v>31830121</v>
          </cell>
          <cell r="R26" t="str">
            <v>08109 - IDA - AFRICAN FACILITY</v>
          </cell>
          <cell r="S26" t="str">
            <v>08109</v>
          </cell>
          <cell r="W26" t="str">
            <v>FISHING AND HUNTING</v>
          </cell>
          <cell r="X26">
            <v>70423</v>
          </cell>
        </row>
        <row r="27">
          <cell r="N27" t="str">
            <v>ZARIA</v>
          </cell>
          <cell r="O27">
            <v>31830122</v>
          </cell>
          <cell r="R27" t="str">
            <v>08110 - INT. BANK FOR RECONSTRUCTION &amp; DEVELOPMENT (IBRD)</v>
          </cell>
          <cell r="S27" t="str">
            <v>08110</v>
          </cell>
          <cell r="W27" t="str">
            <v>FORESTRY</v>
          </cell>
          <cell r="X27">
            <v>70422</v>
          </cell>
        </row>
        <row r="28">
          <cell r="R28" t="str">
            <v>08111 - INTERNATIONAL DEVELOPMENT ASSOCIATION (IDA)</v>
          </cell>
          <cell r="S28" t="str">
            <v>08111</v>
          </cell>
          <cell r="W28" t="str">
            <v>FUEL AND ENERGY</v>
          </cell>
          <cell r="X28">
            <v>70483</v>
          </cell>
        </row>
        <row r="29">
          <cell r="R29" t="str">
            <v>08112 - INTERNATIONAL FINANCE CORPORATION</v>
          </cell>
          <cell r="S29" t="str">
            <v>08112</v>
          </cell>
          <cell r="W29" t="str">
            <v xml:space="preserve">GENERAL ECONOMIC AND COMMERCIALAFFAIRS </v>
          </cell>
          <cell r="X29">
            <v>70411</v>
          </cell>
        </row>
        <row r="30">
          <cell r="R30" t="str">
            <v>08113 - INTERNATIONAL FUND FOR AGRICULTURAL DEVELOPMENT</v>
          </cell>
          <cell r="S30" t="str">
            <v>08113</v>
          </cell>
          <cell r="W30" t="str">
            <v>GENERAL HOSPITAL SERVICES</v>
          </cell>
          <cell r="X30">
            <v>70731</v>
          </cell>
        </row>
        <row r="31">
          <cell r="R31" t="str">
            <v>08114 - INTERNATIONAL MONETARY FUND</v>
          </cell>
          <cell r="S31" t="str">
            <v>08114</v>
          </cell>
          <cell r="W31" t="str">
            <v>GENERAL LABOUR AFFAIRS</v>
          </cell>
          <cell r="X31">
            <v>70412</v>
          </cell>
        </row>
        <row r="32">
          <cell r="R32" t="str">
            <v>08115 - NIGERIA TRUST FUND</v>
          </cell>
          <cell r="S32" t="str">
            <v>08115</v>
          </cell>
          <cell r="W32" t="str">
            <v>GENERAL MEDICAL SERVICES</v>
          </cell>
          <cell r="X32">
            <v>70721</v>
          </cell>
        </row>
        <row r="33">
          <cell r="R33" t="str">
            <v>08116 - NORDIC DEVELOPMENT FUND</v>
          </cell>
          <cell r="S33" t="str">
            <v>08116</v>
          </cell>
          <cell r="W33" t="str">
            <v>GENERAL PERSONNEL SERVICES</v>
          </cell>
          <cell r="X33">
            <v>70131</v>
          </cell>
        </row>
        <row r="34">
          <cell r="R34" t="str">
            <v>08117 - ORGANISATION OF PETROLEUM EXPORTING COUNTRIES</v>
          </cell>
          <cell r="S34" t="str">
            <v>08117</v>
          </cell>
          <cell r="W34" t="str">
            <v>GENERAL PUBLIC SERVICES N.E.C.</v>
          </cell>
          <cell r="X34">
            <v>70160</v>
          </cell>
        </row>
        <row r="35">
          <cell r="R35" t="str">
            <v>08118 - UNITED NATIONS DEVELOPMENT PROGRAMME (UNDP)</v>
          </cell>
          <cell r="S35" t="str">
            <v>08118</v>
          </cell>
          <cell r="W35" t="str">
            <v>HEALTH N.E.C.</v>
          </cell>
          <cell r="X35">
            <v>70760</v>
          </cell>
        </row>
        <row r="36">
          <cell r="R36" t="str">
            <v>08119 - UNITED NATIONS CHILDREN'S FUND (UNICEF)</v>
          </cell>
          <cell r="S36" t="str">
            <v>08119</v>
          </cell>
          <cell r="W36" t="str">
            <v>HOTELS AND RESTUARANTS</v>
          </cell>
          <cell r="X36">
            <v>70472</v>
          </cell>
        </row>
        <row r="37">
          <cell r="R37" t="str">
            <v>08120 - UNITED NATIONS FUND  FOR POPUPLATION ACTIVITIES</v>
          </cell>
          <cell r="S37" t="str">
            <v>08120</v>
          </cell>
          <cell r="W37" t="str">
            <v>HOUSING</v>
          </cell>
          <cell r="X37">
            <v>71060</v>
          </cell>
        </row>
        <row r="38">
          <cell r="R38" t="str">
            <v>08121 - WORLD BANK TRUST FUND</v>
          </cell>
          <cell r="S38" t="str">
            <v>08121</v>
          </cell>
          <cell r="W38" t="str">
            <v>HOUSING AND COMMUNITY AMENITIES N.E.C.</v>
          </cell>
          <cell r="X38">
            <v>70660</v>
          </cell>
        </row>
        <row r="39">
          <cell r="R39" t="str">
            <v>08122 - WORLD FOOD PROGRAMME</v>
          </cell>
          <cell r="S39" t="str">
            <v>08122</v>
          </cell>
          <cell r="W39" t="str">
            <v>HOUSING DEVELOPMENT</v>
          </cell>
          <cell r="X39">
            <v>70610</v>
          </cell>
        </row>
        <row r="40">
          <cell r="R40" t="str">
            <v>08123 - UNITED NATIONS CAPITAL DEVELOPMENT FUND (UNCDF)</v>
          </cell>
          <cell r="S40" t="str">
            <v>08123</v>
          </cell>
          <cell r="W40" t="str">
            <v>LOWER SECONDARY EDUCATION</v>
          </cell>
          <cell r="X40">
            <v>70921</v>
          </cell>
        </row>
        <row r="41">
          <cell r="R41" t="str">
            <v>08124 - GLOBAL 2000</v>
          </cell>
          <cell r="S41" t="str">
            <v>08124</v>
          </cell>
          <cell r="W41" t="str">
            <v>MANUFACTURING</v>
          </cell>
          <cell r="X41">
            <v>70442</v>
          </cell>
        </row>
        <row r="42">
          <cell r="R42" t="str">
            <v>08125 - UNITED NATIONS INDUSTRIAL DEVELOPMENT ORGANISATION (UNIDO)</v>
          </cell>
          <cell r="S42" t="str">
            <v>08125</v>
          </cell>
          <cell r="W42" t="str">
            <v>MEDICAL AND MATERNITY CENTRE SERVICES</v>
          </cell>
          <cell r="X42">
            <v>70733</v>
          </cell>
        </row>
        <row r="43">
          <cell r="R43" t="str">
            <v>08126 - MULTI-DONOR BUDGET SUPPORT</v>
          </cell>
          <cell r="S43" t="str">
            <v>08126</v>
          </cell>
          <cell r="W43" t="str">
            <v>MULTIPURPOSE DEVELOPMENT PROJECTS</v>
          </cell>
          <cell r="X43">
            <v>70474</v>
          </cell>
        </row>
        <row r="44">
          <cell r="R44" t="str">
            <v>08201 - SWEDISH INTERNATIONAL DEVELOPMENT AUTHORITY (SIDA)</v>
          </cell>
          <cell r="S44" t="str">
            <v>08201</v>
          </cell>
          <cell r="W44" t="str">
            <v>NON ELECTRIC ENERGY</v>
          </cell>
          <cell r="X44">
            <v>70436</v>
          </cell>
        </row>
        <row r="45">
          <cell r="R45" t="str">
            <v>08202 - UNITED STATES AGENCY FOR INTERNATIONAL DEVELOPMENT (USAID)</v>
          </cell>
          <cell r="S45" t="str">
            <v>08202</v>
          </cell>
          <cell r="W45" t="str">
            <v>NURSING AND CONVALESCENT HOME SERVICES</v>
          </cell>
          <cell r="X45">
            <v>70734</v>
          </cell>
        </row>
        <row r="46">
          <cell r="R46" t="str">
            <v>08203 - DEPARTMENT FOR INTERNATIONAL DEVELOPMENT (DfID)</v>
          </cell>
          <cell r="S46" t="str">
            <v>08203</v>
          </cell>
          <cell r="W46" t="str">
            <v>OLD AGE</v>
          </cell>
          <cell r="X46">
            <v>71020</v>
          </cell>
        </row>
        <row r="47">
          <cell r="R47" t="str">
            <v>08204 - CANADIAN INTERNATIONAL DEVELOPMENT AGENCY (CIDA)</v>
          </cell>
          <cell r="S47" t="str">
            <v>08204</v>
          </cell>
          <cell r="W47" t="str">
            <v>OTHER GENERAL SERVICES</v>
          </cell>
          <cell r="X47">
            <v>70133</v>
          </cell>
        </row>
        <row r="48">
          <cell r="R48" t="str">
            <v>08205 - SAUDI FUND FOR DEVELOPMENT</v>
          </cell>
          <cell r="S48" t="str">
            <v>08205</v>
          </cell>
          <cell r="W48" t="str">
            <v>OTHER MEDICAL PRODUCTS</v>
          </cell>
          <cell r="X48">
            <v>70712</v>
          </cell>
        </row>
        <row r="49">
          <cell r="R49" t="str">
            <v>08301 - DONATION BY LOCAL NGOs</v>
          </cell>
          <cell r="S49" t="str">
            <v>08301</v>
          </cell>
          <cell r="W49" t="str">
            <v>OVERALL PLANNING AND STATISTICAL SERVICES</v>
          </cell>
          <cell r="X49">
            <v>70132</v>
          </cell>
        </row>
        <row r="50">
          <cell r="R50" t="str">
            <v>08302 - DONATION BY STATE GOVERNMENTS</v>
          </cell>
          <cell r="S50" t="str">
            <v>08302</v>
          </cell>
          <cell r="W50" t="str">
            <v>PARAMEDICAL SERVICES</v>
          </cell>
          <cell r="X50">
            <v>70724</v>
          </cell>
        </row>
        <row r="51">
          <cell r="R51" t="str">
            <v>08303 - DONATION BY LOCAL GOVERNMENTS</v>
          </cell>
          <cell r="S51" t="str">
            <v>08303</v>
          </cell>
          <cell r="W51" t="str">
            <v>PHARMACEUTICAL PRODUCTS</v>
          </cell>
          <cell r="X51">
            <v>70711</v>
          </cell>
        </row>
        <row r="52">
          <cell r="R52" t="str">
            <v xml:space="preserve">08304 - DONATIONS BY FED. GOVERNMENT OWNED COMPANIES </v>
          </cell>
          <cell r="S52" t="str">
            <v>08304</v>
          </cell>
          <cell r="W52" t="str">
            <v>POLLUTION ABATEMENT</v>
          </cell>
          <cell r="X52">
            <v>70530</v>
          </cell>
        </row>
        <row r="53">
          <cell r="R53" t="str">
            <v>08305 - DONATIONS BY PRIVATE SECTOR COMPANIES</v>
          </cell>
          <cell r="S53" t="str">
            <v>08305</v>
          </cell>
          <cell r="W53" t="str">
            <v>POST-SECONDARY NON-TERTIARY EDUCATION</v>
          </cell>
          <cell r="X53">
            <v>70930</v>
          </cell>
        </row>
        <row r="54">
          <cell r="R54" t="str">
            <v>08306 - DONATIONS BY INDIVIDUALS</v>
          </cell>
          <cell r="S54" t="str">
            <v>08306</v>
          </cell>
          <cell r="W54" t="str">
            <v>PRE-PRIMARY EDUCATION</v>
          </cell>
          <cell r="X54">
            <v>70911</v>
          </cell>
        </row>
        <row r="55">
          <cell r="R55" t="str">
            <v>09101 - BI-LATERAL LOANS</v>
          </cell>
          <cell r="S55" t="str">
            <v>09101</v>
          </cell>
          <cell r="W55" t="str">
            <v>PRIMARY EDUCATION</v>
          </cell>
          <cell r="X55">
            <v>70912</v>
          </cell>
        </row>
        <row r="56">
          <cell r="R56" t="str">
            <v>09201 - AFRICAN DEVELOPMENT BANK</v>
          </cell>
          <cell r="S56" t="str">
            <v>09201</v>
          </cell>
          <cell r="W56" t="str">
            <v>PROTECTION OF BIODIVERSITY AND LANDSCAPE</v>
          </cell>
          <cell r="X56">
            <v>70540</v>
          </cell>
        </row>
        <row r="57">
          <cell r="R57" t="str">
            <v>09202 - AFRICAN DEVELOPMENT FUND</v>
          </cell>
          <cell r="S57" t="str">
            <v>09202</v>
          </cell>
          <cell r="W57" t="str">
            <v>PUBLIC DEBT TRANSACTIONS</v>
          </cell>
          <cell r="X57">
            <v>70170</v>
          </cell>
        </row>
        <row r="58">
          <cell r="R58" t="str">
            <v>09203 - ARAB BANK FOR ECONOMIC DEVELOPMENT(BADEA)</v>
          </cell>
          <cell r="S58" t="str">
            <v>09203</v>
          </cell>
          <cell r="W58" t="str">
            <v>PUBLIC HEALTH SERVICES</v>
          </cell>
          <cell r="X58">
            <v>70740</v>
          </cell>
        </row>
        <row r="59">
          <cell r="R59" t="str">
            <v>09204 - ARAB LOAN FUND FOR AFRICAN ARAB LEAGUE</v>
          </cell>
          <cell r="S59" t="str">
            <v>09204</v>
          </cell>
          <cell r="W59" t="str">
            <v>R &amp; D AGRICULTURE, FORESTRY, FISHING AND HUNTING</v>
          </cell>
          <cell r="X59">
            <v>70482</v>
          </cell>
        </row>
        <row r="60">
          <cell r="R60" t="str">
            <v>09205 - ECOWAS FUND</v>
          </cell>
          <cell r="S60" t="str">
            <v>09205</v>
          </cell>
          <cell r="W60" t="str">
            <v>R &amp; D COMMUNICATION</v>
          </cell>
          <cell r="X60">
            <v>70486</v>
          </cell>
        </row>
        <row r="61">
          <cell r="R61" t="str">
            <v>09206 - EUROPEAN DEVELOPMENT FUND</v>
          </cell>
          <cell r="S61" t="str">
            <v>09206</v>
          </cell>
          <cell r="W61" t="str">
            <v>R &amp; D EDUCATION</v>
          </cell>
          <cell r="X61">
            <v>70970</v>
          </cell>
        </row>
        <row r="62">
          <cell r="R62" t="str">
            <v>09207 - EUROPEAN UNION</v>
          </cell>
          <cell r="S62" t="str">
            <v>09207</v>
          </cell>
          <cell r="W62" t="str">
            <v>R &amp; D ENVIRONMENTAL PROTECTION</v>
          </cell>
          <cell r="X62">
            <v>70550</v>
          </cell>
        </row>
        <row r="63">
          <cell r="R63" t="str">
            <v>09208 - EUROPEAN INVESTMENT BANK</v>
          </cell>
          <cell r="S63" t="str">
            <v>09208</v>
          </cell>
          <cell r="W63" t="str">
            <v>R &amp; D GENERAL ECONOMIC, COMMERCIAL AND LABOUR AFFAIRS</v>
          </cell>
          <cell r="X63">
            <v>70481</v>
          </cell>
        </row>
        <row r="64">
          <cell r="R64" t="str">
            <v>09209 - IDA - AFRICAN FACILITY</v>
          </cell>
          <cell r="S64" t="str">
            <v>09209</v>
          </cell>
          <cell r="W64" t="str">
            <v>R &amp; D HEALTH</v>
          </cell>
          <cell r="X64">
            <v>70750</v>
          </cell>
        </row>
        <row r="65">
          <cell r="R65" t="str">
            <v>09210 - INT. BANK FOR RECONSTRUCTION &amp; DEVELOPMENT (IBRD)</v>
          </cell>
          <cell r="S65" t="str">
            <v>09210</v>
          </cell>
          <cell r="W65" t="str">
            <v>R &amp; D HOUSING AND COMMUNITY AMENITIES</v>
          </cell>
          <cell r="X65">
            <v>70650</v>
          </cell>
        </row>
        <row r="66">
          <cell r="R66" t="str">
            <v>09211 - INTERNATIONAL DEVELOPMENT ASSOCIATION (IDA)</v>
          </cell>
          <cell r="S66" t="str">
            <v>09211</v>
          </cell>
          <cell r="W66" t="str">
            <v>R &amp; D MINING, MANUFACTURING AND CONSTRUCTION</v>
          </cell>
          <cell r="X66">
            <v>70484</v>
          </cell>
        </row>
        <row r="67">
          <cell r="R67" t="str">
            <v>09212 - INTERNATIONAL FINANCE CORPORATION</v>
          </cell>
          <cell r="S67" t="str">
            <v>09212</v>
          </cell>
          <cell r="W67" t="str">
            <v>R &amp; D OTHER INDUSTRIES</v>
          </cell>
          <cell r="X67">
            <v>70487</v>
          </cell>
        </row>
        <row r="68">
          <cell r="R68" t="str">
            <v>09213 - INTERNATIONAL FUND FOR AGRICULTURAL DEVELOPMENT</v>
          </cell>
          <cell r="S68" t="str">
            <v>09213</v>
          </cell>
          <cell r="W68" t="str">
            <v>R &amp; D RECREATION, CULTURE AND RELIGION</v>
          </cell>
          <cell r="X68">
            <v>70850</v>
          </cell>
        </row>
        <row r="69">
          <cell r="R69" t="str">
            <v>09214 - INTERNATIONAL MONETARY FUND</v>
          </cell>
          <cell r="S69" t="str">
            <v>09214</v>
          </cell>
          <cell r="W69" t="str">
            <v>R &amp; D SOCIAL PROTECTION</v>
          </cell>
          <cell r="X69">
            <v>71080</v>
          </cell>
        </row>
        <row r="70">
          <cell r="R70" t="str">
            <v>09215 - NIGERIA TRUST FUND</v>
          </cell>
          <cell r="S70" t="str">
            <v>09215</v>
          </cell>
          <cell r="W70" t="str">
            <v>R &amp; D TRANSPORT</v>
          </cell>
          <cell r="X70">
            <v>70485</v>
          </cell>
        </row>
        <row r="71">
          <cell r="R71" t="str">
            <v>09216 - NORDIC DEVELOPMENT FUND</v>
          </cell>
          <cell r="S71" t="str">
            <v>09216</v>
          </cell>
          <cell r="W71" t="str">
            <v>R&amp;D GENERAL PUBLIC SERVICES</v>
          </cell>
          <cell r="X71">
            <v>70150</v>
          </cell>
        </row>
        <row r="72">
          <cell r="R72" t="str">
            <v>09217 - ORGANISATION OF PETROLEUM EXPORTING COUNTRIES</v>
          </cell>
          <cell r="S72" t="str">
            <v>09217</v>
          </cell>
          <cell r="W72" t="str">
            <v>RAILWAY TRANSPORT</v>
          </cell>
          <cell r="X72">
            <v>70453</v>
          </cell>
        </row>
        <row r="73">
          <cell r="R73" t="str">
            <v>09218 - UNITED NATIONS DEVELOPMENT PROGRAMME (UNDP)</v>
          </cell>
          <cell r="S73" t="str">
            <v>09218</v>
          </cell>
          <cell r="W73" t="str">
            <v>RECREATION, CULTURE AND RELIGION N.E.C.</v>
          </cell>
          <cell r="X73">
            <v>70860</v>
          </cell>
        </row>
        <row r="74">
          <cell r="R74" t="str">
            <v>09219 - UNITED NATIONS CHILDREN'S FUND (UNICEF)</v>
          </cell>
          <cell r="S74" t="str">
            <v>09219</v>
          </cell>
          <cell r="W74" t="str">
            <v>RECREATIONAL AND SPORTING SERVICES</v>
          </cell>
          <cell r="X74">
            <v>70810</v>
          </cell>
        </row>
        <row r="75">
          <cell r="R75" t="str">
            <v>09220 - UNITED NATIONS FUND  FOR POPUPLATION ACTIVITIES</v>
          </cell>
          <cell r="S75" t="str">
            <v>09220</v>
          </cell>
          <cell r="W75" t="str">
            <v>RELIGIOUS AND OTHER COMMUNITY SERVICES</v>
          </cell>
          <cell r="X75">
            <v>70840</v>
          </cell>
        </row>
        <row r="76">
          <cell r="R76" t="str">
            <v>09221 - WORLD BANK TRUST FUND</v>
          </cell>
          <cell r="S76" t="str">
            <v>09221</v>
          </cell>
          <cell r="W76" t="str">
            <v>ROAD TRANSPORT</v>
          </cell>
          <cell r="X76">
            <v>70451</v>
          </cell>
        </row>
        <row r="77">
          <cell r="R77" t="str">
            <v>09222 - WORLD FOOD PROGRAMME</v>
          </cell>
          <cell r="S77" t="str">
            <v>09222</v>
          </cell>
          <cell r="W77" t="str">
            <v>SECOND STAGE OF TERTIARY EDUCATION</v>
          </cell>
          <cell r="X77">
            <v>70942</v>
          </cell>
        </row>
        <row r="78">
          <cell r="R78" t="str">
            <v>09223 - UNITED NATIONS CAPITAL DEVELOPMENT FUND (UNCDF)</v>
          </cell>
          <cell r="S78" t="str">
            <v>09223</v>
          </cell>
          <cell r="W78" t="str">
            <v>SICKNESS</v>
          </cell>
          <cell r="X78">
            <v>71011</v>
          </cell>
        </row>
        <row r="79">
          <cell r="R79" t="str">
            <v>09224 - GLOBAL 2000</v>
          </cell>
          <cell r="S79" t="str">
            <v>09224</v>
          </cell>
          <cell r="W79" t="str">
            <v>SOCIAL EXCLUSION N.E.C.</v>
          </cell>
          <cell r="X79">
            <v>71070</v>
          </cell>
        </row>
        <row r="80">
          <cell r="R80" t="str">
            <v>09225 - UNITED NATIONS INDUSTRIAL DEVELOPMENT ORGANISATION (UNIDO)</v>
          </cell>
          <cell r="S80" t="str">
            <v>09225</v>
          </cell>
          <cell r="W80" t="str">
            <v>SOCIAL PROTECTION N.E.C.</v>
          </cell>
          <cell r="X80">
            <v>71090</v>
          </cell>
        </row>
        <row r="81">
          <cell r="R81" t="str">
            <v>09226 - MULTI-DONOR BUDGET SUPPORT</v>
          </cell>
          <cell r="S81" t="str">
            <v>09226</v>
          </cell>
          <cell r="W81" t="str">
            <v>SPECIALIZED HOSPITAL SERVICES</v>
          </cell>
          <cell r="X81">
            <v>70732</v>
          </cell>
        </row>
        <row r="82">
          <cell r="R82" t="str">
            <v>10101 - RETAINED INTERNALLY GENERATED REVENUE</v>
          </cell>
          <cell r="S82">
            <v>10101</v>
          </cell>
          <cell r="W82" t="str">
            <v>SPECIALIZED MEDICAL SERVICES</v>
          </cell>
          <cell r="X82">
            <v>70722</v>
          </cell>
        </row>
        <row r="83">
          <cell r="R83" t="str">
            <v>10102 - PTA CONTRIBUTIONS</v>
          </cell>
          <cell r="S83">
            <v>10102</v>
          </cell>
          <cell r="W83" t="str">
            <v>STREET LIGHTING</v>
          </cell>
          <cell r="X83">
            <v>70640</v>
          </cell>
        </row>
        <row r="84">
          <cell r="R84" t="str">
            <v>10103 - SCHOOL LEVIES</v>
          </cell>
          <cell r="S84">
            <v>10103</v>
          </cell>
          <cell r="W84" t="str">
            <v>SUBSIDIARY SERVICES TO EDUCATION</v>
          </cell>
          <cell r="X84">
            <v>70960</v>
          </cell>
        </row>
        <row r="85">
          <cell r="W85" t="str">
            <v>SURVIVORS</v>
          </cell>
          <cell r="X85">
            <v>71030</v>
          </cell>
        </row>
        <row r="86">
          <cell r="W86" t="str">
            <v>THERAPEUTIC APPLIANCES AND EQUIPTMENT</v>
          </cell>
          <cell r="X86">
            <v>70713</v>
          </cell>
        </row>
        <row r="87">
          <cell r="W87" t="str">
            <v>TOURISM</v>
          </cell>
          <cell r="X87">
            <v>70473</v>
          </cell>
        </row>
        <row r="88">
          <cell r="W88" t="str">
            <v>TRANSFERS OF A GENERAL CHARACTER BETWEEN DIFFERENT LEVELS OF GOVERNMENT</v>
          </cell>
          <cell r="X88">
            <v>70180</v>
          </cell>
        </row>
        <row r="89">
          <cell r="W89" t="str">
            <v>UNEMPLOYMENT</v>
          </cell>
          <cell r="X89">
            <v>71050</v>
          </cell>
        </row>
        <row r="90">
          <cell r="W90" t="str">
            <v>UPPER-SECONDARY EDUCATION</v>
          </cell>
          <cell r="X90">
            <v>70922</v>
          </cell>
        </row>
        <row r="91">
          <cell r="W91" t="str">
            <v>WASTE MANAGEMENT</v>
          </cell>
          <cell r="X91">
            <v>70510</v>
          </cell>
        </row>
        <row r="92">
          <cell r="W92" t="str">
            <v>WASTE WATER MANAGEMENT</v>
          </cell>
          <cell r="X92">
            <v>70520</v>
          </cell>
        </row>
        <row r="93">
          <cell r="W93" t="str">
            <v>WATER SUPPLY</v>
          </cell>
          <cell r="X93">
            <v>70630</v>
          </cell>
        </row>
        <row r="94">
          <cell r="W94" t="str">
            <v>WATER TRANSPORT</v>
          </cell>
          <cell r="X94">
            <v>70452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>
        <row r="4">
          <cell r="C4" t="str">
            <v>Provision of 250,000kg of quality seeds each of six commodities of comparative advantage (Anchor Borrowers Scheme- Central Bank of Nigeria)</v>
          </cell>
          <cell r="D4" t="str">
            <v>1.) Market Survey analysis
2.) Quality seeds Procurements
3.)  Distribution of the seeds 
4.) Planting enlightenment</v>
          </cell>
          <cell r="E4" t="str">
            <v>Agric Services Departmen</v>
          </cell>
          <cell r="G4" t="str">
            <v>Capital</v>
          </cell>
          <cell r="H4" t="str">
            <v>AGRICULTURE</v>
          </cell>
          <cell r="I4" t="str">
            <v>02101 - MAIN ENVELOP - BUDGETARY ALLOCATION</v>
          </cell>
          <cell r="J4" t="str">
            <v>ACROSS THE STATE</v>
          </cell>
        </row>
        <row r="5">
          <cell r="C5" t="str">
            <v>Collaboration with Leventis Foundation (Agric School)</v>
          </cell>
          <cell r="D5" t="str">
            <v xml:space="preserve">1.) Provide Financial Support to Leventis Foundation (Agric School) 
2.) 
3.)  
4.) </v>
          </cell>
          <cell r="E5" t="str">
            <v>Agric Services Departmen</v>
          </cell>
          <cell r="G5" t="str">
            <v>Capital</v>
          </cell>
          <cell r="H5" t="str">
            <v>AGRICULTURE</v>
          </cell>
          <cell r="I5" t="str">
            <v>02101 - MAIN ENVELOP - BUDGETARY ALLOCATION</v>
          </cell>
          <cell r="J5" t="str">
            <v>ACROSS THE STATE</v>
          </cell>
        </row>
        <row r="6">
          <cell r="C6" t="str">
            <v>Fertilizer Operation</v>
          </cell>
          <cell r="D6" t="str">
            <v xml:space="preserve">1.) Fertilizer Storage and Distribution
2.) 
3.)   
4.) </v>
          </cell>
          <cell r="E6" t="str">
            <v xml:space="preserve">AGRIC SEVICES DEPARTMENT </v>
          </cell>
          <cell r="G6" t="str">
            <v>Capital</v>
          </cell>
          <cell r="H6" t="str">
            <v>AGRICULTURE</v>
          </cell>
          <cell r="I6" t="str">
            <v>02101 - MAIN ENVELOP - BUDGETARY ALLOCATION</v>
          </cell>
          <cell r="J6" t="str">
            <v>ACROSS THE STATE</v>
          </cell>
        </row>
        <row r="7">
          <cell r="C7" t="str">
            <v xml:space="preserve">Continuous support to Agricultural Research Institutions </v>
          </cell>
          <cell r="D7" t="str">
            <v xml:space="preserve"> 1.) Institution Financial support 
2.) 
3.)   
4.) </v>
          </cell>
          <cell r="E7" t="str">
            <v>PRS</v>
          </cell>
          <cell r="G7" t="str">
            <v>Capital</v>
          </cell>
          <cell r="H7" t="str">
            <v>AGRICULTURE</v>
          </cell>
          <cell r="I7" t="str">
            <v>02101 - MAIN ENVELOP - BUDGETARY ALLOCATION</v>
          </cell>
          <cell r="J7" t="str">
            <v>ACROSS THE STATE</v>
          </cell>
        </row>
        <row r="8">
          <cell r="C8" t="str">
            <v>Participation in the National Council on Agriculture and Rural Development</v>
          </cell>
          <cell r="D8" t="str">
            <v xml:space="preserve">1.) Attend annual national council on agriculture
2.) 
3.)   
4.) </v>
          </cell>
          <cell r="E8" t="str">
            <v xml:space="preserve">PRS </v>
          </cell>
          <cell r="G8" t="str">
            <v>Recurrent_overhead</v>
          </cell>
          <cell r="H8" t="str">
            <v>AGRICULTURE</v>
          </cell>
          <cell r="I8" t="str">
            <v>02101 - MAIN ENVELOP - BUDGETARY ALLOCATION</v>
          </cell>
          <cell r="J8" t="str">
            <v>ACROSS THE STATE</v>
          </cell>
        </row>
        <row r="9">
          <cell r="C9" t="str">
            <v>Staff Capacity enhancement</v>
          </cell>
          <cell r="D9" t="str">
            <v>1.) Staff Capacity Development
2.) In House retreat and team bonding
3.) SIP Review and Budget Preparation  
4.) Competitive Service Delievary (Monthly Staff Recognition Reward)</v>
          </cell>
          <cell r="E9" t="str">
            <v>ADMIN AND FINANCE DEPARTMENT/PRS</v>
          </cell>
          <cell r="G9" t="str">
            <v>Recurrent_overhead</v>
          </cell>
          <cell r="H9" t="str">
            <v>AGRICULTURE</v>
          </cell>
          <cell r="I9" t="str">
            <v>02101 - MAIN ENVELOP - BUDGETARY ALLOCATION</v>
          </cell>
          <cell r="J9" t="str">
            <v>ACROSS THE STATE</v>
          </cell>
        </row>
        <row r="10">
          <cell r="C10" t="str">
            <v>Effective administrative operation</v>
          </cell>
          <cell r="D10" t="str">
            <v xml:space="preserve">1.) Conduct In House IT Workshop for the PAs, Registries, Technical staff
2.) Reorganisation of Directorates/registeries 
3.) Purchase of stationary
4.)  Office Routing Maintanance  </v>
          </cell>
          <cell r="E10" t="str">
            <v>ADMIN AND PRS</v>
          </cell>
          <cell r="G10" t="str">
            <v>Recurrent_overhead</v>
          </cell>
        </row>
        <row r="11">
          <cell r="C11" t="str">
            <v>Improve Service delivery</v>
          </cell>
          <cell r="D11" t="str">
            <v>1.) Staff capacity development on effective Service Delivery
2.) Monthly/Daily Routing Activities
3.) Conduct Routing Official Meeting
4.) Media Interaction</v>
          </cell>
          <cell r="E11" t="str">
            <v>ADMIN DEPARTMENT</v>
          </cell>
          <cell r="G11" t="str">
            <v>Recurrent_overhead</v>
          </cell>
        </row>
        <row r="12">
          <cell r="C12" t="str">
            <v>Advocacy and Sensitization to the Public</v>
          </cell>
          <cell r="D12" t="str">
            <v xml:space="preserve">1.) Radio charts 
2.) Media jingles
3.) Demonstration  
4.) Annoucement
  </v>
          </cell>
          <cell r="E12" t="str">
            <v>FORESTRY</v>
          </cell>
          <cell r="G12" t="str">
            <v>Capital</v>
          </cell>
          <cell r="H12" t="str">
            <v>COMMUNITY DEVELOPMENT</v>
          </cell>
          <cell r="I12" t="str">
            <v>03101 - CAPITAL DEVELOPMENT FUND</v>
          </cell>
          <cell r="J12" t="str">
            <v>ACROSS THE STATE</v>
          </cell>
        </row>
        <row r="13">
          <cell r="C13" t="str">
            <v>Shelterbelt Management</v>
          </cell>
          <cell r="D13" t="str">
            <v>1.) Nuseries Preparation/Activities
2.) Forest Management Reserves Activities
3.) Watershed Management  
4.) Woodlot/orchard</v>
          </cell>
          <cell r="E13" t="str">
            <v>FORESTRY</v>
          </cell>
          <cell r="G13" t="str">
            <v>Capital</v>
          </cell>
          <cell r="H13" t="str">
            <v>FORESTRY</v>
          </cell>
          <cell r="I13" t="str">
            <v>03101 - CAPITAL DEVELOPMENT FUND</v>
          </cell>
          <cell r="J13" t="str">
            <v>ACROSS THE STATE</v>
          </cell>
        </row>
        <row r="14">
          <cell r="C14" t="str">
            <v>Domicile GAP/GHP through Parternership/consultant</v>
          </cell>
          <cell r="D14" t="str">
            <v>1.) GAP Analysis preparation
2.) Capacity training on Good Agricultural Practices
3.)   Consultation 
4.) GAP processing</v>
          </cell>
          <cell r="E14" t="str">
            <v>Agric Services Departmen</v>
          </cell>
          <cell r="G14" t="str">
            <v>Capital</v>
          </cell>
          <cell r="H14" t="str">
            <v>AGRICULTURE</v>
          </cell>
          <cell r="I14" t="str">
            <v>02101 - MAIN ENVELOP - BUDGETARY ALLOCATION</v>
          </cell>
          <cell r="J14" t="str">
            <v>ACROSS THE STATE</v>
          </cell>
        </row>
        <row r="15">
          <cell r="C15" t="str">
            <v>Renovation of Engineering outstation/ Procurement of Agricultural Equipment</v>
          </cell>
          <cell r="D15" t="str">
            <v>1.) Premilinary 
2.) Rehabilitation of Engineering out station structures
3.)   Purchase of mechanical workshop equipments
4.) Purchase and Distribution of Handtiller machine                                               5. Sensitization/Distribution of the HTM</v>
          </cell>
          <cell r="E15" t="str">
            <v>Agriculture Engineering</v>
          </cell>
          <cell r="G15" t="str">
            <v>Capital</v>
          </cell>
          <cell r="H15" t="str">
            <v>AGRICULTURE</v>
          </cell>
          <cell r="I15" t="str">
            <v>02101 - MAIN ENVELOP - BUDGETARY ALLOCATION</v>
          </cell>
          <cell r="J15" t="str">
            <v>ACROSS THE STATE</v>
          </cell>
        </row>
        <row r="16">
          <cell r="C16" t="str">
            <v>Purchase of 3 No briquette machine</v>
          </cell>
          <cell r="D16" t="str">
            <v xml:space="preserve">1.) Preliminary Activities of Briquette Purchase
2.)  Purchase and Installation of the Briquette Machine
3.) Training/Site Demonstration of the Briquette Machine  
4.) </v>
          </cell>
          <cell r="E16" t="str">
            <v>Agriculture Engineering</v>
          </cell>
          <cell r="G16" t="str">
            <v>Capital</v>
          </cell>
          <cell r="H16" t="str">
            <v>AGRICULTURE</v>
          </cell>
          <cell r="I16" t="str">
            <v>02101 - MAIN ENVELOP - BUDGETARY ALLOCATION</v>
          </cell>
          <cell r="J16" t="str">
            <v>ACROSS THE STATE</v>
          </cell>
        </row>
        <row r="17">
          <cell r="C17" t="str">
            <v>Establishment of Meat Regulatory Agency</v>
          </cell>
          <cell r="D17" t="str">
            <v>1.) Construction of office building 
2.) Purhase of Office Equipment 
3.) Purchase of quality control Equipment 
4.) Capacity Building(Training)</v>
          </cell>
          <cell r="E17" t="str">
            <v>Veterinary and Livestock</v>
          </cell>
          <cell r="G17" t="str">
            <v>Capital</v>
          </cell>
          <cell r="H17" t="str">
            <v>AGRICULTURE</v>
          </cell>
          <cell r="I17" t="str">
            <v>02101 - MAIN ENVELOP - BUDGETARY ALLOCATION</v>
          </cell>
          <cell r="J17" t="str">
            <v>ACROSS THE STATE</v>
          </cell>
        </row>
        <row r="18">
          <cell r="C18" t="str">
            <v>Formation of Public Health Emergency Response Committee</v>
          </cell>
          <cell r="D18" t="str">
            <v>1.) Office accomodation
2.) Office Equipment
3.)  Furniture 
4.) Response to outbreaks</v>
          </cell>
          <cell r="E18" t="str">
            <v>Veterinary and Livestock</v>
          </cell>
          <cell r="G18" t="str">
            <v>Capital</v>
          </cell>
          <cell r="H18" t="str">
            <v>AGRICULTURE</v>
          </cell>
          <cell r="I18" t="str">
            <v>02101 - MAIN ENVELOP - BUDGETARY ALLOCATION</v>
          </cell>
          <cell r="J18" t="str">
            <v>ACROSS THE STATE</v>
          </cell>
        </row>
        <row r="19">
          <cell r="C19" t="str">
            <v>Purchase of 3 No cold storage facility (solar energy)</v>
          </cell>
          <cell r="D19" t="str">
            <v xml:space="preserve">1.) Preliminary Activities of Solar Powered Cold Storage facility
2.)  Purchase and Installation of Solar Powered Cold Storage facility
3.) Training/Site Demonstration of Solar Powered Cold Storage facility
4.) </v>
          </cell>
          <cell r="E19" t="str">
            <v>Agriculture Engineering</v>
          </cell>
          <cell r="G19" t="str">
            <v>Capital</v>
          </cell>
          <cell r="H19" t="str">
            <v>AGRICULTURE</v>
          </cell>
          <cell r="I19" t="str">
            <v>02101 - MAIN ENVELOP - BUDGETARY ALLOCATION</v>
          </cell>
          <cell r="J19" t="str">
            <v>ACROSS THE STATE</v>
          </cell>
        </row>
        <row r="20">
          <cell r="C20" t="str">
            <v>PPP with Ollam in the Poultry Value Chain</v>
          </cell>
          <cell r="D20" t="str">
            <v>1.) Formation of poultry Farmer's clusters
2.) Capacity Building
3.)Supervision   
4.) Logistics</v>
          </cell>
          <cell r="E20" t="str">
            <v>Veterinary and Livestock</v>
          </cell>
          <cell r="G20" t="str">
            <v>Capital</v>
          </cell>
          <cell r="H20" t="str">
            <v>AGRICULTURE</v>
          </cell>
          <cell r="I20" t="str">
            <v>02101 - MAIN ENVELOP - BUDGETARY ALLOCATION</v>
          </cell>
          <cell r="J20" t="str">
            <v>ACROSS THE STATE</v>
          </cell>
        </row>
        <row r="21">
          <cell r="C21" t="str">
            <v>Strengthen the School of Livestock Training (PPU) Kawo Kaduna</v>
          </cell>
          <cell r="D21" t="str">
            <v>1.) Construction of buildings 
2.) Purchase of Furniture
3.) Purchase of Equipment  
4.) Purchase of animals</v>
          </cell>
          <cell r="E21" t="str">
            <v>Veterinary and Livestock</v>
          </cell>
          <cell r="G21" t="str">
            <v>Capital</v>
          </cell>
          <cell r="H21" t="str">
            <v>AGRICULTURE</v>
          </cell>
          <cell r="I21" t="str">
            <v>02101 - MAIN ENVELOP - BUDGETARY ALLOCATION</v>
          </cell>
          <cell r="J21" t="str">
            <v>KACHIA</v>
          </cell>
        </row>
        <row r="22">
          <cell r="C22" t="str">
            <v>Improvement of indigenous breeds through Cross Breeding</v>
          </cell>
          <cell r="D22" t="str">
            <v>1.)  Purchase of Artificial Insemination equipment
2.) Purchase of Improved Semen
3.)Training of Inseminators  
4.) Sensitization and enlightement</v>
          </cell>
          <cell r="E22" t="str">
            <v>Veterinary and Livestock</v>
          </cell>
          <cell r="G22" t="str">
            <v>Capital</v>
          </cell>
          <cell r="H22" t="str">
            <v>AGRICULTURE</v>
          </cell>
          <cell r="I22" t="str">
            <v>02101 - MAIN ENVELOP - BUDGETARY ALLOCATION</v>
          </cell>
          <cell r="J22" t="str">
            <v>ACROSS THE STATE</v>
          </cell>
        </row>
        <row r="23">
          <cell r="C23" t="str">
            <v xml:space="preserve">Provide financial support to commodity value Chain Development </v>
          </cell>
          <cell r="D23" t="str">
            <v xml:space="preserve">1.) sensitization
2.) agricultural support loan
3.) price stabilization
4.) monitoring and evaluation
</v>
          </cell>
          <cell r="E23" t="str">
            <v>Agric Services Departmen</v>
          </cell>
          <cell r="G23" t="str">
            <v>Capital</v>
          </cell>
          <cell r="H23" t="str">
            <v>AGRICULTURE</v>
          </cell>
          <cell r="I23" t="str">
            <v>02101 - MAIN ENVELOP - BUDGETARY ALLOCATION</v>
          </cell>
          <cell r="J23" t="str">
            <v>ACROSS THE STATE</v>
          </cell>
        </row>
        <row r="24">
          <cell r="C24" t="str">
            <v>Provision of 25% Insurance Premium Subsidy toFarmers.</v>
          </cell>
          <cell r="D24" t="str">
            <v xml:space="preserve">1.)  Provision of 25% Insurance Premium Subsidy to Farmers. 
2.) 
3.)   
4.) </v>
          </cell>
          <cell r="E24" t="str">
            <v xml:space="preserve">PRS </v>
          </cell>
          <cell r="G24" t="str">
            <v>Capital</v>
          </cell>
          <cell r="H24" t="str">
            <v>AGRICULTURE</v>
          </cell>
          <cell r="I24" t="str">
            <v>02101 - MAIN ENVELOP - BUDGETARY ALLOCATION</v>
          </cell>
          <cell r="J24" t="str">
            <v>ACROSS THE STATE</v>
          </cell>
        </row>
        <row r="25">
          <cell r="C25" t="str">
            <v>Rehabilitation of State own irrigation scheme across the state</v>
          </cell>
          <cell r="D25" t="str">
            <v xml:space="preserve">1.) Premilinaries and Sensitization
2.) Development of Irrigation structures
3.)   Construction of (4.0)m width access road
4.) </v>
          </cell>
          <cell r="E25" t="str">
            <v>IRRIGATION DEPARTMENT</v>
          </cell>
          <cell r="G25" t="str">
            <v>Capital</v>
          </cell>
          <cell r="H25" t="str">
            <v>AGRICULTURE</v>
          </cell>
          <cell r="I25" t="str">
            <v>02101 - MAIN ENVELOP - BUDGETARY ALLOCATION</v>
          </cell>
          <cell r="J25" t="str">
            <v>ACROSS THE STATE</v>
          </cell>
        </row>
        <row r="26">
          <cell r="C26" t="str">
            <v>Production of Fingerlings</v>
          </cell>
          <cell r="D26" t="str">
            <v xml:space="preserve">
1.) Preliminary Survey and selection of suitable locations
2.) feasibility studies of water bodies
3.) Stocking of varieties of fish species
4.) Logistics</v>
          </cell>
          <cell r="E26" t="str">
            <v>Agric Services Departmen</v>
          </cell>
          <cell r="G26" t="str">
            <v>Capital</v>
          </cell>
          <cell r="H26" t="str">
            <v>AGRICULTURE</v>
          </cell>
          <cell r="I26" t="str">
            <v>02101 - MAIN ENVELOP - BUDGETARY ALLOCATION</v>
          </cell>
          <cell r="J26" t="str">
            <v>ACROSS THE STATE</v>
          </cell>
        </row>
        <row r="27">
          <cell r="C27" t="str">
            <v xml:space="preserve">Advocacy and sensitization </v>
          </cell>
          <cell r="D27" t="str">
            <v xml:space="preserve">1.) Sensitization on Cooperative Clusterization
2.) Advocacy Meetings on cooperative clusterization
3.)  Seminars on Cooperative Clusterization For the Cooperative Officials
4.) </v>
          </cell>
          <cell r="E27" t="str">
            <v>COOPERATIVE</v>
          </cell>
          <cell r="G27" t="str">
            <v>Capital</v>
          </cell>
          <cell r="H27" t="str">
            <v>AGRICULTURE</v>
          </cell>
          <cell r="I27" t="str">
            <v>02101 - MAIN ENVELOP - BUDGETARY ALLOCATION</v>
          </cell>
          <cell r="J27" t="str">
            <v>ACROSS THE STATE</v>
          </cell>
        </row>
        <row r="28">
          <cell r="C28" t="str">
            <v>Restructuring of Cooperative Activities</v>
          </cell>
          <cell r="D28" t="str">
            <v xml:space="preserve">1.) Redesigning and Printing of materials
2.) Purchase of Cooperative Stationaries 
3.)   
 </v>
          </cell>
          <cell r="E28" t="str">
            <v>COOPERATIVE</v>
          </cell>
          <cell r="G28" t="str">
            <v>Capital</v>
          </cell>
          <cell r="H28" t="str">
            <v>AGRICULTURE</v>
          </cell>
          <cell r="I28" t="str">
            <v>02101 - MAIN ENVELOP - BUDGETARY ALLOCATION</v>
          </cell>
          <cell r="J28" t="str">
            <v>ACROSS THE STATE</v>
          </cell>
        </row>
        <row r="29">
          <cell r="C29" t="str">
            <v>Establishment of cooperative Financing Agency</v>
          </cell>
          <cell r="D29" t="str">
            <v>1.) Enlightment Campagne on Cooperative Federation and Clusterization
2.) Set up Cooperative Commission
3.) Establish organised Cooperative Federation
4.) Cooperative staff/official Capacity building</v>
          </cell>
          <cell r="E29" t="str">
            <v>COOPERATIVE</v>
          </cell>
          <cell r="G29" t="str">
            <v>Capital</v>
          </cell>
          <cell r="H29" t="str">
            <v>AGRICULTURE</v>
          </cell>
          <cell r="I29" t="str">
            <v>02101 - MAIN ENVELOP - BUDGETARY ALLOCATION</v>
          </cell>
          <cell r="J29" t="str">
            <v>ACROSS THE STATE</v>
          </cell>
        </row>
        <row r="30">
          <cell r="C30" t="str">
            <v>Rehabilitation of cooperative institute Ikara</v>
          </cell>
          <cell r="D30" t="str">
            <v xml:space="preserve">1.)  Renovation of Building Blocks
2.) Procurement of Equipment
3.)   
4.) </v>
          </cell>
          <cell r="E30" t="str">
            <v>COOPERATIVE</v>
          </cell>
          <cell r="G30" t="str">
            <v>Capital</v>
          </cell>
          <cell r="H30" t="str">
            <v>AGRICULTURE</v>
          </cell>
          <cell r="I30" t="str">
            <v>02101 - MAIN ENVELOP - BUDGETARY ALLOCATION</v>
          </cell>
          <cell r="J30" t="str">
            <v>ACROSS THE STATE</v>
          </cell>
        </row>
        <row r="31">
          <cell r="C31" t="str">
            <v>Annual Livestock Vaccination Activities</v>
          </cell>
          <cell r="D31" t="str">
            <v>1.)  Purchase of vaccines
2.) Fueling of vehicles
3.) Immunization Campaign  
4.) Distribution of vaccines</v>
          </cell>
          <cell r="E31" t="str">
            <v>Veterinary and Livestock</v>
          </cell>
          <cell r="G31" t="str">
            <v>Capital</v>
          </cell>
          <cell r="H31" t="str">
            <v>AGRICULTURE</v>
          </cell>
          <cell r="I31" t="str">
            <v>02101 - MAIN ENVELOP - BUDGETARY ALLOCATION</v>
          </cell>
          <cell r="J31" t="str">
            <v>ACROSS THE STATE</v>
          </cell>
        </row>
        <row r="32">
          <cell r="C32" t="str">
            <v>Procurement of chemicals &amp; Equipment for Prevention of Disease Outbreak</v>
          </cell>
          <cell r="D32" t="str">
            <v>1.) Registration of Poultry Farms 
2.) Purchase of Chemicals
3.) Purchase of equipment
4.) Sensitization and Awareness</v>
          </cell>
          <cell r="E32" t="str">
            <v>Veterinary and Livestock</v>
          </cell>
          <cell r="G32" t="str">
            <v>Capital</v>
          </cell>
          <cell r="H32" t="str">
            <v>AGRICULTURE</v>
          </cell>
          <cell r="I32" t="str">
            <v>02101 - MAIN ENVELOP - BUDGETARY ALLOCATION</v>
          </cell>
          <cell r="J32" t="str">
            <v>ACROSS THE STATE</v>
          </cell>
        </row>
        <row r="33">
          <cell r="C33" t="str">
            <v>Development of Livestock Production Clusters</v>
          </cell>
          <cell r="D33" t="str">
            <v>1.) Construction of livestock Service Centres 
2.) Purchase of Equipment
3.) Pasture Development
4.)Water/Utilities Supply                       5.)  Tracing of Stock Route</v>
          </cell>
          <cell r="E33" t="str">
            <v>Veterinary and Livestock</v>
          </cell>
          <cell r="G33" t="str">
            <v>Capital</v>
          </cell>
          <cell r="H33" t="str">
            <v>AGRICULTURE</v>
          </cell>
          <cell r="I33" t="str">
            <v>02101 - MAIN ENVELOP - BUDGETARY ALLOCATION</v>
          </cell>
          <cell r="J33" t="str">
            <v>ACROSS THE STATE</v>
          </cell>
        </row>
        <row r="34">
          <cell r="C34" t="str">
            <v>Rehabilitation/Equipment /Maintenance of 75 warehouses</v>
          </cell>
          <cell r="D34" t="str">
            <v xml:space="preserve">1.) Development of Bill of Quantities
2.) Renovation of existing warehouses
3.)  Construction of new warehouses 
4.) </v>
          </cell>
          <cell r="E34" t="str">
            <v>Agric Services Departmen</v>
          </cell>
          <cell r="G34" t="str">
            <v>Capital</v>
          </cell>
          <cell r="H34" t="str">
            <v>AGRICULTURE</v>
          </cell>
          <cell r="I34" t="str">
            <v>02101 - MAIN ENVELOP - BUDGETARY ALLOCATION</v>
          </cell>
          <cell r="J34" t="str">
            <v>ACROSS THE STATE</v>
          </cell>
        </row>
        <row r="35">
          <cell r="C35" t="str">
            <v>Purchase of 3 No briquette machines</v>
          </cell>
          <cell r="D35" t="str">
            <v xml:space="preserve">1.) Preliminary Activities of Briquette Purchase
2.)  Purchase and Installation of the Briquette Machine
3.) Training/Site Demonstration of the Briquette Machine  
4.) </v>
          </cell>
          <cell r="E35" t="str">
            <v>Agriculture Engineering</v>
          </cell>
          <cell r="G35" t="str">
            <v>Capital</v>
          </cell>
          <cell r="H35" t="str">
            <v>AGRICULTURE</v>
          </cell>
          <cell r="I35" t="str">
            <v>02101 - MAIN ENVELOP - BUDGETARY ALLOCATION</v>
          </cell>
          <cell r="J35" t="str">
            <v>ACROSS THE STATE</v>
          </cell>
        </row>
        <row r="36">
          <cell r="C36" t="str">
            <v>Procure Demonstrating Equipment for the School of Home Economic</v>
          </cell>
          <cell r="D36" t="str">
            <v xml:space="preserve">1.)  Purchase of School Equipments
2.) 
3.)   
4.) </v>
          </cell>
          <cell r="E36" t="str">
            <v xml:space="preserve">AGRIC SEVICES DEPARTMENT </v>
          </cell>
          <cell r="G36" t="str">
            <v>Capital</v>
          </cell>
          <cell r="H36" t="str">
            <v>AGRICULTURE</v>
          </cell>
          <cell r="I36" t="str">
            <v>02101 - MAIN ENVELOP - BUDGETARY ALLOCATION</v>
          </cell>
          <cell r="J36" t="str">
            <v>KADUNA NORTH</v>
          </cell>
        </row>
        <row r="37">
          <cell r="D37" t="str">
            <v xml:space="preserve">1.)  
2.) 
3.)   
4.) </v>
          </cell>
        </row>
        <row r="38">
          <cell r="D38" t="str">
            <v xml:space="preserve">1.)  
2.) 
3.)   
4.) </v>
          </cell>
        </row>
        <row r="39">
          <cell r="D39" t="str">
            <v xml:space="preserve">1.)  
2.) 
3.)   
4.) </v>
          </cell>
        </row>
        <row r="40">
          <cell r="D40" t="str">
            <v xml:space="preserve">1.)  
2.) 
3.)   
4.) </v>
          </cell>
        </row>
        <row r="41">
          <cell r="D41" t="str">
            <v xml:space="preserve">1.)  
2.) 
3.)   
4.) </v>
          </cell>
        </row>
        <row r="42">
          <cell r="D42" t="str">
            <v xml:space="preserve">1.)  
2.) 
3.)   
4.) </v>
          </cell>
        </row>
        <row r="43">
          <cell r="D43" t="str">
            <v xml:space="preserve">1.)  
2.) 
3.)   
4.) </v>
          </cell>
        </row>
        <row r="44">
          <cell r="D44" t="str">
            <v xml:space="preserve">1.)  
2.) 
3.)   
4.) </v>
          </cell>
        </row>
        <row r="45">
          <cell r="D45" t="str">
            <v xml:space="preserve">1.)  
2.) 
3.)   
4.) </v>
          </cell>
        </row>
        <row r="46">
          <cell r="D46" t="str">
            <v xml:space="preserve">1.)  
2.) 
3.)   
4.) </v>
          </cell>
        </row>
        <row r="47">
          <cell r="D47" t="str">
            <v xml:space="preserve">1.)  
2.) 
3.)   
4.) </v>
          </cell>
        </row>
        <row r="48">
          <cell r="D48" t="str">
            <v xml:space="preserve">1.)  
2.) 
3.)   
4.) </v>
          </cell>
        </row>
        <row r="49">
          <cell r="D49" t="str">
            <v xml:space="preserve">1.)  
2.) 
3.)   
4.) </v>
          </cell>
        </row>
        <row r="50">
          <cell r="D50" t="str">
            <v xml:space="preserve">1.)  
2.) 
3.)   
4.) </v>
          </cell>
        </row>
        <row r="51">
          <cell r="D51" t="str">
            <v xml:space="preserve">1.)  
2.) 
3.)   
4.) </v>
          </cell>
        </row>
        <row r="52">
          <cell r="D52" t="str">
            <v xml:space="preserve">1.)  
2.) 
3.)   
4.) </v>
          </cell>
        </row>
        <row r="53">
          <cell r="D53" t="str">
            <v xml:space="preserve">1.)  
2.) 
3.)   
4.) </v>
          </cell>
        </row>
        <row r="54">
          <cell r="D54" t="str">
            <v xml:space="preserve">1.)  
2.) 
3.)   
4.) </v>
          </cell>
        </row>
        <row r="55">
          <cell r="D55" t="str">
            <v xml:space="preserve">1.)  
2.) 
3.)   
4.) </v>
          </cell>
        </row>
        <row r="56">
          <cell r="D56" t="str">
            <v xml:space="preserve">1.)  
2.) 
3.)   
4.) </v>
          </cell>
        </row>
        <row r="57">
          <cell r="D57" t="str">
            <v xml:space="preserve">1.)  
2.) 
3.)   
4.) </v>
          </cell>
        </row>
        <row r="58">
          <cell r="D58" t="str">
            <v xml:space="preserve">1.)  
2.) 
3.)   
4.) </v>
          </cell>
        </row>
        <row r="59">
          <cell r="D59" t="str">
            <v xml:space="preserve">1.)  
2.) 
3.)   
4.) </v>
          </cell>
        </row>
        <row r="60">
          <cell r="D60" t="str">
            <v xml:space="preserve">1.)  
2.) 
3.)   
4.) </v>
          </cell>
        </row>
        <row r="61">
          <cell r="D61" t="str">
            <v xml:space="preserve">1.)  
2.) 
3.)   
4.) </v>
          </cell>
        </row>
        <row r="62">
          <cell r="D62" t="str">
            <v xml:space="preserve">1.)  
2.) 
3.)   
4.) </v>
          </cell>
        </row>
        <row r="63">
          <cell r="D63" t="str">
            <v xml:space="preserve">1.)  
2.) 
3.)   
4.) </v>
          </cell>
        </row>
        <row r="64">
          <cell r="D64" t="str">
            <v xml:space="preserve">1.)  
2.) 
3.)   
4.) </v>
          </cell>
        </row>
        <row r="65">
          <cell r="D65" t="str">
            <v xml:space="preserve">1.)  
2.) 
3.)   
4.) </v>
          </cell>
        </row>
        <row r="66">
          <cell r="D66" t="str">
            <v xml:space="preserve">1.)  
2.) 
3.)   
4.) </v>
          </cell>
        </row>
        <row r="67">
          <cell r="D67" t="str">
            <v xml:space="preserve">1.)  
2.) 
3.)   
4.) </v>
          </cell>
        </row>
        <row r="68">
          <cell r="D68" t="str">
            <v xml:space="preserve">1.)  
2.) 
3.)   
4.) </v>
          </cell>
        </row>
        <row r="69">
          <cell r="D69" t="str">
            <v xml:space="preserve">1.)  
2.) 
3.)   
4.) </v>
          </cell>
        </row>
        <row r="70">
          <cell r="D70" t="str">
            <v xml:space="preserve">1.)  
2.) 
3.)   
4.) </v>
          </cell>
        </row>
        <row r="71">
          <cell r="D71" t="str">
            <v xml:space="preserve">1.)  
2.) 
3.)   
4.) </v>
          </cell>
        </row>
        <row r="72">
          <cell r="D72" t="str">
            <v xml:space="preserve">1.)  
2.) 
3.)   
4.) </v>
          </cell>
        </row>
        <row r="73">
          <cell r="D73" t="str">
            <v xml:space="preserve">1.)  
2.) 
3.)   
4.) </v>
          </cell>
        </row>
        <row r="74">
          <cell r="D74" t="str">
            <v xml:space="preserve">1.)  
2.) 
3.)   
4.) </v>
          </cell>
        </row>
        <row r="75">
          <cell r="D75" t="str">
            <v xml:space="preserve">1.)  
2.) 
3.)   
4.) </v>
          </cell>
        </row>
        <row r="76">
          <cell r="D76" t="str">
            <v xml:space="preserve">1.)  
2.) 
3.)   
4.) </v>
          </cell>
        </row>
        <row r="77">
          <cell r="D77" t="str">
            <v xml:space="preserve">1.)  
2.) 
3.)   
4.) </v>
          </cell>
        </row>
        <row r="78">
          <cell r="D78" t="str">
            <v xml:space="preserve">1.)  
2.) 
3.)   
4.) </v>
          </cell>
        </row>
        <row r="79">
          <cell r="D79" t="str">
            <v xml:space="preserve">1.)  
2.) 
3.)   
4.) </v>
          </cell>
        </row>
        <row r="80">
          <cell r="D80" t="str">
            <v xml:space="preserve">1.)  
2.) 
3.)   
4.) </v>
          </cell>
        </row>
        <row r="81">
          <cell r="D81" t="str">
            <v xml:space="preserve">1.)  
2.) 
3.)   
4.) </v>
          </cell>
        </row>
        <row r="82">
          <cell r="D82" t="str">
            <v xml:space="preserve">1.)  
2.) 
3.)   
4.) </v>
          </cell>
        </row>
        <row r="83">
          <cell r="D83" t="str">
            <v xml:space="preserve">1.)  
2.) 
3.)   
4.) </v>
          </cell>
        </row>
        <row r="84">
          <cell r="D84" t="str">
            <v xml:space="preserve">1.)  
2.) 
3.)   
4.) </v>
          </cell>
        </row>
        <row r="85">
          <cell r="D85" t="str">
            <v xml:space="preserve">1.)  
2.) 
3.)   
4.) </v>
          </cell>
        </row>
        <row r="86">
          <cell r="D86" t="str">
            <v xml:space="preserve">1.)  
2.) 
3.)   
4.) </v>
          </cell>
        </row>
        <row r="87">
          <cell r="D87" t="str">
            <v xml:space="preserve">1.)  
2.) 
3.)   
4.) </v>
          </cell>
        </row>
        <row r="88">
          <cell r="D88" t="str">
            <v xml:space="preserve">1.)  
2.) 
3.)   
4.) </v>
          </cell>
        </row>
        <row r="89">
          <cell r="D89" t="str">
            <v xml:space="preserve">1.)  
2.) 
3.)   
4.) </v>
          </cell>
        </row>
        <row r="90">
          <cell r="D90" t="str">
            <v xml:space="preserve">1.)  
2.) 
3.)   
4.) </v>
          </cell>
        </row>
        <row r="91">
          <cell r="D91" t="str">
            <v xml:space="preserve">1.)  
2.) 
3.)   
4.) </v>
          </cell>
        </row>
        <row r="92">
          <cell r="D92" t="str">
            <v xml:space="preserve">1.)  
2.) 
3.)   
4.) </v>
          </cell>
        </row>
        <row r="93">
          <cell r="D93" t="str">
            <v xml:space="preserve">1.)  
2.) 
3.)   
4.) </v>
          </cell>
        </row>
        <row r="94">
          <cell r="D94" t="str">
            <v xml:space="preserve">1.)  
2.) 
3.)   
4.) </v>
          </cell>
        </row>
        <row r="95">
          <cell r="D95" t="str">
            <v xml:space="preserve">1.)  
2.) 
3.)   
4.) </v>
          </cell>
        </row>
        <row r="96">
          <cell r="D96" t="str">
            <v xml:space="preserve">1.)  
2.) 
3.)   
4.) </v>
          </cell>
        </row>
        <row r="97">
          <cell r="D97" t="str">
            <v xml:space="preserve">1.)  
2.) 
3.)   
4.) </v>
          </cell>
        </row>
        <row r="98">
          <cell r="D98" t="str">
            <v xml:space="preserve">1.)  
2.) 
3.)   
4.) </v>
          </cell>
        </row>
        <row r="99">
          <cell r="D99" t="str">
            <v xml:space="preserve">1.)  
2.) 
3.)   
4.) </v>
          </cell>
        </row>
        <row r="100">
          <cell r="D100" t="str">
            <v xml:space="preserve">1.)  
2.) 
3.)   
4.) </v>
          </cell>
        </row>
        <row r="101">
          <cell r="D101" t="str">
            <v xml:space="preserve">1.)  
2.) 
3.)   
4.) </v>
          </cell>
        </row>
        <row r="102">
          <cell r="D102" t="str">
            <v xml:space="preserve">1.)  
2.) 
3.)   
4.) </v>
          </cell>
        </row>
        <row r="103">
          <cell r="D103" t="str">
            <v xml:space="preserve">1.)  
2.) 
3.)   
4.) </v>
          </cell>
        </row>
        <row r="104">
          <cell r="D104" t="str">
            <v xml:space="preserve">1.)  
2.) 
3.)   
4.) </v>
          </cell>
        </row>
        <row r="105">
          <cell r="D105" t="str">
            <v xml:space="preserve">1.)  
2.) 
3.)   
4.) </v>
          </cell>
        </row>
        <row r="106">
          <cell r="D106" t="str">
            <v xml:space="preserve">1.)  
2.) 
3.)   
4.) </v>
          </cell>
        </row>
        <row r="107">
          <cell r="D107" t="str">
            <v xml:space="preserve">1.)  
2.) 
3.)   
4.) </v>
          </cell>
        </row>
        <row r="108">
          <cell r="D108" t="str">
            <v xml:space="preserve">1.)  
2.) 
3.)   
4.) </v>
          </cell>
        </row>
        <row r="109">
          <cell r="D109" t="str">
            <v xml:space="preserve">1.)  
2.) 
3.)   
4.) </v>
          </cell>
        </row>
        <row r="110">
          <cell r="D110" t="str">
            <v xml:space="preserve">1.)  
2.) 
3.)   
4.) </v>
          </cell>
        </row>
        <row r="111">
          <cell r="D111" t="str">
            <v xml:space="preserve">1.)  
2.) 
3.)   
4.) </v>
          </cell>
        </row>
        <row r="112">
          <cell r="D112" t="str">
            <v xml:space="preserve">1.)  
2.) 
3.)   
4.) </v>
          </cell>
        </row>
        <row r="113">
          <cell r="D113" t="str">
            <v xml:space="preserve">1.)  
2.) 
3.)   
4.) </v>
          </cell>
        </row>
        <row r="114">
          <cell r="D114" t="str">
            <v xml:space="preserve">1.)  
2.) 
3.)   
4.) </v>
          </cell>
        </row>
        <row r="115">
          <cell r="D115" t="str">
            <v xml:space="preserve">1.)  
2.) 
3.)   
4.) </v>
          </cell>
        </row>
        <row r="116">
          <cell r="D116" t="str">
            <v xml:space="preserve">1.)  
2.) 
3.)   
4.) </v>
          </cell>
        </row>
        <row r="117">
          <cell r="D117" t="str">
            <v xml:space="preserve">1.)  
2.) 
3.)   
4.) </v>
          </cell>
        </row>
        <row r="118">
          <cell r="D118" t="str">
            <v xml:space="preserve">1.)  
2.) 
3.)   
4.) </v>
          </cell>
        </row>
        <row r="119">
          <cell r="D119" t="str">
            <v xml:space="preserve">1.)  
2.) 
3.)   
4.) </v>
          </cell>
        </row>
        <row r="120">
          <cell r="D120" t="str">
            <v xml:space="preserve">1.)  
2.) 
3.)   
4.) </v>
          </cell>
        </row>
        <row r="121">
          <cell r="D121" t="str">
            <v xml:space="preserve">1.)  
2.) 
3.)   
4.) </v>
          </cell>
        </row>
        <row r="122">
          <cell r="D122" t="str">
            <v xml:space="preserve">1.)  
2.) 
3.)   
4.) </v>
          </cell>
        </row>
        <row r="123">
          <cell r="D123" t="str">
            <v xml:space="preserve">1.)  
2.) 
3.)   
4.) </v>
          </cell>
        </row>
        <row r="124">
          <cell r="D124" t="str">
            <v xml:space="preserve">1.)  
2.) 
3.)   
4.) </v>
          </cell>
        </row>
        <row r="125">
          <cell r="D125" t="str">
            <v xml:space="preserve">1.)  
2.) 
3.)   
4.) </v>
          </cell>
        </row>
        <row r="126">
          <cell r="D126" t="str">
            <v xml:space="preserve">1.)  
2.) 
3.)   
4.) </v>
          </cell>
        </row>
        <row r="127">
          <cell r="D127" t="str">
            <v xml:space="preserve">1.)  
2.) 
3.)   
4.) </v>
          </cell>
        </row>
        <row r="128">
          <cell r="D128" t="str">
            <v xml:space="preserve">1.)  
2.) 
3.)   
4.) </v>
          </cell>
        </row>
        <row r="129">
          <cell r="D129" t="str">
            <v xml:space="preserve">1.)  
2.) 
3.)   
4.) </v>
          </cell>
        </row>
        <row r="130">
          <cell r="D130" t="str">
            <v xml:space="preserve">1.)  
2.) 
3.)   
4.) </v>
          </cell>
        </row>
        <row r="131">
          <cell r="D131" t="str">
            <v xml:space="preserve">1.)  
2.) 
3.)   
4.) </v>
          </cell>
        </row>
        <row r="132">
          <cell r="D132" t="str">
            <v xml:space="preserve">1.)  
2.) 
3.)   
4.) </v>
          </cell>
        </row>
        <row r="133">
          <cell r="D133" t="str">
            <v xml:space="preserve">1.)  
2.) 
3.)   
4.) </v>
          </cell>
        </row>
        <row r="134">
          <cell r="D134" t="str">
            <v xml:space="preserve">1.)  
2.) 
3.)   
4.) </v>
          </cell>
        </row>
        <row r="135">
          <cell r="D135" t="str">
            <v xml:space="preserve">1.)  
2.) 
3.)   
4.) </v>
          </cell>
        </row>
        <row r="136">
          <cell r="D136" t="str">
            <v xml:space="preserve">1.)  
2.) 
3.)   
4.) </v>
          </cell>
        </row>
        <row r="137">
          <cell r="D137" t="str">
            <v xml:space="preserve">1.)  
2.) 
3.)   
4.) </v>
          </cell>
        </row>
        <row r="138">
          <cell r="D138" t="str">
            <v xml:space="preserve">1.)  
2.) 
3.)   
4.) </v>
          </cell>
        </row>
        <row r="139">
          <cell r="D139" t="str">
            <v xml:space="preserve">1.)  
2.) 
3.)   
4.) </v>
          </cell>
        </row>
        <row r="140">
          <cell r="D140" t="str">
            <v xml:space="preserve">1.)  
2.) 
3.)   
4.) </v>
          </cell>
        </row>
        <row r="141">
          <cell r="D141" t="str">
            <v xml:space="preserve">1.)  
2.) 
3.)   
4.) </v>
          </cell>
        </row>
        <row r="142">
          <cell r="D142" t="str">
            <v xml:space="preserve">1.)  
2.) 
3.)   
4.) </v>
          </cell>
        </row>
        <row r="143">
          <cell r="D143" t="str">
            <v xml:space="preserve">1.)  
2.) 
3.)   
4.) </v>
          </cell>
        </row>
        <row r="144">
          <cell r="D144" t="str">
            <v xml:space="preserve">1.)  
2.) 
3.)   
4.) </v>
          </cell>
        </row>
        <row r="145">
          <cell r="D145" t="str">
            <v xml:space="preserve">1.)  
2.) 
3.)   
4.) </v>
          </cell>
        </row>
        <row r="146">
          <cell r="D146" t="str">
            <v xml:space="preserve">1.)  
2.) 
3.)   
4.) </v>
          </cell>
        </row>
        <row r="147">
          <cell r="D147" t="str">
            <v xml:space="preserve">1.)  
2.) 
3.)   
4.) </v>
          </cell>
        </row>
        <row r="148">
          <cell r="D148" t="str">
            <v xml:space="preserve">1.)  
2.) 
3.)   
4.) </v>
          </cell>
        </row>
        <row r="149">
          <cell r="D149" t="str">
            <v xml:space="preserve">1.)  
2.) 
3.)   
4.) </v>
          </cell>
        </row>
        <row r="150">
          <cell r="D150" t="str">
            <v xml:space="preserve">1.)  
2.) 
3.)   
4.) </v>
          </cell>
        </row>
        <row r="151">
          <cell r="D151" t="str">
            <v xml:space="preserve">1.)  
2.) 
3.)   
4.) </v>
          </cell>
        </row>
        <row r="152">
          <cell r="D152" t="str">
            <v xml:space="preserve">1.)  
2.) 
3.)   
4.) </v>
          </cell>
        </row>
        <row r="153">
          <cell r="D153" t="str">
            <v xml:space="preserve">1.)  
2.) 
3.)   
4.) </v>
          </cell>
        </row>
        <row r="154">
          <cell r="D154" t="str">
            <v xml:space="preserve">1.)  
2.) 
3.)   
4.) </v>
          </cell>
        </row>
        <row r="155">
          <cell r="D155" t="str">
            <v xml:space="preserve">1.)  
2.) 
3.)   
4.) </v>
          </cell>
        </row>
        <row r="156">
          <cell r="D156" t="str">
            <v xml:space="preserve">1.)  
2.) 
3.)   
4.) </v>
          </cell>
        </row>
        <row r="157">
          <cell r="D157" t="str">
            <v xml:space="preserve">1.)  
2.) 
3.)   
4.) </v>
          </cell>
        </row>
        <row r="158">
          <cell r="D158" t="str">
            <v xml:space="preserve">1.)  
2.) 
3.)   
4.) </v>
          </cell>
        </row>
        <row r="159">
          <cell r="D159" t="str">
            <v xml:space="preserve">1.)  
2.) 
3.)   
4.) </v>
          </cell>
        </row>
        <row r="160">
          <cell r="D160" t="str">
            <v xml:space="preserve">1.)  
2.) 
3.)   
4.) </v>
          </cell>
        </row>
        <row r="161">
          <cell r="D161" t="str">
            <v xml:space="preserve">1.)  
2.) 
3.)   
4.) </v>
          </cell>
        </row>
        <row r="162">
          <cell r="D162" t="str">
            <v xml:space="preserve">1.)  
2.) 
3.)   
4.) </v>
          </cell>
        </row>
        <row r="163">
          <cell r="D163" t="str">
            <v xml:space="preserve">1.)  
2.) 
3.)   
4.) </v>
          </cell>
        </row>
        <row r="164">
          <cell r="D164" t="str">
            <v xml:space="preserve">1.)  
2.) 
3.)   
4.) </v>
          </cell>
        </row>
        <row r="165">
          <cell r="D165" t="str">
            <v xml:space="preserve">1.)  
2.) 
3.)   
4.) </v>
          </cell>
        </row>
        <row r="166">
          <cell r="D166" t="str">
            <v xml:space="preserve">1.)  
2.) 
3.)   
4.) </v>
          </cell>
        </row>
        <row r="167">
          <cell r="D167" t="str">
            <v xml:space="preserve">1.)  
2.) 
3.)   
4.) </v>
          </cell>
        </row>
        <row r="168">
          <cell r="D168" t="str">
            <v xml:space="preserve">1.)  
2.) 
3.)   
4.) </v>
          </cell>
        </row>
        <row r="169">
          <cell r="D169" t="str">
            <v xml:space="preserve">1.)  
2.) 
3.)   
4.) </v>
          </cell>
        </row>
        <row r="170">
          <cell r="D170" t="str">
            <v xml:space="preserve">1.)  
2.) 
3.)   
4.) </v>
          </cell>
        </row>
        <row r="171">
          <cell r="D171" t="str">
            <v xml:space="preserve">1.)  
2.) 
3.)   
4.) </v>
          </cell>
        </row>
        <row r="172">
          <cell r="D172" t="str">
            <v xml:space="preserve">1.)  
2.) 
3.)   
4.) </v>
          </cell>
        </row>
        <row r="173">
          <cell r="D173" t="str">
            <v xml:space="preserve">1.)  
2.) 
3.)   
4.) </v>
          </cell>
        </row>
        <row r="174">
          <cell r="D174" t="str">
            <v xml:space="preserve">1.)  
2.) 
3.)   
4.) </v>
          </cell>
        </row>
        <row r="175">
          <cell r="D175" t="str">
            <v xml:space="preserve">1.)  
2.) 
3.)   
4.) </v>
          </cell>
        </row>
        <row r="176">
          <cell r="D176" t="str">
            <v xml:space="preserve">1.)  
2.) 
3.)   
4.) </v>
          </cell>
        </row>
        <row r="177">
          <cell r="D177" t="str">
            <v xml:space="preserve">1.)  
2.) 
3.)   
4.) </v>
          </cell>
        </row>
        <row r="178">
          <cell r="D178" t="str">
            <v xml:space="preserve">1.)  
2.) 
3.)   
4.) </v>
          </cell>
        </row>
        <row r="179">
          <cell r="D179" t="str">
            <v xml:space="preserve">1.)  
2.) 
3.)   
4.) </v>
          </cell>
        </row>
        <row r="180">
          <cell r="D180" t="str">
            <v xml:space="preserve">1.)  
2.) 
3.)   
4.) </v>
          </cell>
        </row>
        <row r="181">
          <cell r="D181" t="str">
            <v xml:space="preserve">1.)  
2.) 
3.)   
4.) </v>
          </cell>
        </row>
        <row r="182">
          <cell r="D182" t="str">
            <v xml:space="preserve">1.)  
2.) 
3.)   
4.) </v>
          </cell>
        </row>
        <row r="183">
          <cell r="D183" t="str">
            <v xml:space="preserve">1.)  
2.) 
3.)   
4.) </v>
          </cell>
        </row>
        <row r="184">
          <cell r="D184" t="str">
            <v xml:space="preserve">1.)  
2.) 
3.)   
4.) </v>
          </cell>
        </row>
        <row r="185">
          <cell r="D185" t="str">
            <v xml:space="preserve">1.)  
2.) 
3.)   
4.) </v>
          </cell>
        </row>
        <row r="186">
          <cell r="D186" t="str">
            <v xml:space="preserve">1.)  
2.) 
3.)   
4.) </v>
          </cell>
        </row>
        <row r="187">
          <cell r="D187" t="str">
            <v xml:space="preserve">1.)  
2.) 
3.)   
4.) </v>
          </cell>
        </row>
        <row r="188">
          <cell r="D188" t="str">
            <v xml:space="preserve">1.)  
2.) 
3.)   
4.) </v>
          </cell>
        </row>
        <row r="189">
          <cell r="D189" t="str">
            <v xml:space="preserve">1.)  
2.) 
3.)   
4.) </v>
          </cell>
        </row>
        <row r="190">
          <cell r="D190" t="str">
            <v xml:space="preserve">1.)  
2.) 
3.)   
4.) </v>
          </cell>
        </row>
        <row r="191">
          <cell r="D191" t="str">
            <v xml:space="preserve">1.)  
2.) 
3.)   
4.) </v>
          </cell>
        </row>
        <row r="192">
          <cell r="D192" t="str">
            <v xml:space="preserve">1.)  
2.) 
3.)   
4.) </v>
          </cell>
        </row>
        <row r="193">
          <cell r="D193" t="str">
            <v xml:space="preserve">1.)  
2.) 
3.)   
4.) </v>
          </cell>
        </row>
        <row r="194">
          <cell r="D194" t="str">
            <v xml:space="preserve">1.)  
2.) 
3.)   
4.) </v>
          </cell>
        </row>
        <row r="195">
          <cell r="D195" t="str">
            <v xml:space="preserve">1.)  
2.) 
3.)   
4.) </v>
          </cell>
        </row>
        <row r="196">
          <cell r="D196" t="str">
            <v xml:space="preserve">1.)  
2.) 
3.)   
4.) </v>
          </cell>
        </row>
        <row r="197">
          <cell r="D197" t="str">
            <v xml:space="preserve">1.)  
2.) 
3.)   
4.) </v>
          </cell>
        </row>
        <row r="198">
          <cell r="D198" t="str">
            <v xml:space="preserve">1.)  
2.) 
3.)   
4.) </v>
          </cell>
        </row>
        <row r="199">
          <cell r="D199" t="str">
            <v xml:space="preserve">1.)  
2.) 
3.)   
4.) </v>
          </cell>
        </row>
        <row r="200">
          <cell r="D200" t="str">
            <v xml:space="preserve">1.)  
2.) 
3.)   
4.) </v>
          </cell>
        </row>
        <row r="201">
          <cell r="D201" t="str">
            <v xml:space="preserve">1.)  
2.) 
3.)   
4.) </v>
          </cell>
        </row>
        <row r="202">
          <cell r="D202" t="str">
            <v xml:space="preserve">1.)  
2.) 
3.)   
4.) </v>
          </cell>
        </row>
        <row r="203">
          <cell r="D203" t="str">
            <v xml:space="preserve">1.)  
2.) 
3.)   
4.) </v>
          </cell>
        </row>
        <row r="204">
          <cell r="D204" t="str">
            <v xml:space="preserve">1.)  
2.) 
3.)   
4.) </v>
          </cell>
        </row>
        <row r="205">
          <cell r="D205" t="str">
            <v xml:space="preserve">1.)  
2.) 
3.)   
4.) </v>
          </cell>
        </row>
        <row r="206">
          <cell r="D206" t="str">
            <v xml:space="preserve">1.)  
2.) 
3.)   
4.) </v>
          </cell>
        </row>
        <row r="207">
          <cell r="D207" t="str">
            <v xml:space="preserve">1.)  
2.) 
3.)   
4.) </v>
          </cell>
        </row>
        <row r="208">
          <cell r="D208" t="str">
            <v xml:space="preserve">1.)  
2.) 
3.)   
4.) </v>
          </cell>
        </row>
        <row r="209">
          <cell r="D209" t="str">
            <v xml:space="preserve">1.)  
2.) 
3.)   
4.) </v>
          </cell>
        </row>
        <row r="210">
          <cell r="D210" t="str">
            <v xml:space="preserve">1.)  
2.) 
3.)   
4.) </v>
          </cell>
        </row>
        <row r="211">
          <cell r="D211" t="str">
            <v xml:space="preserve">1.)  
2.) 
3.)   
4.) </v>
          </cell>
        </row>
        <row r="212">
          <cell r="D212" t="str">
            <v xml:space="preserve">1.)  
2.) 
3.)   
4.) </v>
          </cell>
        </row>
        <row r="213">
          <cell r="D213" t="str">
            <v xml:space="preserve">1.)  
2.) 
3.)   
4.) </v>
          </cell>
        </row>
        <row r="214">
          <cell r="D214" t="str">
            <v xml:space="preserve">1.)  
2.) 
3.)   
4.) </v>
          </cell>
        </row>
        <row r="215">
          <cell r="D215" t="str">
            <v xml:space="preserve">1.)  
2.) 
3.)   
4.) </v>
          </cell>
        </row>
        <row r="216">
          <cell r="D216" t="str">
            <v xml:space="preserve">1.)  
2.) 
3.)   
4.) </v>
          </cell>
        </row>
        <row r="217">
          <cell r="D217" t="str">
            <v xml:space="preserve">1.)  
2.) 
3.)   
4.) </v>
          </cell>
        </row>
        <row r="218">
          <cell r="D218" t="str">
            <v xml:space="preserve">1.)  
2.) 
3.)   
4.) </v>
          </cell>
        </row>
        <row r="219">
          <cell r="D219" t="str">
            <v xml:space="preserve">1.)  
2.) 
3.)   
4.) </v>
          </cell>
        </row>
        <row r="220">
          <cell r="D220" t="str">
            <v xml:space="preserve">1.)  
2.) 
3.)   
4.) </v>
          </cell>
        </row>
        <row r="221">
          <cell r="D221" t="str">
            <v xml:space="preserve">1.)  
2.) 
3.)   
4.) </v>
          </cell>
        </row>
        <row r="222">
          <cell r="D222" t="str">
            <v xml:space="preserve">1.)  
2.) 
3.)   
4.) </v>
          </cell>
        </row>
        <row r="223">
          <cell r="D223" t="str">
            <v xml:space="preserve">1.)  
2.) 
3.)   
4.) </v>
          </cell>
        </row>
        <row r="224">
          <cell r="D224" t="str">
            <v xml:space="preserve">1.)  
2.) 
3.)   
4.) </v>
          </cell>
        </row>
        <row r="225">
          <cell r="D225" t="str">
            <v xml:space="preserve">1.)  
2.) 
3.)   
4.) </v>
          </cell>
        </row>
        <row r="226">
          <cell r="D226" t="str">
            <v xml:space="preserve">1.)  
2.) 
3.)   
4.) </v>
          </cell>
        </row>
        <row r="227">
          <cell r="D227" t="str">
            <v xml:space="preserve">1.)  
2.) 
3.)   
4.) </v>
          </cell>
        </row>
        <row r="228">
          <cell r="D228" t="str">
            <v xml:space="preserve">1.)  
2.) 
3.)   
4.) </v>
          </cell>
        </row>
        <row r="229">
          <cell r="D229" t="str">
            <v xml:space="preserve">1.)  
2.) 
3.)   
4.) </v>
          </cell>
        </row>
        <row r="230">
          <cell r="D230" t="str">
            <v xml:space="preserve">1.)  
2.) 
3.)   
4.) </v>
          </cell>
        </row>
        <row r="231">
          <cell r="D231" t="str">
            <v xml:space="preserve">1.)  
2.) 
3.)   
4.) </v>
          </cell>
        </row>
        <row r="232">
          <cell r="D232" t="str">
            <v xml:space="preserve">1.)  
2.) 
3.)   
4.) </v>
          </cell>
        </row>
        <row r="233">
          <cell r="D233" t="str">
            <v xml:space="preserve">1.)  
2.) 
3.)   
4.) </v>
          </cell>
        </row>
        <row r="234">
          <cell r="D234" t="str">
            <v xml:space="preserve">1.)  
2.) 
3.)   
4.) </v>
          </cell>
        </row>
        <row r="235">
          <cell r="D235" t="str">
            <v xml:space="preserve">1.)  
2.) 
3.)   
4.) </v>
          </cell>
        </row>
        <row r="236">
          <cell r="D236" t="str">
            <v xml:space="preserve">1.)  
2.) 
3.)   
4.) </v>
          </cell>
        </row>
        <row r="237">
          <cell r="D237" t="str">
            <v xml:space="preserve">1.)  
2.) 
3.)   
4.) </v>
          </cell>
        </row>
        <row r="238">
          <cell r="D238" t="str">
            <v xml:space="preserve">1.)  
2.) 
3.)   
4.) </v>
          </cell>
        </row>
        <row r="239">
          <cell r="D239" t="str">
            <v xml:space="preserve">1.)  
2.) 
3.)   
4.) </v>
          </cell>
        </row>
        <row r="240">
          <cell r="D240" t="str">
            <v xml:space="preserve">1.)  
2.) 
3.)   
4.) </v>
          </cell>
        </row>
        <row r="241">
          <cell r="D241" t="str">
            <v xml:space="preserve">1.)  
2.) 
3.)   
4.) </v>
          </cell>
        </row>
        <row r="242">
          <cell r="D242" t="str">
            <v xml:space="preserve">1.)  
2.) 
3.)   
4.) </v>
          </cell>
        </row>
        <row r="243">
          <cell r="D243" t="str">
            <v xml:space="preserve">1.)  
2.) 
3.)   
4.) </v>
          </cell>
        </row>
        <row r="244">
          <cell r="D244" t="str">
            <v xml:space="preserve">1.)  
2.) 
3.)   
4.) </v>
          </cell>
        </row>
        <row r="245">
          <cell r="D245" t="str">
            <v xml:space="preserve">1.)  
2.) 
3.)   
4.) </v>
          </cell>
        </row>
        <row r="246">
          <cell r="D246" t="str">
            <v xml:space="preserve">1.)  
2.) 
3.)   
4.) </v>
          </cell>
        </row>
        <row r="247">
          <cell r="D247" t="str">
            <v xml:space="preserve">1.)  
2.) 
3.)   
4.) </v>
          </cell>
        </row>
        <row r="248">
          <cell r="D248" t="str">
            <v xml:space="preserve">1.)  
2.) 
3.)   
4.) </v>
          </cell>
        </row>
        <row r="249">
          <cell r="D249" t="str">
            <v xml:space="preserve">1.)  
2.) 
3.)   
4.) </v>
          </cell>
        </row>
        <row r="250">
          <cell r="D250" t="str">
            <v xml:space="preserve">1.)  
2.) 
3.)   
4.) </v>
          </cell>
        </row>
        <row r="251">
          <cell r="D251" t="str">
            <v xml:space="preserve">1.)  
2.) 
3.)   
4.) </v>
          </cell>
        </row>
        <row r="252">
          <cell r="D252" t="str">
            <v xml:space="preserve">1.)  
2.) 
3.)   
4.) </v>
          </cell>
        </row>
        <row r="253">
          <cell r="D253" t="str">
            <v xml:space="preserve">1.)  
2.) 
3.)   
4.) </v>
          </cell>
        </row>
        <row r="254">
          <cell r="D254" t="str">
            <v xml:space="preserve">1.)  
2.) 
3.)   
4.) </v>
          </cell>
        </row>
        <row r="255">
          <cell r="D255" t="str">
            <v xml:space="preserve">1.)  
2.) 
3.)   
4.) </v>
          </cell>
        </row>
        <row r="256">
          <cell r="D256" t="str">
            <v xml:space="preserve">1.)  
2.) 
3.)   
4.) </v>
          </cell>
        </row>
        <row r="257">
          <cell r="D257" t="str">
            <v xml:space="preserve">1.)  
2.) 
3.)   
4.) </v>
          </cell>
        </row>
        <row r="258">
          <cell r="D258" t="str">
            <v xml:space="preserve">1.)  
2.) 
3.)   
4.) </v>
          </cell>
        </row>
        <row r="259">
          <cell r="D259" t="str">
            <v xml:space="preserve">1.)  
2.) 
3.)   
4.) </v>
          </cell>
        </row>
        <row r="260">
          <cell r="D260" t="str">
            <v xml:space="preserve">1.)  
2.) 
3.)   
4.) </v>
          </cell>
        </row>
        <row r="261">
          <cell r="D261" t="str">
            <v xml:space="preserve">1.)  
2.) 
3.)   
4.) </v>
          </cell>
        </row>
        <row r="262">
          <cell r="D262" t="str">
            <v xml:space="preserve">1.)  
2.) 
3.)   
4.) </v>
          </cell>
        </row>
        <row r="263">
          <cell r="D263" t="str">
            <v xml:space="preserve">1.)  
2.) 
3.)   
4.) </v>
          </cell>
        </row>
        <row r="264">
          <cell r="D264" t="str">
            <v xml:space="preserve">1.)  
2.) 
3.)   
4.) </v>
          </cell>
        </row>
        <row r="265">
          <cell r="D265" t="str">
            <v xml:space="preserve">1.)  
2.) 
3.)   
4.) </v>
          </cell>
        </row>
        <row r="266">
          <cell r="D266" t="str">
            <v xml:space="preserve">1.)  
2.) 
3.)   
4.) </v>
          </cell>
        </row>
        <row r="267">
          <cell r="D267" t="str">
            <v xml:space="preserve">1.)  
2.) 
3.)   
4.) </v>
          </cell>
        </row>
        <row r="268">
          <cell r="D268" t="str">
            <v xml:space="preserve">1.)  
2.) 
3.)   
4.) </v>
          </cell>
        </row>
        <row r="269">
          <cell r="D269" t="str">
            <v xml:space="preserve">1.)  
2.) 
3.)   
4.) </v>
          </cell>
        </row>
        <row r="270">
          <cell r="D270" t="str">
            <v xml:space="preserve">1.)  
2.) 
3.)   
4.) </v>
          </cell>
        </row>
        <row r="271">
          <cell r="D271" t="str">
            <v xml:space="preserve">1.)  
2.) 
3.)   
4.) </v>
          </cell>
        </row>
        <row r="272">
          <cell r="D272" t="str">
            <v xml:space="preserve">1.)  
2.) 
3.)   
4.) </v>
          </cell>
        </row>
        <row r="273">
          <cell r="D273" t="str">
            <v xml:space="preserve">1.)  
2.) 
3.)   
4.) </v>
          </cell>
        </row>
        <row r="274">
          <cell r="D274" t="str">
            <v xml:space="preserve">1.)  
2.) 
3.)   
4.) </v>
          </cell>
        </row>
        <row r="275">
          <cell r="D275" t="str">
            <v xml:space="preserve">1.)  
2.) 
3.)   
4.) </v>
          </cell>
        </row>
        <row r="276">
          <cell r="D276" t="str">
            <v xml:space="preserve">1.)  
2.) 
3.)   
4.) </v>
          </cell>
        </row>
        <row r="277">
          <cell r="D277" t="str">
            <v xml:space="preserve">1.)  
2.) 
3.)   
4.) </v>
          </cell>
        </row>
        <row r="278">
          <cell r="D278" t="str">
            <v xml:space="preserve">1.)  
2.) 
3.)   
4.) </v>
          </cell>
        </row>
        <row r="279">
          <cell r="D279" t="str">
            <v xml:space="preserve">1.)  
2.) 
3.)   
4.) </v>
          </cell>
        </row>
        <row r="280">
          <cell r="D280" t="str">
            <v xml:space="preserve">1.)  
2.) 
3.)   
4.) </v>
          </cell>
        </row>
        <row r="281">
          <cell r="D281" t="str">
            <v xml:space="preserve">1.)  
2.) 
3.)   
4.) </v>
          </cell>
        </row>
        <row r="282">
          <cell r="D282" t="str">
            <v xml:space="preserve">1.)  
2.) 
3.)   
4.) </v>
          </cell>
        </row>
        <row r="283">
          <cell r="D283" t="str">
            <v xml:space="preserve">1.)  
2.) 
3.)   
4.) </v>
          </cell>
        </row>
        <row r="284">
          <cell r="D284" t="str">
            <v xml:space="preserve">1.)  
2.) 
3.)   
4.) </v>
          </cell>
        </row>
        <row r="285">
          <cell r="D285" t="str">
            <v xml:space="preserve">1.)  
2.) 
3.)   
4.) </v>
          </cell>
        </row>
        <row r="286">
          <cell r="D286" t="str">
            <v xml:space="preserve">1.)  
2.) 
3.)   
4.) </v>
          </cell>
        </row>
        <row r="287">
          <cell r="D287" t="str">
            <v xml:space="preserve">1.)  
2.) 
3.)   
4.) </v>
          </cell>
        </row>
        <row r="288">
          <cell r="D288" t="str">
            <v xml:space="preserve">1.)  
2.) 
3.)   
4.) </v>
          </cell>
        </row>
      </sheetData>
      <sheetData sheetId="2">
        <row r="3">
          <cell r="F3" t="str">
            <v>CAPITAL INVESTMENT</v>
          </cell>
        </row>
        <row r="4">
          <cell r="F4" t="str">
            <v>Purchase/Acquisition of Land</v>
          </cell>
          <cell r="G4">
            <v>23010101</v>
          </cell>
        </row>
        <row r="5">
          <cell r="F5" t="str">
            <v>Purchase of Office Buildings</v>
          </cell>
          <cell r="G5">
            <v>23010102</v>
          </cell>
        </row>
        <row r="6">
          <cell r="F6" t="str">
            <v>Purchase of Residential Buildings</v>
          </cell>
          <cell r="G6">
            <v>23010103</v>
          </cell>
        </row>
        <row r="7">
          <cell r="F7" t="str">
            <v>Purchase of Motor Cycles</v>
          </cell>
          <cell r="G7">
            <v>23010104</v>
          </cell>
        </row>
        <row r="8">
          <cell r="F8" t="str">
            <v>Purchase of Motor Vehicles</v>
          </cell>
          <cell r="G8">
            <v>23010105</v>
          </cell>
        </row>
        <row r="9">
          <cell r="F9" t="str">
            <v>Purchase of Vans</v>
          </cell>
          <cell r="G9">
            <v>23010106</v>
          </cell>
        </row>
        <row r="10">
          <cell r="F10" t="str">
            <v>Purchase of Trucks</v>
          </cell>
          <cell r="G10">
            <v>23010107</v>
          </cell>
        </row>
        <row r="11">
          <cell r="F11" t="str">
            <v>Purchase of Buses</v>
          </cell>
          <cell r="G11">
            <v>23010108</v>
          </cell>
        </row>
        <row r="12">
          <cell r="F12" t="str">
            <v>Purchase of Sea Boats</v>
          </cell>
          <cell r="G12">
            <v>23010109</v>
          </cell>
        </row>
        <row r="13">
          <cell r="F13" t="str">
            <v>Purchase of Ships</v>
          </cell>
          <cell r="G13">
            <v>23010110</v>
          </cell>
        </row>
        <row r="14">
          <cell r="F14" t="str">
            <v>Purchase of Trains</v>
          </cell>
          <cell r="G14">
            <v>23010111</v>
          </cell>
        </row>
        <row r="15">
          <cell r="F15" t="str">
            <v>Purchase of Office Furniture and Fittings</v>
          </cell>
          <cell r="G15">
            <v>23010112</v>
          </cell>
        </row>
        <row r="16">
          <cell r="F16" t="str">
            <v>Purchase of Computers</v>
          </cell>
          <cell r="G16">
            <v>23010113</v>
          </cell>
        </row>
        <row r="17">
          <cell r="F17" t="str">
            <v>Purchase of Computer Printers</v>
          </cell>
          <cell r="G17">
            <v>23010114</v>
          </cell>
        </row>
        <row r="18">
          <cell r="F18" t="str">
            <v>Purchase of Photocopying Machines</v>
          </cell>
          <cell r="G18">
            <v>23010115</v>
          </cell>
        </row>
        <row r="19">
          <cell r="F19" t="str">
            <v>Purchase of Typewriter</v>
          </cell>
          <cell r="G19">
            <v>23010116</v>
          </cell>
        </row>
        <row r="20">
          <cell r="F20" t="str">
            <v>Purchase of  Shredding Machines</v>
          </cell>
          <cell r="G20">
            <v>23010117</v>
          </cell>
        </row>
        <row r="21">
          <cell r="F21" t="str">
            <v>Purchase of Scanners</v>
          </cell>
          <cell r="G21">
            <v>23010118</v>
          </cell>
        </row>
        <row r="22">
          <cell r="F22" t="str">
            <v>Purchase of Powers Generating Set</v>
          </cell>
          <cell r="G22">
            <v>23010119</v>
          </cell>
        </row>
        <row r="23">
          <cell r="F23" t="str">
            <v>Purchase of Canteen/Kitchen Equipment</v>
          </cell>
          <cell r="G23">
            <v>23010120</v>
          </cell>
        </row>
        <row r="24">
          <cell r="F24" t="str">
            <v>Purchase of Residential Furniture</v>
          </cell>
          <cell r="G24">
            <v>23010121</v>
          </cell>
        </row>
        <row r="25">
          <cell r="F25" t="str">
            <v>Purchase of Health/Medical Equipment</v>
          </cell>
          <cell r="G25">
            <v>23010122</v>
          </cell>
        </row>
        <row r="26">
          <cell r="F26" t="str">
            <v>Purchase of Fire Fighting Equipment</v>
          </cell>
          <cell r="G26">
            <v>23010123</v>
          </cell>
        </row>
        <row r="27">
          <cell r="F27" t="str">
            <v>Purchase of Teaching/Learning Aid Equipment</v>
          </cell>
          <cell r="G27">
            <v>23010124</v>
          </cell>
        </row>
        <row r="28">
          <cell r="F28" t="str">
            <v>Purchase of Library Books &amp; Equipment</v>
          </cell>
          <cell r="G28">
            <v>23010125</v>
          </cell>
        </row>
        <row r="29">
          <cell r="F29" t="str">
            <v>Purchase of Sporting/Games Equipment</v>
          </cell>
          <cell r="G29">
            <v>23010126</v>
          </cell>
        </row>
        <row r="30">
          <cell r="F30" t="str">
            <v>Purchase of  Agriculture Equipment</v>
          </cell>
          <cell r="G30">
            <v>23010127</v>
          </cell>
        </row>
        <row r="31">
          <cell r="F31" t="str">
            <v>Purchase of Security Equipment</v>
          </cell>
          <cell r="G31">
            <v>23010128</v>
          </cell>
        </row>
        <row r="32">
          <cell r="F32" t="str">
            <v>Purchase of Industrial Equipment</v>
          </cell>
          <cell r="G32">
            <v>23010129</v>
          </cell>
        </row>
        <row r="33">
          <cell r="F33" t="str">
            <v>Purchase of Recreational Facilities</v>
          </cell>
          <cell r="G33">
            <v>23010130</v>
          </cell>
        </row>
        <row r="34">
          <cell r="F34" t="str">
            <v>Purchase of Air Navigational Equipment</v>
          </cell>
          <cell r="G34">
            <v>23010131</v>
          </cell>
        </row>
        <row r="35">
          <cell r="F35" t="str">
            <v>Purchase of Security Equipment</v>
          </cell>
          <cell r="G35">
            <v>23010132</v>
          </cell>
        </row>
        <row r="36">
          <cell r="F36" t="str">
            <v>Purchase of Surveying Equipment</v>
          </cell>
          <cell r="G36">
            <v>23010133</v>
          </cell>
        </row>
        <row r="37">
          <cell r="F37" t="str">
            <v>Purchase of Diving Equipment</v>
          </cell>
          <cell r="G37">
            <v>23010134</v>
          </cell>
        </row>
        <row r="38">
          <cell r="F38" t="str">
            <v>Purchase of Ship Spare/Maintenance</v>
          </cell>
          <cell r="G38">
            <v>23010137</v>
          </cell>
        </row>
        <row r="39">
          <cell r="F39" t="str">
            <v>Purchase of Aero Spares/Maintenance</v>
          </cell>
          <cell r="G39">
            <v>23010138</v>
          </cell>
        </row>
        <row r="40">
          <cell r="F40" t="str">
            <v>Construction/Provision of Office Buildings</v>
          </cell>
          <cell r="G40">
            <v>23020101</v>
          </cell>
        </row>
        <row r="41">
          <cell r="F41" t="str">
            <v>Construction/Provision of Residential Buildings</v>
          </cell>
          <cell r="G41">
            <v>23020102</v>
          </cell>
        </row>
        <row r="42">
          <cell r="F42" t="str">
            <v>Construction/Provision of Electricity</v>
          </cell>
          <cell r="G42">
            <v>23020103</v>
          </cell>
        </row>
        <row r="43">
          <cell r="F43" t="str">
            <v>Construction/Provision of Housing</v>
          </cell>
          <cell r="G43">
            <v>23020104</v>
          </cell>
        </row>
        <row r="44">
          <cell r="F44" t="str">
            <v>Construction/Provision of Water Facilities</v>
          </cell>
          <cell r="G44">
            <v>23020105</v>
          </cell>
        </row>
        <row r="45">
          <cell r="F45" t="str">
            <v>Construction/Provision of Hospitals/Health Centres</v>
          </cell>
          <cell r="G45">
            <v>23020106</v>
          </cell>
        </row>
        <row r="46">
          <cell r="F46" t="str">
            <v>Construction/Provision of Public Schools</v>
          </cell>
          <cell r="G46">
            <v>23020107</v>
          </cell>
        </row>
        <row r="47">
          <cell r="F47" t="str">
            <v>Construction/Provision of Fire Fighting Stations</v>
          </cell>
          <cell r="G47">
            <v>23020110</v>
          </cell>
        </row>
        <row r="48">
          <cell r="F48" t="str">
            <v>Construction/Provision of Libraries</v>
          </cell>
          <cell r="G48">
            <v>23020111</v>
          </cell>
        </row>
        <row r="49">
          <cell r="F49" t="str">
            <v>Construction/Provision of Sporting Facilities</v>
          </cell>
          <cell r="G49">
            <v>23020112</v>
          </cell>
        </row>
        <row r="50">
          <cell r="F50" t="str">
            <v>Construction/Provision of Agricultural Facilities</v>
          </cell>
          <cell r="G50">
            <v>23020113</v>
          </cell>
        </row>
        <row r="51">
          <cell r="F51" t="str">
            <v>Construction/Provision of Roads</v>
          </cell>
          <cell r="G51">
            <v>23020114</v>
          </cell>
        </row>
        <row r="52">
          <cell r="F52" t="str">
            <v>Construction/Provision of Railways</v>
          </cell>
          <cell r="G52">
            <v>23020115</v>
          </cell>
        </row>
        <row r="53">
          <cell r="F53" t="str">
            <v>Construction/Provision of Water ways</v>
          </cell>
          <cell r="G53">
            <v>23020116</v>
          </cell>
        </row>
        <row r="54">
          <cell r="F54" t="str">
            <v>Construction/Provision of Airport/Aerodromes</v>
          </cell>
          <cell r="G54">
            <v>23020117</v>
          </cell>
        </row>
        <row r="55">
          <cell r="F55" t="str">
            <v>Construction/Provision of Infrastructure</v>
          </cell>
          <cell r="G55">
            <v>23020118</v>
          </cell>
        </row>
        <row r="56">
          <cell r="F56" t="str">
            <v>Construction/Provision of Recreational Facilities</v>
          </cell>
          <cell r="G56">
            <v>23020119</v>
          </cell>
        </row>
        <row r="57">
          <cell r="F57" t="str">
            <v>Construction of Boundary Pillars/Right of Ways</v>
          </cell>
          <cell r="G57">
            <v>23020122</v>
          </cell>
        </row>
        <row r="58">
          <cell r="F58" t="str">
            <v>Construction of Traffic/Street Lights</v>
          </cell>
          <cell r="G58">
            <v>23020123</v>
          </cell>
        </row>
        <row r="59">
          <cell r="F59" t="str">
            <v>Construction of Markets/Parks</v>
          </cell>
          <cell r="G59">
            <v>23020124</v>
          </cell>
        </row>
        <row r="60">
          <cell r="F60" t="str">
            <v>Construction of Power Generating Plants</v>
          </cell>
          <cell r="G60">
            <v>23020125</v>
          </cell>
        </row>
        <row r="61">
          <cell r="F61" t="str">
            <v>Construction/Provision of Cemeteries</v>
          </cell>
          <cell r="G61">
            <v>23020126</v>
          </cell>
        </row>
        <row r="62">
          <cell r="F62" t="str">
            <v>Construction of ICT Infrastructures</v>
          </cell>
          <cell r="G62">
            <v>23020127</v>
          </cell>
        </row>
        <row r="63">
          <cell r="F63" t="str">
            <v>Rehabilitation/Repairs of Residential Building</v>
          </cell>
          <cell r="G63">
            <v>23030101</v>
          </cell>
        </row>
        <row r="64">
          <cell r="F64" t="str">
            <v>Rehabilitation/Repairs - Electricity</v>
          </cell>
          <cell r="G64">
            <v>23030102</v>
          </cell>
        </row>
        <row r="65">
          <cell r="F65" t="str">
            <v>Rehabilitation/Repairs - Housing</v>
          </cell>
          <cell r="G65">
            <v>23030103</v>
          </cell>
        </row>
        <row r="66">
          <cell r="F66" t="str">
            <v>Rehabilitation/Repairs - Water Facilities</v>
          </cell>
          <cell r="G66">
            <v>23030104</v>
          </cell>
        </row>
        <row r="67">
          <cell r="F67" t="str">
            <v>Rehabilitation/Repairs - Hospital/Health Centers</v>
          </cell>
          <cell r="G67">
            <v>23030105</v>
          </cell>
        </row>
        <row r="68">
          <cell r="F68" t="str">
            <v>Rehabilitation/Repairs - Public Schools</v>
          </cell>
          <cell r="G68">
            <v>23030106</v>
          </cell>
        </row>
        <row r="69">
          <cell r="F69" t="str">
            <v>Rehabilitation/Repairs - Fire Fighting Stations</v>
          </cell>
          <cell r="G69">
            <v>23030109</v>
          </cell>
        </row>
        <row r="70">
          <cell r="F70" t="str">
            <v>Rehabilitation/Repairs - Libraries</v>
          </cell>
          <cell r="G70">
            <v>23030110</v>
          </cell>
        </row>
        <row r="71">
          <cell r="F71" t="str">
            <v>Rehabilitation/Repairs - Sporting Facilities</v>
          </cell>
          <cell r="G71">
            <v>23030111</v>
          </cell>
        </row>
        <row r="72">
          <cell r="F72" t="str">
            <v>Rehabilitation/Repairs - Agricultural Facilities</v>
          </cell>
          <cell r="G72">
            <v>23030112</v>
          </cell>
        </row>
        <row r="73">
          <cell r="F73" t="str">
            <v>Rehabilitation/Repairs - Roads</v>
          </cell>
          <cell r="G73">
            <v>23030113</v>
          </cell>
        </row>
        <row r="74">
          <cell r="F74" t="str">
            <v>Rehabilitation/Repairs - Railways</v>
          </cell>
          <cell r="G74">
            <v>23030114</v>
          </cell>
        </row>
        <row r="75">
          <cell r="F75" t="str">
            <v>Rehabilitation/Repairs - Waterway</v>
          </cell>
          <cell r="G75">
            <v>23030115</v>
          </cell>
        </row>
        <row r="76">
          <cell r="F76" t="str">
            <v>Rehabilitation/Repairs - Airport/Aerodromes</v>
          </cell>
          <cell r="G76">
            <v>23030116</v>
          </cell>
        </row>
        <row r="77">
          <cell r="F77" t="str">
            <v>Rehabilitation/Repairs - Recreational Facilities</v>
          </cell>
          <cell r="G77">
            <v>23030118</v>
          </cell>
        </row>
        <row r="78">
          <cell r="F78" t="str">
            <v>Rehabilitation/Repairs - Air Navigational Equipment</v>
          </cell>
          <cell r="G78">
            <v>23030119</v>
          </cell>
        </row>
        <row r="79">
          <cell r="F79" t="str">
            <v>Rehabilitation/Repairs of Office Buildings</v>
          </cell>
          <cell r="G79">
            <v>23030121</v>
          </cell>
        </row>
        <row r="80">
          <cell r="F80" t="str">
            <v>Rehabilitation/Repairs of Boundaries</v>
          </cell>
          <cell r="G80">
            <v>23030122</v>
          </cell>
        </row>
        <row r="81">
          <cell r="F81" t="str">
            <v>Rehabilitation/Repairs - Traffic/Street Lights</v>
          </cell>
          <cell r="G81">
            <v>23030123</v>
          </cell>
        </row>
        <row r="82">
          <cell r="F82" t="str">
            <v>Rehabilitation/Repairs - Markets/Parks</v>
          </cell>
          <cell r="G82">
            <v>23030124</v>
          </cell>
        </row>
        <row r="83">
          <cell r="F83" t="str">
            <v>Rehabilitation/Repairs - Power Generating Plants</v>
          </cell>
          <cell r="G83">
            <v>23030125</v>
          </cell>
        </row>
        <row r="84">
          <cell r="F84" t="str">
            <v>Rehabilitation/Repairs of Cemeteries</v>
          </cell>
          <cell r="G84">
            <v>23030126</v>
          </cell>
        </row>
        <row r="85">
          <cell r="F85" t="str">
            <v>Rehabilitation/Repairs - ICT Infrastructures</v>
          </cell>
          <cell r="G85">
            <v>23030127</v>
          </cell>
        </row>
        <row r="86">
          <cell r="F86" t="str">
            <v>Tree Planting</v>
          </cell>
          <cell r="G86">
            <v>23040101</v>
          </cell>
        </row>
        <row r="87">
          <cell r="F87" t="str">
            <v>Erosion &amp; Flood Control</v>
          </cell>
          <cell r="G87">
            <v>23040102</v>
          </cell>
        </row>
        <row r="88">
          <cell r="F88" t="str">
            <v>Wildlife Conservation</v>
          </cell>
          <cell r="G88">
            <v>23040103</v>
          </cell>
        </row>
        <row r="89">
          <cell r="F89" t="str">
            <v>Industrial Pollution Preservation &amp; Control</v>
          </cell>
          <cell r="G89">
            <v>23040104</v>
          </cell>
        </row>
        <row r="90">
          <cell r="F90" t="str">
            <v>Water Pollution Prevention &amp; Control</v>
          </cell>
          <cell r="G90">
            <v>23040105</v>
          </cell>
        </row>
        <row r="91">
          <cell r="F91" t="str">
            <v>Research and Development</v>
          </cell>
          <cell r="G91">
            <v>23050101</v>
          </cell>
        </row>
        <row r="92">
          <cell r="F92" t="str">
            <v>Computer Software Acquisition</v>
          </cell>
          <cell r="G92">
            <v>23050102</v>
          </cell>
        </row>
        <row r="93">
          <cell r="F93" t="str">
            <v>Monitoring and Evaluation</v>
          </cell>
          <cell r="G93">
            <v>23050103</v>
          </cell>
        </row>
        <row r="94">
          <cell r="F94" t="str">
            <v>Anniversaries/Celebration</v>
          </cell>
          <cell r="G94">
            <v>23050104</v>
          </cell>
        </row>
        <row r="95">
          <cell r="F95" t="str">
            <v>Margin for Increase in Costs</v>
          </cell>
          <cell r="G95">
            <v>23050107</v>
          </cell>
        </row>
      </sheetData>
      <sheetData sheetId="3">
        <row r="1">
          <cell r="A1" t="str">
            <v>STEP Four</v>
          </cell>
        </row>
        <row r="5">
          <cell r="A5" t="str">
            <v>Provision of 250,000kg of quality seeds each of six commodities of comparative advantage (Anchor Borrowers Scheme- Central Bank of Nigeria)</v>
          </cell>
        </row>
        <row r="7">
          <cell r="A7" t="str">
            <v>Multi-Year Budget Sub Activities</v>
          </cell>
        </row>
        <row r="8">
          <cell r="A8" t="str">
            <v xml:space="preserve"> Market Survey analysis</v>
          </cell>
        </row>
        <row r="9">
          <cell r="A9" t="str">
            <v>Quality seeds Procurements</v>
          </cell>
        </row>
        <row r="15">
          <cell r="A15" t="str">
            <v xml:space="preserve">Distribution of the seeds </v>
          </cell>
        </row>
        <row r="19">
          <cell r="A19" t="str">
            <v>Awareness Campagne</v>
          </cell>
        </row>
        <row r="26">
          <cell r="A26" t="str">
            <v>1.1.1 Sub total Year One</v>
          </cell>
        </row>
        <row r="33">
          <cell r="A33" t="str">
            <v>Collaboration with Leventis Foundation (Agric School)</v>
          </cell>
        </row>
        <row r="35">
          <cell r="A35" t="str">
            <v>Multi-Year Budget Sub Activities</v>
          </cell>
        </row>
        <row r="36">
          <cell r="A36" t="str">
            <v xml:space="preserve">Provide Financial Support to Leventis Foundation (Agric School) </v>
          </cell>
        </row>
        <row r="57">
          <cell r="A57" t="str">
            <v>1.2.1 Sub total Year One</v>
          </cell>
        </row>
        <row r="64">
          <cell r="A64" t="str">
            <v>Fertilizer Operation</v>
          </cell>
        </row>
        <row r="66">
          <cell r="A66" t="str">
            <v>Multi-Year Budget Sub Activities</v>
          </cell>
        </row>
        <row r="67">
          <cell r="A67" t="str">
            <v>Fertilizer Storage and Distribution</v>
          </cell>
        </row>
        <row r="72">
          <cell r="A72" t="str">
            <v>1.2.2 Sub total Year One</v>
          </cell>
        </row>
        <row r="79">
          <cell r="A79" t="str">
            <v xml:space="preserve">Continuous support to Agricultural Research Institutions </v>
          </cell>
        </row>
        <row r="81">
          <cell r="A81" t="str">
            <v>Multi-Year Budget Sub Activities</v>
          </cell>
        </row>
        <row r="82">
          <cell r="A82" t="str">
            <v xml:space="preserve">Institution Financial support </v>
          </cell>
        </row>
        <row r="91">
          <cell r="A91" t="str">
            <v>1.2.3 Sub total Year One</v>
          </cell>
        </row>
        <row r="98">
          <cell r="A98" t="str">
            <v>Participation in the National Council on Agriculture and Rural Development</v>
          </cell>
        </row>
        <row r="100">
          <cell r="A100" t="str">
            <v>Multi-Year Budget Sub Activities</v>
          </cell>
        </row>
        <row r="101">
          <cell r="A101" t="str">
            <v xml:space="preserve"> Attend annual national council on agriculture</v>
          </cell>
        </row>
        <row r="113">
          <cell r="A113" t="str">
            <v>1.2.4 Sub total Year One</v>
          </cell>
        </row>
        <row r="121">
          <cell r="A121" t="str">
            <v>Staff Capacity enhancement</v>
          </cell>
        </row>
        <row r="123">
          <cell r="A123" t="str">
            <v>Multi-Year Budget Sub Activities</v>
          </cell>
        </row>
        <row r="124">
          <cell r="A124" t="str">
            <v>Staff Capacity Development</v>
          </cell>
        </row>
        <row r="126">
          <cell r="A126" t="str">
            <v>In House retreat and team bonding</v>
          </cell>
        </row>
        <row r="127">
          <cell r="A127" t="str">
            <v>1. (Directors/DD)</v>
          </cell>
        </row>
        <row r="134">
          <cell r="A134" t="str">
            <v>2. Selected Staff</v>
          </cell>
        </row>
        <row r="142">
          <cell r="A142" t="str">
            <v xml:space="preserve"> 2017 SIP Review Retreat</v>
          </cell>
        </row>
        <row r="143">
          <cell r="A143" t="str">
            <v>1. Stearing and Technical Section</v>
          </cell>
        </row>
        <row r="146">
          <cell r="A146" t="str">
            <v>2. Stake holder two days Input Workshop</v>
          </cell>
        </row>
        <row r="156">
          <cell r="A156" t="str">
            <v>3. SIP two days  Report Writing Retreat</v>
          </cell>
        </row>
        <row r="162">
          <cell r="A162" t="str">
            <v>2017-2019 MYB Preparation</v>
          </cell>
        </row>
        <row r="163">
          <cell r="A163" t="str">
            <v>1. Stearing and Technical Section</v>
          </cell>
        </row>
        <row r="167">
          <cell r="A167" t="str">
            <v>2. MYB Five days  Report Writing Retreat</v>
          </cell>
        </row>
        <row r="174">
          <cell r="A174" t="str">
            <v>Competitive Service Delievary Monthly Staff Recognition Reward</v>
          </cell>
        </row>
        <row r="197">
          <cell r="A197" t="str">
            <v>1.2.5 Sub total Year One</v>
          </cell>
        </row>
        <row r="204">
          <cell r="A204" t="str">
            <v>Effective administrative operation</v>
          </cell>
        </row>
        <row r="206">
          <cell r="A206" t="str">
            <v>Multi-Year Budget Sub Activities</v>
          </cell>
        </row>
        <row r="207">
          <cell r="A207" t="str">
            <v>Conduct In House IT Workshop for the PAs, Registries, Technical staff</v>
          </cell>
        </row>
        <row r="215">
          <cell r="A215" t="str">
            <v xml:space="preserve">Reorganisation of Directorates/registeries </v>
          </cell>
        </row>
        <row r="220">
          <cell r="A220" t="str">
            <v>Purchase of stationary/Printing of the official Document</v>
          </cell>
        </row>
        <row r="237">
          <cell r="A237" t="str">
            <v xml:space="preserve"> Office Routing Maintanance  </v>
          </cell>
        </row>
        <row r="253">
          <cell r="A253" t="str">
            <v>1.2.6 Sub total Year One</v>
          </cell>
        </row>
        <row r="260">
          <cell r="A260" t="str">
            <v>Improve Service delivery</v>
          </cell>
        </row>
        <row r="262">
          <cell r="A262" t="str">
            <v>Multi-Year Budget Sub Activities</v>
          </cell>
        </row>
        <row r="263">
          <cell r="A263" t="str">
            <v>Staff capacity development on effective Service Delivery</v>
          </cell>
        </row>
        <row r="265">
          <cell r="A265" t="str">
            <v>Monthly/Daily Routing Payment  Activities</v>
          </cell>
        </row>
        <row r="272">
          <cell r="A272" t="str">
            <v>Conduct Routing Official Meeting</v>
          </cell>
        </row>
        <row r="277">
          <cell r="A277" t="str">
            <v>Media Interaction</v>
          </cell>
        </row>
        <row r="285">
          <cell r="A285" t="str">
            <v>1.2.7 Sub total Year One</v>
          </cell>
        </row>
        <row r="292">
          <cell r="A292" t="str">
            <v>Advocacy and Sensitization to the Public</v>
          </cell>
        </row>
        <row r="294">
          <cell r="A294" t="str">
            <v>Multi-Year Budget Sub Activities</v>
          </cell>
        </row>
        <row r="295">
          <cell r="A295" t="str">
            <v>Visits To LGA and traditional rulers</v>
          </cell>
        </row>
        <row r="296">
          <cell r="A296" t="str">
            <v>Printing of Flyiers</v>
          </cell>
        </row>
        <row r="297">
          <cell r="A297" t="str">
            <v xml:space="preserve">Annoucement </v>
          </cell>
        </row>
        <row r="298">
          <cell r="A298" t="str">
            <v>Media Jingles</v>
          </cell>
        </row>
        <row r="299">
          <cell r="A299" t="str">
            <v>Radio Charts</v>
          </cell>
        </row>
        <row r="300">
          <cell r="A300" t="str">
            <v>Demonstration</v>
          </cell>
        </row>
        <row r="303">
          <cell r="A303" t="str">
            <v>1.2.8 Sub total Year One</v>
          </cell>
        </row>
        <row r="310">
          <cell r="A310" t="str">
            <v>Shelterbelt Management</v>
          </cell>
        </row>
        <row r="312">
          <cell r="A312" t="str">
            <v>Multi-Year Budget Sub Activities</v>
          </cell>
        </row>
        <row r="313">
          <cell r="A313" t="str">
            <v>Nuseries Preparation/Activities</v>
          </cell>
        </row>
        <row r="357">
          <cell r="A357" t="str">
            <v>Forest Management Reserve</v>
          </cell>
        </row>
        <row r="369">
          <cell r="A369" t="str">
            <v>Watershed Management</v>
          </cell>
        </row>
        <row r="374">
          <cell r="A374" t="str">
            <v>Establish Woodlot/Orchard Plantation in 5 LGAs (Ikara to B/Gwari)</v>
          </cell>
        </row>
        <row r="401">
          <cell r="A401" t="str">
            <v>1.2.9 Sub total Year One</v>
          </cell>
        </row>
        <row r="409">
          <cell r="A409" t="str">
            <v>Domicile GAP/GHP through Parternership/consultant</v>
          </cell>
        </row>
        <row r="411">
          <cell r="A411" t="str">
            <v>Multi-Year Budget Sub Activities</v>
          </cell>
        </row>
        <row r="412">
          <cell r="A412" t="str">
            <v>GAP Analysis for 3 centres</v>
          </cell>
        </row>
        <row r="413">
          <cell r="A413" t="str">
            <v>Capacity training on Good Agricultural Practices</v>
          </cell>
        </row>
        <row r="416">
          <cell r="A416" t="str">
            <v>Consultancy</v>
          </cell>
        </row>
        <row r="421">
          <cell r="A421" t="str">
            <v>Monitoring</v>
          </cell>
        </row>
        <row r="424">
          <cell r="A424" t="str">
            <v>1.3.1 Sub total Year One</v>
          </cell>
        </row>
        <row r="431">
          <cell r="A431" t="str">
            <v>Renovation of Engineering outstation/ Procurement of Agricultural Equipment</v>
          </cell>
        </row>
        <row r="433">
          <cell r="A433" t="str">
            <v>Multi-Year Budget Sub Activities</v>
          </cell>
        </row>
        <row r="434">
          <cell r="A434" t="str">
            <v>Preliminary Activities for the Rehabilitation  of Engineering out station structures</v>
          </cell>
        </row>
        <row r="437">
          <cell r="A437" t="str">
            <v>Rehabilitation of Engineering out station structures</v>
          </cell>
        </row>
        <row r="439">
          <cell r="A439" t="str">
            <v>Purchase of mechanical workshop equipments</v>
          </cell>
        </row>
        <row r="446">
          <cell r="A446" t="str">
            <v>Purchase and Distribution of Handtiller machine</v>
          </cell>
        </row>
        <row r="447">
          <cell r="A447" t="str">
            <v>Sensitization/Distribution of the Handtiller Machines</v>
          </cell>
        </row>
        <row r="457">
          <cell r="A457" t="str">
            <v>1.3.2 Sub total Year One</v>
          </cell>
        </row>
        <row r="464">
          <cell r="A464" t="str">
            <v>Renovation of Engineering outstation/ Procurement of Agricultural Equipment</v>
          </cell>
        </row>
        <row r="466">
          <cell r="A466" t="str">
            <v>Multi-Year Budget Sub Activities</v>
          </cell>
        </row>
        <row r="475">
          <cell r="A475" t="str">
            <v>1.3.2 Sub total Year One</v>
          </cell>
        </row>
        <row r="482">
          <cell r="A482" t="str">
            <v>Establishment of Meat Regulatory Agency</v>
          </cell>
        </row>
        <row r="484">
          <cell r="A484" t="str">
            <v>Multi-Year Budget Sub Activities</v>
          </cell>
        </row>
        <row r="485">
          <cell r="A485" t="str">
            <v>Construction of office building</v>
          </cell>
        </row>
        <row r="487">
          <cell r="A487" t="str">
            <v>Purhase of Office Equipment</v>
          </cell>
        </row>
        <row r="489">
          <cell r="A489" t="str">
            <v>Purchase of quality control Equipment</v>
          </cell>
        </row>
        <row r="490">
          <cell r="A490" t="str">
            <v>Capacity Building</v>
          </cell>
        </row>
        <row r="493">
          <cell r="A493" t="str">
            <v>1.3.4 Sub total Year One</v>
          </cell>
        </row>
        <row r="500">
          <cell r="A500" t="str">
            <v>Formation of Public Health Emergency Response Committee</v>
          </cell>
        </row>
        <row r="502">
          <cell r="A502" t="str">
            <v>Multi-Year Budget Sub Activities</v>
          </cell>
        </row>
        <row r="503">
          <cell r="A503" t="str">
            <v>Office accomodation</v>
          </cell>
        </row>
        <row r="506">
          <cell r="A506" t="str">
            <v>Response to Outbreaks</v>
          </cell>
        </row>
        <row r="511">
          <cell r="A511" t="str">
            <v>1.3.5 Sub total Year One</v>
          </cell>
        </row>
        <row r="519">
          <cell r="A519" t="str">
            <v>Purchase of 3 No cold storage facility (solar energy)</v>
          </cell>
        </row>
        <row r="521">
          <cell r="A521" t="str">
            <v>Multi-Year Budget Sub Activities</v>
          </cell>
        </row>
        <row r="522">
          <cell r="A522" t="str">
            <v>Preliminary Activities of Solar Powered Cold Storage facility</v>
          </cell>
        </row>
        <row r="523">
          <cell r="A523" t="str">
            <v>Purchase and Installation of Solar Powered Cold Storage facility</v>
          </cell>
        </row>
        <row r="528">
          <cell r="A528" t="str">
            <v>Training/Site Demonstration of Solar Powered Cold Storage facility</v>
          </cell>
        </row>
        <row r="542">
          <cell r="A542" t="str">
            <v>1.3.6 Sub total Year One</v>
          </cell>
        </row>
        <row r="549">
          <cell r="A549" t="str">
            <v>PPP with Ollam in the Poultry Value Chain</v>
          </cell>
        </row>
        <row r="551">
          <cell r="A551" t="str">
            <v>Multi-Year Budget Sub Activities</v>
          </cell>
        </row>
        <row r="552">
          <cell r="A552" t="str">
            <v>Formation of poultry Farmer's clusters</v>
          </cell>
        </row>
        <row r="553">
          <cell r="A553" t="str">
            <v>Capacity Building</v>
          </cell>
        </row>
        <row r="555">
          <cell r="A555" t="str">
            <v>Supervision</v>
          </cell>
        </row>
        <row r="556">
          <cell r="A556" t="str">
            <v>Logistic</v>
          </cell>
        </row>
        <row r="560">
          <cell r="A560" t="str">
            <v>1.3.7 Sub total Year One</v>
          </cell>
        </row>
        <row r="567">
          <cell r="A567" t="str">
            <v>Strengthen the School of Livestock Training (PPU) Kawo Kaduna</v>
          </cell>
        </row>
        <row r="569">
          <cell r="A569" t="str">
            <v>Multi-Year Budget Sub Activities</v>
          </cell>
        </row>
        <row r="570">
          <cell r="A570" t="str">
            <v xml:space="preserve"> Construction of buildings </v>
          </cell>
        </row>
        <row r="587">
          <cell r="A587" t="str">
            <v>1.3.8 Sub total Year One</v>
          </cell>
        </row>
        <row r="594">
          <cell r="A594" t="str">
            <v>Improvement of indigenous breeds through Cross Breeding</v>
          </cell>
        </row>
        <row r="596">
          <cell r="A596" t="str">
            <v>Multi-Year Budget Sub Activities</v>
          </cell>
        </row>
        <row r="597">
          <cell r="A597" t="str">
            <v>Purchase of Artificial Insemination equipment</v>
          </cell>
        </row>
        <row r="603">
          <cell r="A603" t="str">
            <v>Purchase of Improved Semen</v>
          </cell>
        </row>
        <row r="606">
          <cell r="A606" t="str">
            <v xml:space="preserve">Training of Inseminators </v>
          </cell>
        </row>
        <row r="610">
          <cell r="A610" t="str">
            <v>Sensitization and enlightement</v>
          </cell>
        </row>
        <row r="615">
          <cell r="A615" t="str">
            <v>1.3.9 Sub total Year One</v>
          </cell>
        </row>
        <row r="622">
          <cell r="A622" t="str">
            <v xml:space="preserve">Provide financial support to commodity value Chain Development </v>
          </cell>
        </row>
        <row r="624">
          <cell r="A624" t="str">
            <v>Multi-Year Budget Sub Activities</v>
          </cell>
        </row>
        <row r="625">
          <cell r="A625" t="str">
            <v>sensitization</v>
          </cell>
        </row>
        <row r="627">
          <cell r="A627" t="str">
            <v>Agricultural loan to farmers</v>
          </cell>
        </row>
        <row r="628">
          <cell r="A628" t="str">
            <v>Price stabilization for farmers</v>
          </cell>
        </row>
        <row r="629">
          <cell r="A629" t="str">
            <v>Monitoring and Evaluation</v>
          </cell>
        </row>
        <row r="633">
          <cell r="A633" t="str">
            <v>1.4.1 Sub total Year One</v>
          </cell>
        </row>
        <row r="641">
          <cell r="A641" t="str">
            <v>Provision of 25% Insurance Premium Subsidy toFarmers.</v>
          </cell>
        </row>
        <row r="643">
          <cell r="A643" t="str">
            <v>Multi-Year Budget Sub Activities</v>
          </cell>
        </row>
        <row r="644">
          <cell r="A644" t="str">
            <v>Provision of 25% Insurance Premium Subsidy toFarmers.</v>
          </cell>
        </row>
        <row r="652">
          <cell r="A652" t="str">
            <v>1.4.2 Sub total Year One</v>
          </cell>
        </row>
        <row r="659">
          <cell r="A659" t="str">
            <v>Rehabilitation of State own irrigation scheme across the state</v>
          </cell>
        </row>
        <row r="661">
          <cell r="A661" t="str">
            <v>Multi-Year Budget Sub Activities</v>
          </cell>
        </row>
        <row r="662">
          <cell r="A662" t="str">
            <v>Premilinaries</v>
          </cell>
        </row>
        <row r="674">
          <cell r="A674" t="str">
            <v>Sensitization</v>
          </cell>
        </row>
        <row r="679">
          <cell r="A679" t="str">
            <v>Development of Irrigation Structure</v>
          </cell>
        </row>
        <row r="680">
          <cell r="A680" t="str">
            <v>Construction of (4.0)m width access road</v>
          </cell>
        </row>
        <row r="695">
          <cell r="A695" t="str">
            <v>1.4.3 Sub total Year One</v>
          </cell>
        </row>
        <row r="702">
          <cell r="A702" t="str">
            <v>Production of Fingerlings</v>
          </cell>
        </row>
        <row r="704">
          <cell r="A704" t="str">
            <v>Multi-Year Budget Sub Activities</v>
          </cell>
        </row>
        <row r="705">
          <cell r="A705" t="str">
            <v>Preliminary Survey and selection of suitable locations</v>
          </cell>
        </row>
        <row r="709">
          <cell r="A709" t="str">
            <v>Stocking of varieties of Fish</v>
          </cell>
        </row>
        <row r="723">
          <cell r="A723" t="str">
            <v>1.4.4 Sub total Year One</v>
          </cell>
        </row>
        <row r="730">
          <cell r="A730" t="str">
            <v xml:space="preserve">Advocacy and sensitization </v>
          </cell>
        </row>
        <row r="732">
          <cell r="A732" t="str">
            <v>Multi-Year Budget Sub Activities</v>
          </cell>
        </row>
        <row r="733">
          <cell r="A733" t="str">
            <v>Sensitization on Cooperative Clusterization</v>
          </cell>
        </row>
        <row r="736">
          <cell r="A736" t="str">
            <v>Advocacy Meetings on cooperative clusterization</v>
          </cell>
        </row>
        <row r="745">
          <cell r="A745" t="str">
            <v>Seminars on Cooperative Clusterization For the Cooperative Officials</v>
          </cell>
        </row>
        <row r="756">
          <cell r="A756" t="str">
            <v>1.4.5 Sub total Year One</v>
          </cell>
        </row>
        <row r="763">
          <cell r="A763" t="str">
            <v>Restructuring of Cooperative Activities</v>
          </cell>
        </row>
        <row r="765">
          <cell r="A765" t="str">
            <v>Multi-Year Budget Sub Activities</v>
          </cell>
        </row>
        <row r="766">
          <cell r="A766" t="str">
            <v>Redesigning and Printing of Cooperative Materials</v>
          </cell>
        </row>
        <row r="779">
          <cell r="A779" t="str">
            <v>1.4.6 Sub total Year One</v>
          </cell>
        </row>
        <row r="787">
          <cell r="A787" t="str">
            <v>Establishment of cooperative Financing Agency</v>
          </cell>
        </row>
        <row r="789">
          <cell r="A789" t="str">
            <v>Multi-Year Budget Sub Activities</v>
          </cell>
        </row>
        <row r="790">
          <cell r="A790" t="str">
            <v>Enlightment Campagne On Clusterization and Cooperative Federation</v>
          </cell>
        </row>
        <row r="794">
          <cell r="A794" t="str">
            <v>Workshop On Cooperative activities cooperative officials</v>
          </cell>
        </row>
        <row r="803">
          <cell r="A803" t="str">
            <v>Set up Cooperative Commission</v>
          </cell>
        </row>
        <row r="809">
          <cell r="A809" t="str">
            <v>Establish organised Cooperative Federation</v>
          </cell>
        </row>
        <row r="812">
          <cell r="A812" t="str">
            <v>Cooperative staff/official Capacity building on Cluster management</v>
          </cell>
        </row>
        <row r="822">
          <cell r="A822" t="str">
            <v>1.4.7 Sub total Year One</v>
          </cell>
        </row>
        <row r="829">
          <cell r="A829" t="str">
            <v>Rehabilitation of cooperative institute Ikara</v>
          </cell>
        </row>
        <row r="831">
          <cell r="A831" t="str">
            <v>Multi-Year Budget Sub Activities</v>
          </cell>
        </row>
        <row r="832">
          <cell r="A832" t="str">
            <v>Renovation of Building Blocks</v>
          </cell>
        </row>
        <row r="836">
          <cell r="A836" t="str">
            <v>Procurement of Equipment</v>
          </cell>
        </row>
        <row r="852">
          <cell r="A852" t="str">
            <v>1.4.8 Sub total Year One</v>
          </cell>
        </row>
        <row r="859">
          <cell r="A859" t="str">
            <v>Annual Livestock Vaccination Activities</v>
          </cell>
        </row>
        <row r="861">
          <cell r="A861" t="str">
            <v>Multi-Year Budget Sub Activities</v>
          </cell>
        </row>
        <row r="862">
          <cell r="A862" t="str">
            <v>Purchase of vaccines</v>
          </cell>
        </row>
        <row r="880">
          <cell r="A880" t="str">
            <v>Immunization Campaign</v>
          </cell>
        </row>
        <row r="898">
          <cell r="A898" t="str">
            <v>Distribution of vaccines</v>
          </cell>
        </row>
        <row r="903">
          <cell r="A903" t="str">
            <v>1.4.9 Sub total Year One</v>
          </cell>
        </row>
        <row r="910">
          <cell r="A910" t="str">
            <v>Procurement of chemicals &amp; Equipment for Prevention of Disease Outbreak</v>
          </cell>
        </row>
        <row r="912">
          <cell r="A912" t="str">
            <v>Multi-Year Budget Sub Activities</v>
          </cell>
        </row>
        <row r="913">
          <cell r="A913" t="str">
            <v>Registration of Poultry Farms</v>
          </cell>
        </row>
        <row r="921">
          <cell r="A921" t="str">
            <v>Purchase of Chemicals</v>
          </cell>
        </row>
        <row r="927">
          <cell r="A927" t="str">
            <v>Purchase of equipment</v>
          </cell>
        </row>
        <row r="932">
          <cell r="A932" t="str">
            <v>Sensitization and Awareness</v>
          </cell>
        </row>
        <row r="939">
          <cell r="A939" t="str">
            <v>1.4.10 Sub total Year One</v>
          </cell>
        </row>
        <row r="946">
          <cell r="A946" t="str">
            <v>Development of Livestock Production Clusters</v>
          </cell>
        </row>
        <row r="948">
          <cell r="A948" t="str">
            <v>Multi-Year Budget Sub Activities</v>
          </cell>
        </row>
        <row r="949">
          <cell r="A949" t="str">
            <v xml:space="preserve">Construction of livestock Service Centres </v>
          </cell>
        </row>
        <row r="955">
          <cell r="A955" t="str">
            <v>Purchase of Equipment</v>
          </cell>
        </row>
        <row r="959">
          <cell r="A959" t="str">
            <v>Pasture Development</v>
          </cell>
        </row>
        <row r="960">
          <cell r="A960" t="str">
            <v>1.General Bill</v>
          </cell>
        </row>
        <row r="964">
          <cell r="A964" t="str">
            <v>2. Land Preparation</v>
          </cell>
        </row>
        <row r="971">
          <cell r="A971" t="str">
            <v>3.Inputs</v>
          </cell>
        </row>
        <row r="983">
          <cell r="A983" t="str">
            <v>Water Supply/Utilities</v>
          </cell>
        </row>
        <row r="990">
          <cell r="A990" t="str">
            <v>Tracing of Stock Route</v>
          </cell>
        </row>
        <row r="992">
          <cell r="A992" t="str">
            <v>1.5.1 Sub total Year One</v>
          </cell>
        </row>
        <row r="1000">
          <cell r="A1000" t="str">
            <v>Rehabilitation/Equipment /Maintenance of 75 warehouses</v>
          </cell>
        </row>
        <row r="1002">
          <cell r="A1002" t="str">
            <v>Multi-Year Budget Sub Activities</v>
          </cell>
        </row>
        <row r="1003">
          <cell r="A1003" t="str">
            <v>Development of Bill of Quantities for the renovation and construction of warehouses</v>
          </cell>
        </row>
        <row r="1007">
          <cell r="A1007" t="str">
            <v>Renovation of existing warehouses</v>
          </cell>
        </row>
        <row r="1009">
          <cell r="A1009" t="str">
            <v>Equip Existing Warehouse</v>
          </cell>
        </row>
        <row r="1015">
          <cell r="A1015" t="str">
            <v>1.5.2 Sub total Year One</v>
          </cell>
        </row>
        <row r="1022">
          <cell r="A1022" t="str">
            <v>Purchase of 3 No briquette machines</v>
          </cell>
        </row>
        <row r="1024">
          <cell r="A1024" t="str">
            <v>Multi-Year Budget Sub Activities</v>
          </cell>
        </row>
        <row r="1025">
          <cell r="A1025" t="str">
            <v>Preliminary Activities of Briquette Purchase</v>
          </cell>
        </row>
        <row r="1026">
          <cell r="A1026" t="str">
            <v>Purchase and Installation of the Briquette Machine</v>
          </cell>
        </row>
        <row r="1028">
          <cell r="A1028" t="str">
            <v xml:space="preserve">Training/Site Demonstration of the Briquette Machine  </v>
          </cell>
        </row>
        <row r="1039">
          <cell r="A1039" t="str">
            <v>1.5.3 Sub total Year One</v>
          </cell>
        </row>
        <row r="1046">
          <cell r="A1046" t="str">
            <v>Procure Demonstrating Equipment for the School of Home Economic</v>
          </cell>
        </row>
        <row r="1048">
          <cell r="A1048" t="str">
            <v>Multi-Year Budget Sub Activities</v>
          </cell>
        </row>
        <row r="1049">
          <cell r="A1049" t="str">
            <v>Purchase of School Equipments</v>
          </cell>
        </row>
        <row r="1050">
          <cell r="A1050" t="str">
            <v>Sensitization awareness at LGs</v>
          </cell>
        </row>
        <row r="1057">
          <cell r="A1057" t="str">
            <v>1.5.4 Sub total Year One</v>
          </cell>
        </row>
        <row r="1064">
          <cell r="A1064" t="str">
            <v>Enter activity Code first</v>
          </cell>
        </row>
        <row r="1066">
          <cell r="A1066" t="str">
            <v>Multi-Year Budget Sub Activities</v>
          </cell>
        </row>
        <row r="1075">
          <cell r="A1075" t="str">
            <v xml:space="preserve"> Sub total Year One</v>
          </cell>
        </row>
        <row r="1082">
          <cell r="A1082" t="str">
            <v>Enter activity Code first</v>
          </cell>
        </row>
        <row r="1084">
          <cell r="A1084" t="str">
            <v>Multi-Year Budget Sub Activities</v>
          </cell>
        </row>
        <row r="1093">
          <cell r="A1093" t="str">
            <v xml:space="preserve"> Sub total Year One</v>
          </cell>
        </row>
        <row r="1101">
          <cell r="A1101" t="str">
            <v>Enter activity Code first</v>
          </cell>
        </row>
        <row r="1103">
          <cell r="A1103" t="str">
            <v>Multi-Year Budget Sub Activities</v>
          </cell>
        </row>
        <row r="1112">
          <cell r="A1112" t="str">
            <v xml:space="preserve"> Sub total Year One</v>
          </cell>
        </row>
        <row r="1119">
          <cell r="A1119" t="str">
            <v>Enter activity Code first</v>
          </cell>
        </row>
        <row r="1121">
          <cell r="A1121" t="str">
            <v>Multi-Year Budget Sub Activities</v>
          </cell>
        </row>
        <row r="1130">
          <cell r="A1130" t="str">
            <v xml:space="preserve"> Sub total Year One</v>
          </cell>
        </row>
        <row r="1137">
          <cell r="A1137" t="str">
            <v>Enter activity Code first</v>
          </cell>
        </row>
        <row r="1139">
          <cell r="A1139" t="str">
            <v>Multi-Year Budget Sub Activities</v>
          </cell>
        </row>
        <row r="1148">
          <cell r="A1148" t="str">
            <v xml:space="preserve"> Sub total Year One</v>
          </cell>
        </row>
        <row r="1155">
          <cell r="A1155" t="str">
            <v>Enter activity Code first</v>
          </cell>
        </row>
        <row r="1157">
          <cell r="A1157" t="str">
            <v>Multi-Year Budget Sub Activities</v>
          </cell>
        </row>
        <row r="1166">
          <cell r="A1166" t="str">
            <v xml:space="preserve"> Sub total Year One</v>
          </cell>
        </row>
        <row r="1173">
          <cell r="A1173" t="str">
            <v>Enter activity Code first</v>
          </cell>
        </row>
        <row r="1175">
          <cell r="A1175" t="str">
            <v>Multi-Year Budget Sub Activities</v>
          </cell>
        </row>
        <row r="1184">
          <cell r="A1184" t="str">
            <v xml:space="preserve"> Sub total Year One</v>
          </cell>
        </row>
        <row r="1192">
          <cell r="A1192" t="str">
            <v>Enter activity Code first</v>
          </cell>
        </row>
        <row r="1194">
          <cell r="A1194" t="str">
            <v>Multi-Year Budget Sub Activities</v>
          </cell>
        </row>
        <row r="1203">
          <cell r="A1203" t="str">
            <v xml:space="preserve"> Sub total Year One</v>
          </cell>
        </row>
        <row r="1210">
          <cell r="A1210" t="str">
            <v>Enter activity Code first</v>
          </cell>
        </row>
        <row r="1212">
          <cell r="A1212" t="str">
            <v>Multi-Year Budget Sub Activities</v>
          </cell>
        </row>
        <row r="1221">
          <cell r="A1221" t="str">
            <v xml:space="preserve"> Sub total Year One</v>
          </cell>
        </row>
        <row r="1228">
          <cell r="A1228" t="str">
            <v>Enter activity Code first</v>
          </cell>
        </row>
        <row r="1230">
          <cell r="A1230" t="str">
            <v>Multi-Year Budget Sub Activities</v>
          </cell>
        </row>
        <row r="1239">
          <cell r="A1239" t="str">
            <v xml:space="preserve"> Sub total Year One</v>
          </cell>
        </row>
        <row r="1246">
          <cell r="A1246" t="str">
            <v>Enter activity Code first</v>
          </cell>
        </row>
        <row r="1248">
          <cell r="A1248" t="str">
            <v>Multi-Year Budget Sub Activities</v>
          </cell>
        </row>
        <row r="1257">
          <cell r="A1257" t="str">
            <v xml:space="preserve"> Sub total Year One</v>
          </cell>
        </row>
        <row r="1264">
          <cell r="A1264" t="str">
            <v>Enter activity Code first</v>
          </cell>
        </row>
        <row r="1266">
          <cell r="A1266" t="str">
            <v>Multi-Year Budget Sub Activities</v>
          </cell>
        </row>
        <row r="1275">
          <cell r="A1275" t="str">
            <v xml:space="preserve"> Sub total Year One</v>
          </cell>
        </row>
        <row r="1283">
          <cell r="A1283" t="str">
            <v>Enter activity Code first</v>
          </cell>
        </row>
        <row r="1285">
          <cell r="A1285" t="str">
            <v>Multi-Year Budget Sub Activities</v>
          </cell>
        </row>
        <row r="1294">
          <cell r="A1294" t="str">
            <v xml:space="preserve"> Sub total Year One</v>
          </cell>
        </row>
        <row r="1301">
          <cell r="A1301" t="str">
            <v>Enter activity Code first</v>
          </cell>
        </row>
        <row r="1303">
          <cell r="A1303" t="str">
            <v>Multi-Year Budget Sub Activities</v>
          </cell>
        </row>
        <row r="1312">
          <cell r="A1312" t="str">
            <v xml:space="preserve"> Sub total Year One</v>
          </cell>
        </row>
        <row r="1319">
          <cell r="A1319" t="str">
            <v>Enter activity Code first</v>
          </cell>
        </row>
        <row r="1321">
          <cell r="A1321" t="str">
            <v>Multi-Year Budget Sub Activities</v>
          </cell>
        </row>
        <row r="1330">
          <cell r="A1330" t="str">
            <v xml:space="preserve"> Sub total Year One</v>
          </cell>
        </row>
        <row r="1337">
          <cell r="A1337" t="str">
            <v>Enter activity Code first</v>
          </cell>
        </row>
        <row r="1339">
          <cell r="A1339" t="str">
            <v>Multi-Year Budget Sub Activities</v>
          </cell>
        </row>
        <row r="1348">
          <cell r="A1348" t="str">
            <v xml:space="preserve"> Sub total Year One</v>
          </cell>
        </row>
        <row r="1355">
          <cell r="A1355" t="str">
            <v>Enter activity Code first</v>
          </cell>
        </row>
        <row r="1357">
          <cell r="A1357" t="str">
            <v>Multi-Year Budget Sub Activities</v>
          </cell>
        </row>
        <row r="1366">
          <cell r="A1366" t="str">
            <v xml:space="preserve"> Sub total Year One</v>
          </cell>
        </row>
        <row r="1374">
          <cell r="A1374" t="str">
            <v>Enter activity Code first</v>
          </cell>
        </row>
        <row r="1376">
          <cell r="A1376" t="str">
            <v>Multi-Year Budget Sub Activities</v>
          </cell>
        </row>
        <row r="1385">
          <cell r="A1385" t="str">
            <v xml:space="preserve"> Sub total Year One</v>
          </cell>
        </row>
        <row r="1392">
          <cell r="A1392" t="str">
            <v>Enter activity Code first</v>
          </cell>
        </row>
        <row r="1394">
          <cell r="A1394" t="str">
            <v>Multi-Year Budget Sub Activities</v>
          </cell>
        </row>
        <row r="1403">
          <cell r="A1403" t="str">
            <v xml:space="preserve"> Sub total Year One</v>
          </cell>
        </row>
        <row r="1410">
          <cell r="A1410" t="str">
            <v>Enter activity Code first</v>
          </cell>
        </row>
        <row r="1412">
          <cell r="A1412" t="str">
            <v>Multi-Year Budget Sub Activities</v>
          </cell>
        </row>
        <row r="1421">
          <cell r="A1421" t="str">
            <v xml:space="preserve"> Sub total Year One</v>
          </cell>
        </row>
        <row r="1428">
          <cell r="A1428" t="str">
            <v>Enter activity Code first</v>
          </cell>
        </row>
        <row r="1430">
          <cell r="A1430" t="str">
            <v>Multi-Year Budget Sub Activities</v>
          </cell>
        </row>
        <row r="1439">
          <cell r="A1439" t="str">
            <v xml:space="preserve"> Sub total Year One</v>
          </cell>
        </row>
        <row r="1446">
          <cell r="A1446" t="str">
            <v>Enter activity Code first</v>
          </cell>
        </row>
        <row r="1448">
          <cell r="A1448" t="str">
            <v>Multi-Year Budget Sub Activities</v>
          </cell>
        </row>
        <row r="1457">
          <cell r="A1457" t="str">
            <v xml:space="preserve"> Sub total Year One</v>
          </cell>
        </row>
        <row r="1465">
          <cell r="A1465" t="str">
            <v>Enter activity Code first</v>
          </cell>
        </row>
        <row r="1467">
          <cell r="A1467" t="str">
            <v>Multi-Year Budget Sub Activities</v>
          </cell>
        </row>
        <row r="1476">
          <cell r="A1476" t="str">
            <v xml:space="preserve"> Sub total Year One</v>
          </cell>
        </row>
        <row r="1483">
          <cell r="A1483" t="str">
            <v>Enter activity Code first</v>
          </cell>
        </row>
        <row r="1485">
          <cell r="A1485" t="str">
            <v>Multi-Year Budget Sub Activities</v>
          </cell>
        </row>
        <row r="1494">
          <cell r="A1494" t="str">
            <v xml:space="preserve"> Sub total Year One</v>
          </cell>
        </row>
        <row r="1501">
          <cell r="A1501" t="str">
            <v>Enter activity Code first</v>
          </cell>
        </row>
        <row r="1503">
          <cell r="A1503" t="str">
            <v>Multi-Year Budget Sub Activities</v>
          </cell>
        </row>
        <row r="1512">
          <cell r="A1512" t="str">
            <v xml:space="preserve"> Sub total Year One</v>
          </cell>
        </row>
        <row r="1519">
          <cell r="A1519" t="str">
            <v>Enter activity Code first</v>
          </cell>
        </row>
        <row r="1521">
          <cell r="A1521" t="str">
            <v>Multi-Year Budget Sub Activities</v>
          </cell>
        </row>
        <row r="1530">
          <cell r="A1530" t="str">
            <v xml:space="preserve"> Sub total Year One</v>
          </cell>
        </row>
        <row r="1537">
          <cell r="A1537" t="str">
            <v>Enter activity Code first</v>
          </cell>
        </row>
        <row r="1539">
          <cell r="A1539" t="str">
            <v>Multi-Year Budget Sub Activities</v>
          </cell>
        </row>
        <row r="1548">
          <cell r="A1548" t="str">
            <v xml:space="preserve"> Sub total Year One</v>
          </cell>
        </row>
        <row r="1556">
          <cell r="A1556" t="str">
            <v>Enter activity Code first</v>
          </cell>
        </row>
        <row r="1558">
          <cell r="A1558" t="str">
            <v>Multi-Year Budget Sub Activities</v>
          </cell>
        </row>
        <row r="1567">
          <cell r="A1567" t="str">
            <v xml:space="preserve"> Sub total Year One</v>
          </cell>
        </row>
        <row r="1574">
          <cell r="A1574" t="str">
            <v>Enter activity Code first</v>
          </cell>
        </row>
        <row r="1576">
          <cell r="A1576" t="str">
            <v>Multi-Year Budget Sub Activities</v>
          </cell>
        </row>
        <row r="1585">
          <cell r="A1585" t="str">
            <v xml:space="preserve"> Sub total Year One</v>
          </cell>
        </row>
        <row r="1592">
          <cell r="A1592" t="str">
            <v>Enter activity Code first</v>
          </cell>
        </row>
        <row r="1594">
          <cell r="A1594" t="str">
            <v>Multi-Year Budget Sub Activities</v>
          </cell>
        </row>
        <row r="1603">
          <cell r="A1603" t="str">
            <v xml:space="preserve"> Sub total Year One</v>
          </cell>
        </row>
        <row r="1610">
          <cell r="A1610" t="str">
            <v>Enter activity Code first</v>
          </cell>
        </row>
        <row r="1612">
          <cell r="A1612" t="str">
            <v>Multi-Year Budget Sub Activities</v>
          </cell>
        </row>
        <row r="1621">
          <cell r="A1621" t="str">
            <v xml:space="preserve"> Sub total Year One</v>
          </cell>
        </row>
        <row r="1628">
          <cell r="A1628" t="str">
            <v>Enter activity Code first</v>
          </cell>
        </row>
        <row r="1630">
          <cell r="A1630" t="str">
            <v>Multi-Year Budget Sub Activities</v>
          </cell>
        </row>
        <row r="1639">
          <cell r="A1639" t="str">
            <v xml:space="preserve"> Sub total Year One</v>
          </cell>
        </row>
        <row r="1647">
          <cell r="A1647" t="str">
            <v>Enter activity Code first</v>
          </cell>
        </row>
        <row r="1649">
          <cell r="A1649" t="str">
            <v>Multi-Year Budget Sub Activities</v>
          </cell>
        </row>
        <row r="1658">
          <cell r="A1658" t="str">
            <v xml:space="preserve"> Sub total Year One</v>
          </cell>
        </row>
        <row r="1665">
          <cell r="A1665" t="str">
            <v>Enter activity Code first</v>
          </cell>
        </row>
        <row r="1667">
          <cell r="A1667" t="str">
            <v>Multi-Year Budget Sub Activities</v>
          </cell>
        </row>
        <row r="1676">
          <cell r="A1676" t="str">
            <v xml:space="preserve"> Sub total Year One</v>
          </cell>
        </row>
        <row r="1683">
          <cell r="A1683" t="str">
            <v>Enter activity Code first</v>
          </cell>
        </row>
        <row r="1685">
          <cell r="A1685" t="str">
            <v>Multi-Year Budget Sub Activities</v>
          </cell>
        </row>
        <row r="1694">
          <cell r="A1694" t="str">
            <v xml:space="preserve"> Sub total Year One</v>
          </cell>
        </row>
        <row r="1701">
          <cell r="A1701" t="str">
            <v>Enter activity Code first</v>
          </cell>
        </row>
        <row r="1703">
          <cell r="A1703" t="str">
            <v>Multi-Year Budget Sub Activities</v>
          </cell>
        </row>
        <row r="1712">
          <cell r="A1712" t="str">
            <v xml:space="preserve"> Sub total Year One</v>
          </cell>
        </row>
        <row r="1719">
          <cell r="A1719" t="str">
            <v>Enter activity Code first</v>
          </cell>
        </row>
        <row r="1721">
          <cell r="A1721" t="str">
            <v>Multi-Year Budget Sub Activities</v>
          </cell>
        </row>
        <row r="1730">
          <cell r="A1730" t="str">
            <v xml:space="preserve"> Sub total Year One</v>
          </cell>
        </row>
        <row r="1738">
          <cell r="A1738" t="str">
            <v>Enter activity Code first</v>
          </cell>
        </row>
        <row r="1740">
          <cell r="A1740" t="str">
            <v>Multi-Year Budget Sub Activities</v>
          </cell>
        </row>
        <row r="1749">
          <cell r="A1749" t="str">
            <v xml:space="preserve"> Sub total Year One</v>
          </cell>
        </row>
        <row r="1756">
          <cell r="A1756" t="str">
            <v>Enter activity Code first</v>
          </cell>
        </row>
        <row r="1758">
          <cell r="A1758" t="str">
            <v>Multi-Year Budget Sub Activities</v>
          </cell>
        </row>
        <row r="1767">
          <cell r="A1767" t="str">
            <v xml:space="preserve"> Sub total Year One</v>
          </cell>
        </row>
        <row r="1774">
          <cell r="A1774" t="str">
            <v>Enter activity Code first</v>
          </cell>
        </row>
        <row r="1776">
          <cell r="A1776" t="str">
            <v>Multi-Year Budget Sub Activities</v>
          </cell>
        </row>
        <row r="1785">
          <cell r="A1785" t="str">
            <v xml:space="preserve"> Sub total Year One</v>
          </cell>
        </row>
        <row r="1792">
          <cell r="A1792" t="str">
            <v>Enter activity Code first</v>
          </cell>
        </row>
        <row r="1794">
          <cell r="A1794" t="str">
            <v>Multi-Year Budget Sub Activities</v>
          </cell>
        </row>
        <row r="1803">
          <cell r="A1803" t="str">
            <v xml:space="preserve"> Sub total Year One</v>
          </cell>
        </row>
        <row r="1810">
          <cell r="A1810" t="str">
            <v>Enter activity Code first</v>
          </cell>
        </row>
        <row r="1812">
          <cell r="A1812" t="str">
            <v>Multi-Year Budget Sub Activities</v>
          </cell>
        </row>
        <row r="1821">
          <cell r="A1821" t="str">
            <v xml:space="preserve"> Sub total Year One</v>
          </cell>
        </row>
        <row r="1829">
          <cell r="A1829" t="str">
            <v>Enter activity Code first</v>
          </cell>
        </row>
        <row r="1831">
          <cell r="A1831" t="str">
            <v>Multi-Year Budget Sub Activities</v>
          </cell>
        </row>
        <row r="1840">
          <cell r="A1840" t="str">
            <v xml:space="preserve"> Sub total Year One</v>
          </cell>
        </row>
        <row r="1847">
          <cell r="A1847" t="str">
            <v>Enter activity Code first</v>
          </cell>
        </row>
        <row r="1849">
          <cell r="A1849" t="str">
            <v>Multi-Year Budget Sub Activities</v>
          </cell>
        </row>
        <row r="1858">
          <cell r="A1858" t="str">
            <v xml:space="preserve"> Sub total Year One</v>
          </cell>
        </row>
        <row r="1865">
          <cell r="A1865" t="str">
            <v>Enter activity Code first</v>
          </cell>
        </row>
        <row r="1867">
          <cell r="A1867" t="str">
            <v>Multi-Year Budget Sub Activities</v>
          </cell>
        </row>
        <row r="1876">
          <cell r="A1876" t="str">
            <v xml:space="preserve"> Sub total Year One</v>
          </cell>
        </row>
        <row r="1883">
          <cell r="A1883" t="str">
            <v>Enter activity Code first</v>
          </cell>
        </row>
        <row r="1885">
          <cell r="A1885" t="str">
            <v>Multi-Year Budget Sub Activities</v>
          </cell>
        </row>
        <row r="1894">
          <cell r="A1894" t="str">
            <v xml:space="preserve"> Sub total Year One</v>
          </cell>
        </row>
        <row r="1901">
          <cell r="A1901" t="str">
            <v>Enter activity Code first</v>
          </cell>
        </row>
        <row r="1903">
          <cell r="A1903" t="str">
            <v>Multi-Year Budget Sub Activities</v>
          </cell>
        </row>
        <row r="1912">
          <cell r="A1912" t="str">
            <v xml:space="preserve"> Sub total Year One</v>
          </cell>
        </row>
        <row r="1920">
          <cell r="A1920" t="str">
            <v>Enter activity Code first</v>
          </cell>
        </row>
        <row r="1922">
          <cell r="A1922" t="str">
            <v>Multi-Year Budget Sub Activities</v>
          </cell>
        </row>
        <row r="1931">
          <cell r="A1931" t="str">
            <v xml:space="preserve"> Sub total Year One</v>
          </cell>
        </row>
        <row r="1938">
          <cell r="A1938" t="str">
            <v>Not Specified</v>
          </cell>
        </row>
        <row r="1940">
          <cell r="A1940" t="str">
            <v>Multi-Year Budget Sub Activities</v>
          </cell>
        </row>
        <row r="1949">
          <cell r="A1949" t="str">
            <v xml:space="preserve"> Sub total Year One</v>
          </cell>
        </row>
        <row r="1956">
          <cell r="A1956" t="str">
            <v>Enter activity Code first</v>
          </cell>
        </row>
        <row r="1958">
          <cell r="A1958" t="str">
            <v>Multi-Year Budget Sub Activities</v>
          </cell>
        </row>
        <row r="1967">
          <cell r="A1967" t="str">
            <v xml:space="preserve"> Sub total Year One</v>
          </cell>
        </row>
        <row r="1974">
          <cell r="A1974" t="str">
            <v>Enter activity Code first</v>
          </cell>
        </row>
        <row r="1976">
          <cell r="A1976" t="str">
            <v>Multi-Year Budget Sub Activities</v>
          </cell>
        </row>
        <row r="1985">
          <cell r="A1985" t="str">
            <v xml:space="preserve"> Sub total Year One</v>
          </cell>
        </row>
        <row r="1992">
          <cell r="A1992" t="str">
            <v>Not Specified</v>
          </cell>
        </row>
        <row r="1994">
          <cell r="A1994" t="str">
            <v>Multi-Year Budget Sub Activities</v>
          </cell>
        </row>
        <row r="2003">
          <cell r="A2003" t="str">
            <v xml:space="preserve"> Sub total Year One</v>
          </cell>
        </row>
        <row r="2011">
          <cell r="A2011" t="str">
            <v>Enter activity Code first</v>
          </cell>
        </row>
        <row r="2013">
          <cell r="A2013" t="str">
            <v>Multi-Year Budget Sub Activities</v>
          </cell>
        </row>
        <row r="2022">
          <cell r="A2022" t="str">
            <v xml:space="preserve"> Sub total Year One</v>
          </cell>
        </row>
        <row r="2029">
          <cell r="A2029" t="str">
            <v>Enter activity Code first</v>
          </cell>
        </row>
        <row r="2031">
          <cell r="A2031" t="str">
            <v>Multi-Year Budget Sub Activities</v>
          </cell>
        </row>
        <row r="2040">
          <cell r="A2040" t="str">
            <v xml:space="preserve"> Sub total Year One</v>
          </cell>
        </row>
        <row r="2047">
          <cell r="A2047" t="str">
            <v>Not Specified</v>
          </cell>
        </row>
        <row r="2049">
          <cell r="A2049" t="str">
            <v>Multi-Year Budget Sub Activities</v>
          </cell>
        </row>
        <row r="2058">
          <cell r="A2058" t="str">
            <v xml:space="preserve"> Sub total Year One</v>
          </cell>
        </row>
        <row r="2065">
          <cell r="A2065" t="str">
            <v>Enter activity Code first</v>
          </cell>
        </row>
        <row r="2067">
          <cell r="A2067" t="str">
            <v>Multi-Year Budget Sub Activities</v>
          </cell>
        </row>
        <row r="2076">
          <cell r="A2076" t="str">
            <v xml:space="preserve"> Sub total Year One</v>
          </cell>
        </row>
        <row r="2083">
          <cell r="A2083" t="str">
            <v>Enter activity Code first</v>
          </cell>
        </row>
        <row r="2085">
          <cell r="A2085" t="str">
            <v>Multi-Year Budget Sub Activities</v>
          </cell>
        </row>
        <row r="2094">
          <cell r="A2094" t="str">
            <v xml:space="preserve"> Sub total Year One</v>
          </cell>
        </row>
        <row r="2102">
          <cell r="A2102" t="str">
            <v>Not Specified</v>
          </cell>
        </row>
        <row r="2104">
          <cell r="A2104" t="str">
            <v>Multi-Year Budget Sub Activities</v>
          </cell>
        </row>
        <row r="2113">
          <cell r="A2113" t="str">
            <v xml:space="preserve"> Sub total Year One</v>
          </cell>
        </row>
        <row r="2120">
          <cell r="A2120" t="str">
            <v>Enter activity Code first</v>
          </cell>
        </row>
        <row r="2122">
          <cell r="A2122" t="str">
            <v>Multi-Year Budget Sub Activities</v>
          </cell>
        </row>
        <row r="2131">
          <cell r="A2131" t="str">
            <v xml:space="preserve"> Sub total Year One</v>
          </cell>
        </row>
        <row r="2138">
          <cell r="A2138" t="str">
            <v>Enter activity Code first</v>
          </cell>
        </row>
        <row r="2140">
          <cell r="A2140" t="str">
            <v>Multi-Year Budget Sub Activities</v>
          </cell>
        </row>
        <row r="2149">
          <cell r="A2149" t="str">
            <v xml:space="preserve"> Sub total Year One</v>
          </cell>
        </row>
        <row r="2156">
          <cell r="A2156" t="str">
            <v>Enter activity Code first</v>
          </cell>
        </row>
        <row r="2158">
          <cell r="A2158" t="str">
            <v>Multi-Year Budget Sub Activities</v>
          </cell>
        </row>
        <row r="2167">
          <cell r="A2167" t="str">
            <v xml:space="preserve"> Sub total Year One</v>
          </cell>
        </row>
        <row r="2174">
          <cell r="A2174" t="str">
            <v>Enter activity Code first</v>
          </cell>
        </row>
        <row r="2176">
          <cell r="A2176" t="str">
            <v>Multi-Year Budget Sub Activities</v>
          </cell>
        </row>
        <row r="2185">
          <cell r="A2185" t="str">
            <v xml:space="preserve"> Sub total Year One</v>
          </cell>
        </row>
        <row r="2193">
          <cell r="A2193" t="str">
            <v>Enter activity Code first</v>
          </cell>
        </row>
        <row r="2195">
          <cell r="A2195" t="str">
            <v>Multi-Year Budget Sub Activities</v>
          </cell>
        </row>
        <row r="2204">
          <cell r="A2204" t="str">
            <v xml:space="preserve"> Sub total Year One</v>
          </cell>
        </row>
        <row r="2211">
          <cell r="A2211" t="str">
            <v>Enter activity Code first</v>
          </cell>
        </row>
        <row r="2213">
          <cell r="A2213" t="str">
            <v>Multi-Year Budget Sub Activities</v>
          </cell>
        </row>
        <row r="2222">
          <cell r="A2222" t="str">
            <v xml:space="preserve"> Sub total Year One</v>
          </cell>
        </row>
        <row r="2229">
          <cell r="A2229" t="str">
            <v>Enter activity Code first</v>
          </cell>
        </row>
        <row r="2231">
          <cell r="A2231" t="str">
            <v>Multi-Year Budget Sub Activities</v>
          </cell>
        </row>
        <row r="2240">
          <cell r="A2240" t="str">
            <v xml:space="preserve"> Sub total Year One</v>
          </cell>
        </row>
        <row r="2247">
          <cell r="A2247" t="str">
            <v>Enter activity Code first</v>
          </cell>
        </row>
        <row r="2249">
          <cell r="A2249" t="str">
            <v>Multi-Year Budget Sub Activities</v>
          </cell>
        </row>
        <row r="2258">
          <cell r="A2258" t="str">
            <v xml:space="preserve"> Sub total Year One</v>
          </cell>
        </row>
        <row r="2265">
          <cell r="A2265" t="str">
            <v>Enter activity Code first</v>
          </cell>
        </row>
        <row r="2267">
          <cell r="A2267" t="str">
            <v>Multi-Year Budget Sub Activities</v>
          </cell>
        </row>
        <row r="2276">
          <cell r="A2276" t="str">
            <v xml:space="preserve"> Sub total Year One</v>
          </cell>
        </row>
        <row r="2284">
          <cell r="A2284" t="str">
            <v>Enter activity Code first</v>
          </cell>
        </row>
        <row r="2286">
          <cell r="A2286" t="str">
            <v>Multi-Year Budget Sub Activities</v>
          </cell>
        </row>
        <row r="2295">
          <cell r="A2295" t="str">
            <v xml:space="preserve"> Sub total Year One</v>
          </cell>
        </row>
        <row r="2302">
          <cell r="A2302" t="str">
            <v>Enter activity Code first</v>
          </cell>
        </row>
        <row r="2304">
          <cell r="A2304" t="str">
            <v>Multi-Year Budget Sub Activities</v>
          </cell>
        </row>
        <row r="2313">
          <cell r="A2313" t="str">
            <v xml:space="preserve"> Sub total Year One</v>
          </cell>
        </row>
        <row r="2320">
          <cell r="A2320" t="str">
            <v>Enter activity Code first</v>
          </cell>
        </row>
        <row r="2322">
          <cell r="A2322" t="str">
            <v>Multi-Year Budget Sub Activities</v>
          </cell>
        </row>
        <row r="2331">
          <cell r="A2331" t="str">
            <v xml:space="preserve"> Sub total Year One</v>
          </cell>
        </row>
        <row r="2338">
          <cell r="A2338" t="str">
            <v>Enter activity Code first</v>
          </cell>
        </row>
        <row r="2340">
          <cell r="A2340" t="str">
            <v>Multi-Year Budget Sub Activities</v>
          </cell>
        </row>
        <row r="2349">
          <cell r="A2349" t="str">
            <v xml:space="preserve"> Sub total Year One</v>
          </cell>
        </row>
        <row r="2356">
          <cell r="A2356" t="str">
            <v>Enter activity Code first</v>
          </cell>
        </row>
        <row r="2358">
          <cell r="A2358" t="str">
            <v>Multi-Year Budget Sub Activities</v>
          </cell>
        </row>
        <row r="2367">
          <cell r="A2367" t="str">
            <v xml:space="preserve"> Sub total Year One</v>
          </cell>
        </row>
        <row r="2375">
          <cell r="A2375" t="str">
            <v>Enter activity Code first</v>
          </cell>
        </row>
        <row r="2377">
          <cell r="A2377" t="str">
            <v>Multi-Year Budget Sub Activities</v>
          </cell>
        </row>
        <row r="2386">
          <cell r="A2386" t="str">
            <v xml:space="preserve"> Sub total Year One</v>
          </cell>
        </row>
        <row r="2393">
          <cell r="A2393" t="str">
            <v>Enter activity Code first</v>
          </cell>
        </row>
        <row r="2395">
          <cell r="A2395" t="str">
            <v>Multi-Year Budget Sub Activities</v>
          </cell>
        </row>
        <row r="2404">
          <cell r="A2404" t="str">
            <v xml:space="preserve"> Sub total Year One</v>
          </cell>
        </row>
        <row r="2411">
          <cell r="A2411" t="str">
            <v>Enter activity Code first</v>
          </cell>
        </row>
        <row r="2413">
          <cell r="A2413" t="str">
            <v>Multi-Year Budget Sub Activities</v>
          </cell>
        </row>
        <row r="2422">
          <cell r="A2422" t="str">
            <v xml:space="preserve"> Sub total Year One</v>
          </cell>
        </row>
        <row r="2429">
          <cell r="A2429" t="str">
            <v>Enter activity Code first</v>
          </cell>
        </row>
        <row r="2431">
          <cell r="A2431" t="str">
            <v>Multi-Year Budget Sub Activities</v>
          </cell>
        </row>
        <row r="2440">
          <cell r="A2440" t="str">
            <v xml:space="preserve"> Sub total Year One</v>
          </cell>
        </row>
        <row r="2447">
          <cell r="A2447" t="str">
            <v>Enter activity Code first</v>
          </cell>
        </row>
        <row r="2449">
          <cell r="A2449" t="str">
            <v>Multi-Year Budget Sub Activities</v>
          </cell>
        </row>
        <row r="2458">
          <cell r="A2458" t="str">
            <v xml:space="preserve"> Sub total Year One</v>
          </cell>
        </row>
        <row r="2466">
          <cell r="A2466" t="str">
            <v>Enter activity Code first</v>
          </cell>
        </row>
        <row r="2468">
          <cell r="A2468" t="str">
            <v>Multi-Year Budget Sub Activities</v>
          </cell>
        </row>
        <row r="2477">
          <cell r="A2477" t="str">
            <v xml:space="preserve"> Sub total Year One</v>
          </cell>
        </row>
        <row r="2484">
          <cell r="A2484" t="str">
            <v>Enter activity Code first</v>
          </cell>
        </row>
        <row r="2486">
          <cell r="A2486" t="str">
            <v>Multi-Year Budget Sub Activities</v>
          </cell>
        </row>
        <row r="2495">
          <cell r="A2495" t="str">
            <v xml:space="preserve"> Sub total Year One</v>
          </cell>
        </row>
        <row r="2502">
          <cell r="A2502" t="str">
            <v>Enter activity Code first</v>
          </cell>
        </row>
        <row r="2504">
          <cell r="A2504" t="str">
            <v>Multi-Year Budget Sub Activities</v>
          </cell>
        </row>
        <row r="2513">
          <cell r="A2513" t="str">
            <v xml:space="preserve"> Sub total Year One</v>
          </cell>
        </row>
        <row r="2520">
          <cell r="A2520" t="str">
            <v>Enter activity Code first</v>
          </cell>
        </row>
        <row r="2522">
          <cell r="A2522" t="str">
            <v>Multi-Year Budget Sub Activities</v>
          </cell>
        </row>
        <row r="2531">
          <cell r="A2531" t="str">
            <v xml:space="preserve"> Sub total Year One</v>
          </cell>
        </row>
        <row r="2538">
          <cell r="A2538" t="str">
            <v>Not Specified</v>
          </cell>
        </row>
        <row r="2540">
          <cell r="A2540" t="str">
            <v>Multi-Year Budget Sub Activities</v>
          </cell>
        </row>
        <row r="2549">
          <cell r="A2549" t="str">
            <v xml:space="preserve"> Sub total Year One</v>
          </cell>
        </row>
        <row r="2557">
          <cell r="A2557" t="str">
            <v>Enter activity Code first</v>
          </cell>
        </row>
        <row r="2559">
          <cell r="A2559" t="str">
            <v>Multi-Year Budget Sub Activities</v>
          </cell>
        </row>
        <row r="2568">
          <cell r="A2568" t="str">
            <v xml:space="preserve"> Sub total Year One</v>
          </cell>
        </row>
        <row r="2575">
          <cell r="A2575" t="str">
            <v>Enter activity Code first</v>
          </cell>
        </row>
        <row r="2577">
          <cell r="A2577" t="str">
            <v>Multi-Year Budget Sub Activities</v>
          </cell>
        </row>
        <row r="2586">
          <cell r="A2586" t="str">
            <v xml:space="preserve"> Sub total Year One</v>
          </cell>
        </row>
        <row r="2593">
          <cell r="A2593" t="str">
            <v>Not Specified</v>
          </cell>
        </row>
        <row r="2595">
          <cell r="A2595" t="str">
            <v>Multi-Year Budget Sub Activities</v>
          </cell>
        </row>
        <row r="2604">
          <cell r="A2604" t="str">
            <v xml:space="preserve"> Sub total Year One</v>
          </cell>
        </row>
        <row r="2611">
          <cell r="A2611" t="str">
            <v>Enter activity Code first</v>
          </cell>
        </row>
        <row r="2613">
          <cell r="A2613" t="str">
            <v>Multi-Year Budget Sub Activities</v>
          </cell>
        </row>
        <row r="2622">
          <cell r="A2622" t="str">
            <v xml:space="preserve"> Sub total Year One</v>
          </cell>
        </row>
        <row r="2629">
          <cell r="A2629" t="str">
            <v>Enter activity Code first</v>
          </cell>
        </row>
        <row r="2631">
          <cell r="A2631" t="str">
            <v>Multi-Year Budget Sub Activities</v>
          </cell>
        </row>
        <row r="2640">
          <cell r="A2640" t="str">
            <v xml:space="preserve"> Sub total Year One</v>
          </cell>
        </row>
        <row r="2648">
          <cell r="A2648" t="str">
            <v>Enter activity Code first</v>
          </cell>
        </row>
        <row r="2650">
          <cell r="A2650" t="str">
            <v>Multi-Year Budget Sub Activities</v>
          </cell>
        </row>
        <row r="2659">
          <cell r="A2659" t="str">
            <v xml:space="preserve"> Sub total Year One</v>
          </cell>
        </row>
        <row r="2666">
          <cell r="A2666" t="str">
            <v>Enter activity Code first</v>
          </cell>
        </row>
        <row r="2668">
          <cell r="A2668" t="str">
            <v>Multi-Year Budget Sub Activities</v>
          </cell>
        </row>
        <row r="2677">
          <cell r="A2677" t="str">
            <v xml:space="preserve"> Sub total Year One</v>
          </cell>
        </row>
        <row r="2684">
          <cell r="A2684" t="str">
            <v>Enter activity Code first</v>
          </cell>
        </row>
        <row r="2686">
          <cell r="A2686" t="str">
            <v>Multi-Year Budget Sub Activities</v>
          </cell>
        </row>
        <row r="2695">
          <cell r="A2695" t="str">
            <v xml:space="preserve"> Sub total Year One</v>
          </cell>
        </row>
        <row r="2702">
          <cell r="A2702" t="str">
            <v>Enter activity Code first</v>
          </cell>
        </row>
        <row r="2704">
          <cell r="A2704" t="str">
            <v>Multi-Year Budget Sub Activities</v>
          </cell>
        </row>
        <row r="2713">
          <cell r="A2713" t="str">
            <v xml:space="preserve"> Sub total Year One</v>
          </cell>
        </row>
        <row r="2720">
          <cell r="A2720" t="str">
            <v>Enter activity Code first</v>
          </cell>
        </row>
        <row r="2722">
          <cell r="A2722" t="str">
            <v>Multi-Year Budget Sub Activities</v>
          </cell>
        </row>
        <row r="2731">
          <cell r="A2731" t="str">
            <v xml:space="preserve"> Sub total Year One</v>
          </cell>
        </row>
        <row r="2739">
          <cell r="A2739" t="str">
            <v>Enter activity Code first</v>
          </cell>
        </row>
        <row r="2741">
          <cell r="A2741" t="str">
            <v>Multi-Year Budget Sub Activities</v>
          </cell>
        </row>
        <row r="2750">
          <cell r="A2750" t="str">
            <v xml:space="preserve"> Sub total Year One</v>
          </cell>
        </row>
        <row r="2757">
          <cell r="A2757" t="str">
            <v>Enter activity Code first</v>
          </cell>
        </row>
        <row r="2759">
          <cell r="A2759" t="str">
            <v>Multi-Year Budget Sub Activities</v>
          </cell>
        </row>
        <row r="2768">
          <cell r="A2768" t="str">
            <v xml:space="preserve"> Sub total Year One</v>
          </cell>
        </row>
        <row r="2775">
          <cell r="A2775" t="str">
            <v>Enter activity Code first</v>
          </cell>
        </row>
        <row r="2777">
          <cell r="A2777" t="str">
            <v>Multi-Year Budget Sub Activities</v>
          </cell>
        </row>
        <row r="2786">
          <cell r="A2786" t="str">
            <v xml:space="preserve"> Sub total Year One</v>
          </cell>
        </row>
        <row r="2793">
          <cell r="A2793" t="str">
            <v>Enter activity Code first</v>
          </cell>
        </row>
        <row r="2795">
          <cell r="A2795" t="str">
            <v>Multi-Year Budget Sub Activities</v>
          </cell>
        </row>
        <row r="2804">
          <cell r="A2804" t="str">
            <v xml:space="preserve"> Sub total Year One</v>
          </cell>
        </row>
        <row r="2811">
          <cell r="A2811" t="str">
            <v>Enter activity Code first</v>
          </cell>
        </row>
        <row r="2813">
          <cell r="A2813" t="str">
            <v>Multi-Year Budget Sub Activities</v>
          </cell>
        </row>
        <row r="2822">
          <cell r="A2822" t="str">
            <v xml:space="preserve"> Sub total Year One</v>
          </cell>
        </row>
        <row r="2830">
          <cell r="A2830" t="str">
            <v>Enter activity Code first</v>
          </cell>
        </row>
        <row r="2832">
          <cell r="A2832" t="str">
            <v>Multi-Year Budget Sub Activities</v>
          </cell>
        </row>
        <row r="2841">
          <cell r="A2841" t="str">
            <v xml:space="preserve"> Sub total Year One</v>
          </cell>
        </row>
        <row r="2848">
          <cell r="A2848" t="str">
            <v>Enter activity Code first</v>
          </cell>
        </row>
        <row r="2850">
          <cell r="A2850" t="str">
            <v>Multi-Year Budget Sub Activities</v>
          </cell>
        </row>
        <row r="2859">
          <cell r="A2859" t="str">
            <v xml:space="preserve"> Sub total Year One</v>
          </cell>
        </row>
        <row r="2866">
          <cell r="A2866" t="str">
            <v>Enter activity Code first</v>
          </cell>
        </row>
        <row r="2868">
          <cell r="A2868" t="str">
            <v>Multi-Year Budget Sub Activities</v>
          </cell>
        </row>
        <row r="2877">
          <cell r="A2877" t="str">
            <v xml:space="preserve"> Sub total Year One</v>
          </cell>
        </row>
        <row r="2884">
          <cell r="A2884" t="str">
            <v>Enter activity Code first</v>
          </cell>
        </row>
        <row r="2886">
          <cell r="A2886" t="str">
            <v>Multi-Year Budget Sub Activities</v>
          </cell>
        </row>
        <row r="2895">
          <cell r="A2895" t="str">
            <v xml:space="preserve"> Sub total Year One</v>
          </cell>
        </row>
        <row r="2902">
          <cell r="A2902" t="str">
            <v>Not Specified</v>
          </cell>
        </row>
        <row r="2904">
          <cell r="A2904" t="str">
            <v>Multi-Year Budget Sub Activities</v>
          </cell>
        </row>
        <row r="2913">
          <cell r="A2913" t="str">
            <v xml:space="preserve"> Sub total Year One</v>
          </cell>
        </row>
        <row r="2921">
          <cell r="A2921" t="str">
            <v>Not Specified</v>
          </cell>
        </row>
        <row r="2923">
          <cell r="A2923" t="str">
            <v>Multi-Year Budget Sub Activities</v>
          </cell>
        </row>
        <row r="2932">
          <cell r="A2932" t="str">
            <v xml:space="preserve"> Sub total Year One</v>
          </cell>
        </row>
        <row r="2939">
          <cell r="A2939" t="str">
            <v>Not Specified</v>
          </cell>
        </row>
        <row r="2941">
          <cell r="A2941" t="str">
            <v>Multi-Year Budget Sub Activities</v>
          </cell>
        </row>
        <row r="2950">
          <cell r="A2950" t="str">
            <v xml:space="preserve"> Sub total Year One</v>
          </cell>
        </row>
        <row r="2957">
          <cell r="A2957" t="str">
            <v>Enter activity Code first</v>
          </cell>
        </row>
        <row r="2959">
          <cell r="A2959" t="str">
            <v>Multi-Year Budget Sub Activities</v>
          </cell>
        </row>
        <row r="2968">
          <cell r="A2968" t="str">
            <v xml:space="preserve"> Sub total Year One</v>
          </cell>
        </row>
        <row r="2975">
          <cell r="A2975" t="str">
            <v>Enter activity Code first</v>
          </cell>
        </row>
        <row r="2977">
          <cell r="A2977" t="str">
            <v>Multi-Year Budget Sub Activities</v>
          </cell>
        </row>
        <row r="2986">
          <cell r="A2986" t="str">
            <v xml:space="preserve"> Sub total Year One</v>
          </cell>
        </row>
        <row r="2993">
          <cell r="A2993" t="str">
            <v>Not Specified</v>
          </cell>
        </row>
        <row r="2995">
          <cell r="A2995" t="str">
            <v>Multi-Year Budget Sub Activities</v>
          </cell>
        </row>
        <row r="3004">
          <cell r="A3004" t="str">
            <v xml:space="preserve"> Sub total Year One</v>
          </cell>
        </row>
        <row r="3012">
          <cell r="A3012" t="str">
            <v>Enter activity Code first</v>
          </cell>
        </row>
        <row r="3014">
          <cell r="A3014" t="str">
            <v>Multi-Year Budget Sub Activities</v>
          </cell>
        </row>
        <row r="3023">
          <cell r="A3023" t="str">
            <v xml:space="preserve"> Sub total Year One</v>
          </cell>
        </row>
        <row r="3030">
          <cell r="A3030" t="str">
            <v>Enter activity Code first</v>
          </cell>
        </row>
        <row r="3032">
          <cell r="A3032" t="str">
            <v>Multi-Year Budget Sub Activities</v>
          </cell>
        </row>
        <row r="3041">
          <cell r="A3041" t="str">
            <v xml:space="preserve"> Sub total Year One</v>
          </cell>
        </row>
        <row r="3048">
          <cell r="A3048" t="str">
            <v>Enter activity Code first</v>
          </cell>
        </row>
        <row r="3050">
          <cell r="A3050" t="str">
            <v>Multi-Year Budget Sub Activities</v>
          </cell>
        </row>
        <row r="3059">
          <cell r="A3059" t="str">
            <v xml:space="preserve"> Sub total Year One</v>
          </cell>
        </row>
        <row r="3066">
          <cell r="A3066" t="str">
            <v>Enter activity Code first</v>
          </cell>
        </row>
        <row r="3068">
          <cell r="A3068" t="str">
            <v>Multi-Year Budget Sub Activities</v>
          </cell>
        </row>
        <row r="3077">
          <cell r="A3077" t="str">
            <v xml:space="preserve"> Sub total Year One</v>
          </cell>
        </row>
        <row r="3084">
          <cell r="A3084" t="str">
            <v>Enter activity Code first</v>
          </cell>
        </row>
        <row r="3086">
          <cell r="A3086" t="str">
            <v>Multi-Year Budget Sub Activities</v>
          </cell>
        </row>
        <row r="3095">
          <cell r="A3095" t="str">
            <v xml:space="preserve"> Sub total Year One</v>
          </cell>
        </row>
        <row r="3103">
          <cell r="A3103" t="str">
            <v>Enter activity Code first</v>
          </cell>
        </row>
        <row r="3105">
          <cell r="A3105" t="str">
            <v>Multi-Year Budget Sub Activities</v>
          </cell>
        </row>
        <row r="3114">
          <cell r="A3114" t="str">
            <v xml:space="preserve"> Sub total Year One</v>
          </cell>
        </row>
        <row r="3121">
          <cell r="A3121" t="str">
            <v>Enter activity Code first</v>
          </cell>
        </row>
        <row r="3123">
          <cell r="A3123" t="str">
            <v>Multi-Year Budget Sub Activities</v>
          </cell>
        </row>
        <row r="3132">
          <cell r="A3132" t="str">
            <v xml:space="preserve"> Sub total Year One</v>
          </cell>
        </row>
        <row r="3139">
          <cell r="A3139" t="str">
            <v>Enter activity Code first</v>
          </cell>
        </row>
        <row r="3141">
          <cell r="A3141" t="str">
            <v>Multi-Year Budget Sub Activities</v>
          </cell>
        </row>
        <row r="3150">
          <cell r="A3150" t="str">
            <v xml:space="preserve"> Sub total Year One</v>
          </cell>
        </row>
        <row r="3157">
          <cell r="A3157" t="str">
            <v>Enter activity Code first</v>
          </cell>
        </row>
        <row r="3159">
          <cell r="A3159" t="str">
            <v>Multi-Year Budget Sub Activities</v>
          </cell>
        </row>
        <row r="3168">
          <cell r="A3168" t="str">
            <v xml:space="preserve"> Sub total Year One</v>
          </cell>
        </row>
        <row r="3175">
          <cell r="A3175" t="str">
            <v>Enter activity Code first</v>
          </cell>
        </row>
        <row r="3177">
          <cell r="A3177" t="str">
            <v>Multi-Year Budget Sub Activities</v>
          </cell>
        </row>
        <row r="3186">
          <cell r="A3186" t="str">
            <v xml:space="preserve"> Sub total Year One</v>
          </cell>
        </row>
        <row r="3194">
          <cell r="A3194" t="str">
            <v>Enter activity Code first</v>
          </cell>
        </row>
        <row r="3196">
          <cell r="A3196" t="str">
            <v>Multi-Year Budget Sub Activities</v>
          </cell>
        </row>
        <row r="3205">
          <cell r="A3205" t="str">
            <v xml:space="preserve"> Sub total Year One</v>
          </cell>
        </row>
        <row r="3212">
          <cell r="A3212" t="str">
            <v>Enter activity Code first</v>
          </cell>
        </row>
        <row r="3214">
          <cell r="A3214" t="str">
            <v>Multi-Year Budget Sub Activities</v>
          </cell>
        </row>
        <row r="3223">
          <cell r="A3223" t="str">
            <v xml:space="preserve"> Sub total Year One</v>
          </cell>
        </row>
        <row r="3230">
          <cell r="A3230" t="str">
            <v>Enter activity Code first</v>
          </cell>
        </row>
        <row r="3232">
          <cell r="A3232" t="str">
            <v>Multi-Year Budget Sub Activities</v>
          </cell>
        </row>
        <row r="3241">
          <cell r="A3241" t="str">
            <v xml:space="preserve"> Sub total Year One</v>
          </cell>
        </row>
        <row r="3248">
          <cell r="A3248" t="str">
            <v>Enter activity Code first</v>
          </cell>
        </row>
        <row r="3250">
          <cell r="A3250" t="str">
            <v>Multi-Year Budget Sub Activities</v>
          </cell>
        </row>
        <row r="3259">
          <cell r="A3259" t="str">
            <v xml:space="preserve"> Sub total Year One</v>
          </cell>
        </row>
        <row r="3266">
          <cell r="A3266" t="str">
            <v>Enter activity Code first</v>
          </cell>
        </row>
        <row r="3268">
          <cell r="A3268" t="str">
            <v>Multi-Year Budget Sub Activities</v>
          </cell>
        </row>
        <row r="3277">
          <cell r="A3277" t="str">
            <v xml:space="preserve"> Sub total Year One</v>
          </cell>
        </row>
        <row r="3285">
          <cell r="A3285" t="str">
            <v>Enter activity Code first</v>
          </cell>
        </row>
        <row r="3287">
          <cell r="A3287" t="str">
            <v>Multi-Year Budget Sub Activities</v>
          </cell>
        </row>
        <row r="3296">
          <cell r="A3296" t="str">
            <v xml:space="preserve"> Sub total Year One</v>
          </cell>
        </row>
        <row r="3303">
          <cell r="A3303" t="str">
            <v>Enter activity Code first</v>
          </cell>
        </row>
        <row r="3305">
          <cell r="A3305" t="str">
            <v>Multi-Year Budget Sub Activities</v>
          </cell>
        </row>
        <row r="3314">
          <cell r="A3314" t="str">
            <v xml:space="preserve"> Sub total Year One</v>
          </cell>
        </row>
        <row r="3321">
          <cell r="A3321" t="str">
            <v>Enter activity Code first</v>
          </cell>
        </row>
        <row r="3323">
          <cell r="A3323" t="str">
            <v>Multi-Year Budget Sub Activities</v>
          </cell>
        </row>
        <row r="3332">
          <cell r="A3332" t="str">
            <v xml:space="preserve"> Sub total Year One</v>
          </cell>
        </row>
        <row r="3339">
          <cell r="A3339" t="str">
            <v>Enter activity Code first</v>
          </cell>
        </row>
        <row r="3341">
          <cell r="A3341" t="str">
            <v>Multi-Year Budget Sub Activities</v>
          </cell>
        </row>
        <row r="3350">
          <cell r="A3350" t="str">
            <v xml:space="preserve"> Sub total Year One</v>
          </cell>
        </row>
        <row r="3357">
          <cell r="A3357" t="str">
            <v>Enter activity Code first</v>
          </cell>
        </row>
        <row r="3359">
          <cell r="A3359" t="str">
            <v>Multi-Year Budget Sub Activities</v>
          </cell>
        </row>
        <row r="3368">
          <cell r="A3368" t="str">
            <v xml:space="preserve"> Sub total Year One</v>
          </cell>
        </row>
        <row r="3376">
          <cell r="A3376" t="str">
            <v>Enter activity Code first</v>
          </cell>
        </row>
        <row r="3378">
          <cell r="A3378" t="str">
            <v>Multi-Year Budget Sub Activities</v>
          </cell>
        </row>
        <row r="3387">
          <cell r="A3387" t="str">
            <v xml:space="preserve"> Sub total Year One</v>
          </cell>
        </row>
        <row r="3394">
          <cell r="A3394" t="str">
            <v>Enter activity Code first</v>
          </cell>
        </row>
        <row r="3396">
          <cell r="A3396" t="str">
            <v>Multi-Year Budget Sub Activities</v>
          </cell>
        </row>
        <row r="3405">
          <cell r="A3405" t="str">
            <v xml:space="preserve"> Sub total Year One</v>
          </cell>
        </row>
        <row r="3412">
          <cell r="A3412" t="str">
            <v>Enter activity Code first</v>
          </cell>
        </row>
        <row r="3414">
          <cell r="A3414" t="str">
            <v>Multi-Year Budget Sub Activities</v>
          </cell>
        </row>
        <row r="3423">
          <cell r="A3423" t="str">
            <v xml:space="preserve"> Sub total Year One</v>
          </cell>
        </row>
        <row r="3430">
          <cell r="A3430" t="str">
            <v>Enter activity Code first</v>
          </cell>
        </row>
        <row r="3432">
          <cell r="A3432" t="str">
            <v>Multi-Year Budget Sub Activities</v>
          </cell>
        </row>
        <row r="3441">
          <cell r="A3441" t="str">
            <v xml:space="preserve"> Sub total Year One</v>
          </cell>
        </row>
        <row r="3448">
          <cell r="A3448" t="str">
            <v>Enter activity Code first</v>
          </cell>
        </row>
        <row r="3450">
          <cell r="A3450" t="str">
            <v>Multi-Year Budget Sub Activities</v>
          </cell>
        </row>
        <row r="3459">
          <cell r="A3459" t="str">
            <v xml:space="preserve"> Sub total Year One</v>
          </cell>
        </row>
        <row r="3467">
          <cell r="A3467" t="str">
            <v>Enter activity Code first</v>
          </cell>
        </row>
        <row r="3469">
          <cell r="A3469" t="str">
            <v>Multi-Year Budget Sub Activities</v>
          </cell>
        </row>
        <row r="3478">
          <cell r="A3478" t="str">
            <v xml:space="preserve"> Sub total Year One</v>
          </cell>
        </row>
        <row r="3485">
          <cell r="A3485" t="str">
            <v>Enter activity Code first</v>
          </cell>
        </row>
        <row r="3487">
          <cell r="A3487" t="str">
            <v>Multi-Year Budget Sub Activities</v>
          </cell>
        </row>
        <row r="3496">
          <cell r="A3496" t="str">
            <v xml:space="preserve"> Sub total Year One</v>
          </cell>
        </row>
        <row r="3503">
          <cell r="A3503" t="str">
            <v>Enter activity Code first</v>
          </cell>
        </row>
        <row r="3505">
          <cell r="A3505" t="str">
            <v>Multi-Year Budget Sub Activities</v>
          </cell>
        </row>
        <row r="3514">
          <cell r="A3514" t="str">
            <v xml:space="preserve"> Sub total Year One</v>
          </cell>
        </row>
        <row r="3521">
          <cell r="A3521" t="str">
            <v>Enter activity Code first</v>
          </cell>
        </row>
        <row r="3523">
          <cell r="A3523" t="str">
            <v>Multi-Year Budget Sub Activities</v>
          </cell>
        </row>
        <row r="3532">
          <cell r="A3532" t="str">
            <v xml:space="preserve"> Sub total Year One</v>
          </cell>
        </row>
        <row r="3539">
          <cell r="A3539" t="str">
            <v>Enter activity Code first</v>
          </cell>
        </row>
        <row r="3541">
          <cell r="A3541" t="str">
            <v>Multi-Year Budget Sub Activities</v>
          </cell>
        </row>
        <row r="3550">
          <cell r="A3550" t="str">
            <v xml:space="preserve"> Sub total Year One</v>
          </cell>
        </row>
        <row r="3558">
          <cell r="A3558" t="str">
            <v>Enter activity Code first</v>
          </cell>
        </row>
        <row r="3560">
          <cell r="A3560" t="str">
            <v>Multi-Year Budget Sub Activities</v>
          </cell>
        </row>
        <row r="3569">
          <cell r="A3569" t="str">
            <v xml:space="preserve"> Sub total Year One</v>
          </cell>
        </row>
        <row r="3576">
          <cell r="A3576" t="str">
            <v>Enter activity Code first</v>
          </cell>
        </row>
        <row r="3578">
          <cell r="A3578" t="str">
            <v>Multi-Year Budget Sub Activities</v>
          </cell>
        </row>
        <row r="3587">
          <cell r="A3587" t="str">
            <v xml:space="preserve"> Sub total Year One</v>
          </cell>
        </row>
        <row r="3594">
          <cell r="A3594" t="str">
            <v>Enter activity Code first</v>
          </cell>
        </row>
        <row r="3596">
          <cell r="A3596" t="str">
            <v>Multi-Year Budget Sub Activities</v>
          </cell>
        </row>
        <row r="3605">
          <cell r="A3605" t="str">
            <v xml:space="preserve"> Sub total Year One</v>
          </cell>
        </row>
        <row r="3612">
          <cell r="A3612" t="str">
            <v>Enter activity Code first</v>
          </cell>
        </row>
        <row r="3614">
          <cell r="A3614" t="str">
            <v>Multi-Year Budget Sub Activities</v>
          </cell>
        </row>
        <row r="3623">
          <cell r="A3623" t="str">
            <v xml:space="preserve"> Sub total Year One</v>
          </cell>
        </row>
        <row r="3630">
          <cell r="A3630" t="str">
            <v>Enter activity Code first</v>
          </cell>
        </row>
        <row r="3632">
          <cell r="A3632" t="str">
            <v>Multi-Year Budget Sub Activities</v>
          </cell>
        </row>
        <row r="3641">
          <cell r="A3641" t="str">
            <v xml:space="preserve"> Sub total Year One</v>
          </cell>
        </row>
        <row r="3649">
          <cell r="A3649" t="str">
            <v>Enter activity Code first</v>
          </cell>
        </row>
        <row r="3651">
          <cell r="A3651" t="str">
            <v>Multi-Year Budget Sub Activities</v>
          </cell>
        </row>
        <row r="3660">
          <cell r="A3660" t="str">
            <v xml:space="preserve"> Sub total Year One</v>
          </cell>
        </row>
        <row r="3667">
          <cell r="A3667" t="str">
            <v>Enter activity Code first</v>
          </cell>
        </row>
        <row r="3669">
          <cell r="A3669" t="str">
            <v>Multi-Year Budget Sub Activities</v>
          </cell>
        </row>
        <row r="3678">
          <cell r="A3678" t="str">
            <v xml:space="preserve"> Sub total Year One</v>
          </cell>
        </row>
        <row r="3685">
          <cell r="A3685" t="str">
            <v>Enter activity Code first</v>
          </cell>
        </row>
        <row r="3687">
          <cell r="A3687" t="str">
            <v>Multi-Year Budget Sub Activities</v>
          </cell>
        </row>
        <row r="3696">
          <cell r="A3696" t="str">
            <v xml:space="preserve"> Sub total Year One</v>
          </cell>
        </row>
        <row r="3703">
          <cell r="A3703" t="str">
            <v>Enter activity Code first</v>
          </cell>
        </row>
        <row r="3705">
          <cell r="A3705" t="str">
            <v>Multi-Year Budget Sub Activities</v>
          </cell>
        </row>
        <row r="3714">
          <cell r="A3714" t="str">
            <v xml:space="preserve"> Sub total Year One</v>
          </cell>
        </row>
        <row r="3721">
          <cell r="A3721" t="str">
            <v>Enter activity Code first</v>
          </cell>
        </row>
        <row r="3723">
          <cell r="A3723" t="str">
            <v>Multi-Year Budget Sub Activities</v>
          </cell>
        </row>
        <row r="3732">
          <cell r="A3732" t="str">
            <v xml:space="preserve"> Sub total Year One</v>
          </cell>
        </row>
        <row r="3740">
          <cell r="A3740" t="str">
            <v>Enter activity Code first</v>
          </cell>
        </row>
        <row r="3742">
          <cell r="A3742" t="str">
            <v>Multi-Year Budget Sub Activities</v>
          </cell>
        </row>
        <row r="3751">
          <cell r="A3751" t="str">
            <v xml:space="preserve"> Sub total Year One</v>
          </cell>
        </row>
        <row r="3758">
          <cell r="A3758" t="str">
            <v>Enter activity Code first</v>
          </cell>
        </row>
        <row r="3760">
          <cell r="A3760" t="str">
            <v>Multi-Year Budget Sub Activities</v>
          </cell>
        </row>
        <row r="3769">
          <cell r="A3769" t="str">
            <v xml:space="preserve"> Sub total Year One</v>
          </cell>
        </row>
        <row r="3776">
          <cell r="A3776" t="str">
            <v>Enter activity Code first</v>
          </cell>
        </row>
        <row r="3778">
          <cell r="A3778" t="str">
            <v>Multi-Year Budget Sub Activities</v>
          </cell>
        </row>
        <row r="3787">
          <cell r="A3787" t="str">
            <v xml:space="preserve"> Sub total Year One</v>
          </cell>
        </row>
        <row r="3794">
          <cell r="A3794" t="str">
            <v>Enter activity Code first</v>
          </cell>
        </row>
        <row r="3796">
          <cell r="A3796" t="str">
            <v>Multi-Year Budget Sub Activities</v>
          </cell>
        </row>
        <row r="3805">
          <cell r="A3805" t="str">
            <v xml:space="preserve"> Sub total Year One</v>
          </cell>
        </row>
        <row r="3812">
          <cell r="A3812" t="str">
            <v>Enter activity Code first</v>
          </cell>
        </row>
        <row r="3814">
          <cell r="A3814" t="str">
            <v>Multi-Year Budget Sub Activities</v>
          </cell>
        </row>
        <row r="3823">
          <cell r="A3823" t="str">
            <v xml:space="preserve"> Sub total Year One</v>
          </cell>
        </row>
        <row r="3831">
          <cell r="A3831" t="str">
            <v>Enter activity Code first</v>
          </cell>
        </row>
        <row r="3833">
          <cell r="A3833" t="str">
            <v>Multi-Year Budget Sub Activities</v>
          </cell>
        </row>
        <row r="3842">
          <cell r="A3842" t="str">
            <v xml:space="preserve"> Sub total Year One</v>
          </cell>
        </row>
        <row r="3849">
          <cell r="A3849" t="str">
            <v>Enter activity Code first</v>
          </cell>
        </row>
        <row r="3851">
          <cell r="A3851" t="str">
            <v>Multi-Year Budget Sub Activities</v>
          </cell>
        </row>
        <row r="3860">
          <cell r="A3860" t="str">
            <v xml:space="preserve"> Sub total Year One</v>
          </cell>
        </row>
        <row r="3867">
          <cell r="A3867" t="str">
            <v>Enter activity Code first</v>
          </cell>
        </row>
        <row r="3869">
          <cell r="A3869" t="str">
            <v>Multi-Year Budget Sub Activities</v>
          </cell>
        </row>
        <row r="3878">
          <cell r="A3878" t="str">
            <v xml:space="preserve"> Sub total Year One</v>
          </cell>
        </row>
        <row r="3885">
          <cell r="A3885" t="str">
            <v>Enter activity Code first</v>
          </cell>
        </row>
        <row r="3887">
          <cell r="A3887" t="str">
            <v>Multi-Year Budget Sub Activities</v>
          </cell>
        </row>
        <row r="3896">
          <cell r="A3896" t="str">
            <v xml:space="preserve"> Sub total Year One</v>
          </cell>
        </row>
        <row r="3903">
          <cell r="A3903" t="str">
            <v>Enter activity Code first</v>
          </cell>
        </row>
        <row r="3905">
          <cell r="A3905" t="str">
            <v>Multi-Year Budget Sub Activities</v>
          </cell>
        </row>
        <row r="3914">
          <cell r="A3914" t="str">
            <v xml:space="preserve"> Sub total Year One</v>
          </cell>
        </row>
        <row r="3922">
          <cell r="A3922" t="str">
            <v>Enter activity Code first</v>
          </cell>
        </row>
        <row r="3924">
          <cell r="A3924" t="str">
            <v>Multi-Year Budget Sub Activities</v>
          </cell>
        </row>
        <row r="3933">
          <cell r="A3933" t="str">
            <v xml:space="preserve"> Sub total Year One</v>
          </cell>
        </row>
        <row r="3940">
          <cell r="A3940" t="str">
            <v>Enter activity Code first</v>
          </cell>
        </row>
        <row r="3942">
          <cell r="A3942" t="str">
            <v>Multi-Year Budget Sub Activities</v>
          </cell>
        </row>
        <row r="3951">
          <cell r="A3951" t="str">
            <v xml:space="preserve"> Sub total Year One</v>
          </cell>
        </row>
        <row r="3958">
          <cell r="A3958" t="str">
            <v>Enter activity Code first</v>
          </cell>
        </row>
        <row r="3960">
          <cell r="A3960" t="str">
            <v>Multi-Year Budget Sub Activities</v>
          </cell>
        </row>
        <row r="3969">
          <cell r="A3969" t="str">
            <v xml:space="preserve"> Sub total Year One</v>
          </cell>
        </row>
        <row r="3976">
          <cell r="A3976" t="str">
            <v>Enter activity Code first</v>
          </cell>
        </row>
        <row r="3978">
          <cell r="A3978" t="str">
            <v>Multi-Year Budget Sub Activities</v>
          </cell>
        </row>
        <row r="3987">
          <cell r="A3987" t="str">
            <v xml:space="preserve"> Sub total Year One</v>
          </cell>
        </row>
        <row r="3994">
          <cell r="A3994" t="str">
            <v>Enter activity Code first</v>
          </cell>
        </row>
        <row r="3996">
          <cell r="A3996" t="str">
            <v>Multi-Year Budget Sub Activities</v>
          </cell>
        </row>
        <row r="4005">
          <cell r="A4005" t="str">
            <v xml:space="preserve"> Sub total Year One</v>
          </cell>
        </row>
        <row r="4013">
          <cell r="A4013" t="str">
            <v>Enter activity Code first</v>
          </cell>
        </row>
        <row r="4015">
          <cell r="A4015" t="str">
            <v>Multi-Year Budget Sub Activities</v>
          </cell>
        </row>
        <row r="4024">
          <cell r="A4024" t="str">
            <v xml:space="preserve"> Sub total Year One</v>
          </cell>
        </row>
        <row r="4031">
          <cell r="A4031" t="str">
            <v>Enter activity Code first</v>
          </cell>
        </row>
        <row r="4033">
          <cell r="A4033" t="str">
            <v>Multi-Year Budget Sub Activities</v>
          </cell>
        </row>
        <row r="4042">
          <cell r="A4042" t="str">
            <v xml:space="preserve"> Sub total Year One</v>
          </cell>
        </row>
        <row r="4049">
          <cell r="A4049" t="str">
            <v>Enter activity Code first</v>
          </cell>
        </row>
        <row r="4051">
          <cell r="A4051" t="str">
            <v>Multi-Year Budget Sub Activities</v>
          </cell>
        </row>
        <row r="4060">
          <cell r="A4060" t="str">
            <v xml:space="preserve"> Sub total Year One</v>
          </cell>
        </row>
        <row r="4067">
          <cell r="A4067" t="str">
            <v>Enter activity Code first</v>
          </cell>
        </row>
        <row r="4069">
          <cell r="A4069" t="str">
            <v>Multi-Year Budget Sub Activities</v>
          </cell>
        </row>
        <row r="4078">
          <cell r="A4078" t="str">
            <v xml:space="preserve"> Sub total Year One</v>
          </cell>
        </row>
        <row r="4085">
          <cell r="A4085" t="str">
            <v>Enter activity Code first</v>
          </cell>
        </row>
        <row r="4087">
          <cell r="A4087" t="str">
            <v>Multi-Year Budget Sub Activities</v>
          </cell>
        </row>
        <row r="4096">
          <cell r="A4096" t="str">
            <v xml:space="preserve"> Sub total Year One</v>
          </cell>
        </row>
        <row r="4104">
          <cell r="A4104" t="str">
            <v>Enter activity Code first</v>
          </cell>
        </row>
        <row r="4106">
          <cell r="A4106" t="str">
            <v>Multi-Year Budget Sub Activities</v>
          </cell>
        </row>
        <row r="4115">
          <cell r="A4115" t="str">
            <v xml:space="preserve"> Sub total Year One</v>
          </cell>
        </row>
        <row r="4122">
          <cell r="A4122" t="str">
            <v>Enter activity Code first</v>
          </cell>
        </row>
        <row r="4124">
          <cell r="A4124" t="str">
            <v>Multi-Year Budget Sub Activities</v>
          </cell>
        </row>
        <row r="4133">
          <cell r="A4133" t="str">
            <v xml:space="preserve"> Sub total Year One</v>
          </cell>
        </row>
        <row r="4140">
          <cell r="A4140" t="str">
            <v>Enter activity Code first</v>
          </cell>
        </row>
        <row r="4142">
          <cell r="A4142" t="str">
            <v>Multi-Year Budget Sub Activities</v>
          </cell>
        </row>
        <row r="4151">
          <cell r="A4151" t="str">
            <v xml:space="preserve"> Sub total Year One</v>
          </cell>
        </row>
        <row r="4158">
          <cell r="A4158" t="str">
            <v>Enter activity Code first</v>
          </cell>
        </row>
        <row r="4160">
          <cell r="A4160" t="str">
            <v>Multi-Year Budget Sub Activities</v>
          </cell>
        </row>
        <row r="4169">
          <cell r="A4169" t="str">
            <v xml:space="preserve"> Sub total Year One</v>
          </cell>
        </row>
        <row r="4176">
          <cell r="A4176" t="str">
            <v>Enter activity Code first</v>
          </cell>
        </row>
        <row r="4178">
          <cell r="A4178" t="str">
            <v>Multi-Year Budget Sub Activities</v>
          </cell>
        </row>
        <row r="4187">
          <cell r="A4187" t="str">
            <v xml:space="preserve"> Sub total Year One</v>
          </cell>
        </row>
        <row r="4195">
          <cell r="A4195" t="str">
            <v>Enter activity Code first</v>
          </cell>
        </row>
        <row r="4197">
          <cell r="A4197" t="str">
            <v>Multi-Year Budget Sub Activities</v>
          </cell>
        </row>
        <row r="4206">
          <cell r="A4206" t="str">
            <v xml:space="preserve"> Sub total Year One</v>
          </cell>
        </row>
        <row r="4213">
          <cell r="A4213" t="str">
            <v>Enter activity Code first</v>
          </cell>
        </row>
        <row r="4215">
          <cell r="A4215" t="str">
            <v>Multi-Year Budget Sub Activities</v>
          </cell>
        </row>
        <row r="4224">
          <cell r="A4224" t="str">
            <v xml:space="preserve"> Sub total Year One</v>
          </cell>
        </row>
        <row r="4231">
          <cell r="A4231" t="str">
            <v>Enter activity Code first</v>
          </cell>
        </row>
        <row r="4233">
          <cell r="A4233" t="str">
            <v>Multi-Year Budget Sub Activities</v>
          </cell>
        </row>
        <row r="4242">
          <cell r="A4242" t="str">
            <v xml:space="preserve"> Sub total Year One</v>
          </cell>
        </row>
        <row r="4249">
          <cell r="A4249" t="str">
            <v>Enter activity Code first</v>
          </cell>
        </row>
        <row r="4251">
          <cell r="A4251" t="str">
            <v>Multi-Year Budget Sub Activities</v>
          </cell>
        </row>
        <row r="4260">
          <cell r="A4260" t="str">
            <v xml:space="preserve"> Sub total Year One</v>
          </cell>
        </row>
        <row r="4267">
          <cell r="A4267" t="str">
            <v>Enter activity Code first</v>
          </cell>
        </row>
        <row r="4269">
          <cell r="A4269" t="str">
            <v>Multi-Year Budget Sub Activities</v>
          </cell>
        </row>
        <row r="4278">
          <cell r="A4278" t="str">
            <v xml:space="preserve"> Sub total Year One</v>
          </cell>
        </row>
        <row r="4286">
          <cell r="A4286" t="str">
            <v>Enter activity Code first</v>
          </cell>
        </row>
        <row r="4288">
          <cell r="A4288" t="str">
            <v>Multi-Year Budget Sub Activities</v>
          </cell>
        </row>
        <row r="4297">
          <cell r="A4297" t="str">
            <v xml:space="preserve"> Sub total Year One</v>
          </cell>
        </row>
        <row r="4304">
          <cell r="A4304" t="str">
            <v>Enter activity Code first</v>
          </cell>
        </row>
        <row r="4306">
          <cell r="A4306" t="str">
            <v>Multi-Year Budget Sub Activities</v>
          </cell>
        </row>
        <row r="4315">
          <cell r="A4315" t="str">
            <v xml:space="preserve"> Sub total Year One</v>
          </cell>
        </row>
        <row r="4322">
          <cell r="A4322" t="str">
            <v>Enter activity Code first</v>
          </cell>
        </row>
        <row r="4324">
          <cell r="A4324" t="str">
            <v>Multi-Year Budget Sub Activities</v>
          </cell>
        </row>
        <row r="4333">
          <cell r="A4333" t="str">
            <v xml:space="preserve"> Sub total Year One</v>
          </cell>
        </row>
        <row r="4340">
          <cell r="A4340" t="str">
            <v>Enter activity Code first</v>
          </cell>
        </row>
        <row r="4342">
          <cell r="A4342" t="str">
            <v>Multi-Year Budget Sub Activities</v>
          </cell>
        </row>
        <row r="4351">
          <cell r="A4351" t="str">
            <v xml:space="preserve"> Sub total Year One</v>
          </cell>
        </row>
        <row r="4358">
          <cell r="A4358" t="str">
            <v>Enter activity Code first</v>
          </cell>
        </row>
        <row r="4360">
          <cell r="A4360" t="str">
            <v>Multi-Year Budget Sub Activities</v>
          </cell>
        </row>
        <row r="4369">
          <cell r="A4369" t="str">
            <v xml:space="preserve"> Sub total Year One</v>
          </cell>
        </row>
        <row r="4377">
          <cell r="A4377" t="str">
            <v>Enter activity Code first</v>
          </cell>
        </row>
        <row r="4379">
          <cell r="A4379" t="str">
            <v>Multi-Year Budget Sub Activities</v>
          </cell>
        </row>
        <row r="4388">
          <cell r="A4388" t="str">
            <v xml:space="preserve"> Sub total Year One</v>
          </cell>
        </row>
        <row r="4395">
          <cell r="A4395" t="str">
            <v>Enter activity Code first</v>
          </cell>
        </row>
        <row r="4397">
          <cell r="A4397" t="str">
            <v>Multi-Year Budget Sub Activities</v>
          </cell>
        </row>
        <row r="4406">
          <cell r="A4406" t="str">
            <v xml:space="preserve"> Sub total Year One</v>
          </cell>
        </row>
        <row r="4413">
          <cell r="A4413" t="str">
            <v>Enter activity Code first</v>
          </cell>
        </row>
        <row r="4415">
          <cell r="A4415" t="str">
            <v>Multi-Year Budget Sub Activities</v>
          </cell>
        </row>
        <row r="4424">
          <cell r="A4424" t="str">
            <v xml:space="preserve"> Sub total Year One</v>
          </cell>
        </row>
        <row r="4431">
          <cell r="A4431" t="str">
            <v>Enter activity Code first</v>
          </cell>
        </row>
        <row r="4433">
          <cell r="A4433" t="str">
            <v>Multi-Year Budget Sub Activities</v>
          </cell>
        </row>
        <row r="4442">
          <cell r="A4442" t="str">
            <v xml:space="preserve"> Sub total Year One</v>
          </cell>
        </row>
        <row r="4449">
          <cell r="A4449" t="str">
            <v>Enter activity Code first</v>
          </cell>
        </row>
        <row r="4451">
          <cell r="A4451" t="str">
            <v>Multi-Year Budget Sub Activities</v>
          </cell>
        </row>
        <row r="4460">
          <cell r="A4460" t="str">
            <v xml:space="preserve"> Sub total Year One</v>
          </cell>
        </row>
        <row r="4468">
          <cell r="A4468" t="str">
            <v>Enter activity Code first</v>
          </cell>
        </row>
        <row r="4470">
          <cell r="A4470" t="str">
            <v>Multi-Year Budget Sub Activities</v>
          </cell>
        </row>
        <row r="4479">
          <cell r="A4479" t="str">
            <v xml:space="preserve"> Sub total Year One</v>
          </cell>
        </row>
        <row r="4486">
          <cell r="A4486" t="str">
            <v>Enter activity Code first</v>
          </cell>
        </row>
        <row r="4488">
          <cell r="A4488" t="str">
            <v>Multi-Year Budget Sub Activities</v>
          </cell>
        </row>
        <row r="4497">
          <cell r="A4497" t="str">
            <v xml:space="preserve"> Sub total Year One</v>
          </cell>
        </row>
        <row r="4504">
          <cell r="A4504" t="str">
            <v>Enter activity Code first</v>
          </cell>
        </row>
        <row r="4506">
          <cell r="A4506" t="str">
            <v>Multi-Year Budget Sub Activities</v>
          </cell>
        </row>
        <row r="4515">
          <cell r="A4515" t="str">
            <v xml:space="preserve"> Sub total Year One</v>
          </cell>
        </row>
        <row r="4522">
          <cell r="A4522" t="str">
            <v>Enter activity Code first</v>
          </cell>
        </row>
        <row r="4524">
          <cell r="A4524" t="str">
            <v>Multi-Year Budget Sub Activities</v>
          </cell>
        </row>
        <row r="4533">
          <cell r="A4533" t="str">
            <v xml:space="preserve"> Sub total Year One</v>
          </cell>
        </row>
        <row r="4540">
          <cell r="A4540" t="str">
            <v>Enter activity Code first</v>
          </cell>
        </row>
        <row r="4542">
          <cell r="A4542" t="str">
            <v>Multi-Year Budget Sub Activities</v>
          </cell>
        </row>
        <row r="4551">
          <cell r="A4551" t="str">
            <v xml:space="preserve"> Sub total Year One</v>
          </cell>
        </row>
        <row r="4559">
          <cell r="A4559" t="str">
            <v>Enter activity Code first</v>
          </cell>
        </row>
        <row r="4561">
          <cell r="A4561" t="str">
            <v>Multi-Year Budget Sub Activities</v>
          </cell>
        </row>
        <row r="4570">
          <cell r="A4570" t="str">
            <v xml:space="preserve"> Sub total Year One</v>
          </cell>
        </row>
        <row r="4577">
          <cell r="A4577" t="str">
            <v>Enter activity Code first</v>
          </cell>
        </row>
        <row r="4579">
          <cell r="A4579" t="str">
            <v>Multi-Year Budget Sub Activities</v>
          </cell>
        </row>
        <row r="4588">
          <cell r="A4588" t="str">
            <v xml:space="preserve"> Sub total Year One</v>
          </cell>
        </row>
        <row r="4595">
          <cell r="A4595" t="str">
            <v>Enter activity Code first</v>
          </cell>
        </row>
        <row r="4597">
          <cell r="A4597" t="str">
            <v>Multi-Year Budget Sub Activities</v>
          </cell>
        </row>
        <row r="4606">
          <cell r="A4606" t="str">
            <v xml:space="preserve"> Sub total Year One</v>
          </cell>
        </row>
        <row r="4613">
          <cell r="A4613" t="str">
            <v>Not Specified</v>
          </cell>
        </row>
        <row r="4615">
          <cell r="A4615" t="str">
            <v>Multi-Year Budget Sub Activities</v>
          </cell>
        </row>
        <row r="4624">
          <cell r="A4624" t="str">
            <v xml:space="preserve"> Sub total Year One</v>
          </cell>
        </row>
        <row r="4631">
          <cell r="A4631" t="str">
            <v>Not Specified</v>
          </cell>
        </row>
        <row r="4633">
          <cell r="A4633" t="str">
            <v>Multi-Year Budget Sub Activities</v>
          </cell>
        </row>
        <row r="4642">
          <cell r="A4642" t="str">
            <v xml:space="preserve"> Sub total Year One</v>
          </cell>
        </row>
        <row r="4650">
          <cell r="A4650" t="str">
            <v>Not Specified</v>
          </cell>
        </row>
        <row r="4652">
          <cell r="A4652" t="str">
            <v>Multi-Year Budget Sub Activities</v>
          </cell>
        </row>
        <row r="4661">
          <cell r="A4661" t="str">
            <v xml:space="preserve"> Sub total Year One</v>
          </cell>
        </row>
        <row r="4668">
          <cell r="A4668" t="str">
            <v>Not Specified</v>
          </cell>
        </row>
        <row r="4670">
          <cell r="A4670" t="str">
            <v>Multi-Year Budget Sub Activities</v>
          </cell>
        </row>
        <row r="4679">
          <cell r="A4679" t="str">
            <v xml:space="preserve"> Sub total Year One</v>
          </cell>
        </row>
        <row r="4686">
          <cell r="A4686" t="str">
            <v>Not Specified</v>
          </cell>
        </row>
        <row r="4688">
          <cell r="A4688" t="str">
            <v>Multi-Year Budget Sub Activities</v>
          </cell>
        </row>
        <row r="4697">
          <cell r="A4697" t="str">
            <v xml:space="preserve"> Sub total Year One</v>
          </cell>
        </row>
        <row r="4704">
          <cell r="A4704" t="str">
            <v>Not Specified</v>
          </cell>
        </row>
        <row r="4706">
          <cell r="A4706" t="str">
            <v>Multi-Year Budget Sub Activities</v>
          </cell>
        </row>
        <row r="4715">
          <cell r="A4715" t="str">
            <v xml:space="preserve"> Sub total Year One</v>
          </cell>
        </row>
        <row r="4722">
          <cell r="A4722" t="str">
            <v>Not Specified</v>
          </cell>
        </row>
        <row r="4724">
          <cell r="A4724" t="str">
            <v>Multi-Year Budget Sub Activities</v>
          </cell>
        </row>
        <row r="4733">
          <cell r="A4733" t="str">
            <v xml:space="preserve"> Sub total Year One</v>
          </cell>
        </row>
        <row r="4741">
          <cell r="A4741" t="str">
            <v>Not Specified</v>
          </cell>
        </row>
        <row r="4743">
          <cell r="A4743" t="str">
            <v>Multi-Year Budget Sub Activities</v>
          </cell>
        </row>
        <row r="4752">
          <cell r="A4752" t="str">
            <v xml:space="preserve"> Sub total Year One</v>
          </cell>
        </row>
        <row r="4759">
          <cell r="A4759" t="str">
            <v>Not Specified</v>
          </cell>
        </row>
        <row r="4761">
          <cell r="A4761" t="str">
            <v>Multi-Year Budget Sub Activities</v>
          </cell>
        </row>
        <row r="4770">
          <cell r="A4770" t="str">
            <v xml:space="preserve"> Sub total Year One</v>
          </cell>
        </row>
        <row r="4777">
          <cell r="A4777" t="str">
            <v>Not Specified</v>
          </cell>
        </row>
        <row r="4779">
          <cell r="A4779" t="str">
            <v>Multi-Year Budget Sub Activities</v>
          </cell>
        </row>
        <row r="4788">
          <cell r="A4788" t="str">
            <v xml:space="preserve"> Sub total Year One</v>
          </cell>
        </row>
        <row r="4795">
          <cell r="A4795" t="str">
            <v>Enter activity Code first</v>
          </cell>
        </row>
        <row r="4797">
          <cell r="A4797" t="str">
            <v>Multi-Year Budget Sub Activities</v>
          </cell>
        </row>
        <row r="4806">
          <cell r="A4806" t="str">
            <v xml:space="preserve"> Sub total Year One</v>
          </cell>
        </row>
        <row r="4813">
          <cell r="A4813" t="str">
            <v>Enter activity Code first</v>
          </cell>
        </row>
        <row r="4815">
          <cell r="A4815" t="str">
            <v>Multi-Year Budget Sub Activities</v>
          </cell>
        </row>
        <row r="4824">
          <cell r="A4824" t="str">
            <v xml:space="preserve"> Sub total Year One</v>
          </cell>
        </row>
        <row r="4832">
          <cell r="A4832" t="str">
            <v>Not Specified</v>
          </cell>
        </row>
        <row r="4834">
          <cell r="A4834" t="str">
            <v>Multi-Year Budget Sub Activities</v>
          </cell>
        </row>
        <row r="4843">
          <cell r="A4843" t="str">
            <v xml:space="preserve"> Sub total Year One</v>
          </cell>
        </row>
        <row r="4850">
          <cell r="A4850" t="str">
            <v>Enter activity Code first</v>
          </cell>
        </row>
        <row r="4852">
          <cell r="A4852" t="str">
            <v>Multi-Year Budget Sub Activities</v>
          </cell>
        </row>
        <row r="4861">
          <cell r="A4861" t="str">
            <v xml:space="preserve"> Sub total Year One</v>
          </cell>
        </row>
        <row r="4868">
          <cell r="A4868" t="str">
            <v>Enter activity Code first</v>
          </cell>
        </row>
        <row r="4870">
          <cell r="A4870" t="str">
            <v>Multi-Year Budget Sub Activities</v>
          </cell>
        </row>
        <row r="4879">
          <cell r="A4879" t="str">
            <v xml:space="preserve"> Sub total Year One</v>
          </cell>
        </row>
        <row r="4886">
          <cell r="A4886" t="str">
            <v>Enter activity Code first</v>
          </cell>
        </row>
        <row r="4888">
          <cell r="A4888" t="str">
            <v>Multi-Year Budget Sub Activities</v>
          </cell>
        </row>
        <row r="4897">
          <cell r="A4897" t="str">
            <v xml:space="preserve"> Sub total Year One</v>
          </cell>
        </row>
        <row r="4904">
          <cell r="A4904" t="str">
            <v>Enter activity Code first</v>
          </cell>
        </row>
        <row r="4906">
          <cell r="A4906" t="str">
            <v>Multi-Year Budget Sub Activities</v>
          </cell>
        </row>
        <row r="4915">
          <cell r="A4915" t="str">
            <v xml:space="preserve"> Sub total Year One</v>
          </cell>
        </row>
        <row r="4923">
          <cell r="A4923" t="str">
            <v>Enter activity Code first</v>
          </cell>
        </row>
        <row r="4925">
          <cell r="A4925" t="str">
            <v>Multi-Year Budget Sub Activities</v>
          </cell>
        </row>
        <row r="4934">
          <cell r="A4934" t="str">
            <v xml:space="preserve"> Sub total Year One</v>
          </cell>
        </row>
        <row r="4941">
          <cell r="A4941" t="str">
            <v>Enter activity Code first</v>
          </cell>
        </row>
        <row r="4943">
          <cell r="A4943" t="str">
            <v>Multi-Year Budget Sub Activities</v>
          </cell>
        </row>
        <row r="4952">
          <cell r="A4952" t="str">
            <v xml:space="preserve"> Sub total Year One</v>
          </cell>
        </row>
        <row r="4959">
          <cell r="A4959" t="str">
            <v>Enter activity Code first</v>
          </cell>
        </row>
        <row r="4961">
          <cell r="A4961" t="str">
            <v>Multi-Year Budget Sub Activities</v>
          </cell>
        </row>
        <row r="4970">
          <cell r="A4970" t="str">
            <v xml:space="preserve"> Sub total Year One</v>
          </cell>
        </row>
        <row r="4977">
          <cell r="A4977" t="str">
            <v>Enter activity Code first</v>
          </cell>
        </row>
        <row r="4979">
          <cell r="A4979" t="str">
            <v>Multi-Year Budget Sub Activities</v>
          </cell>
        </row>
        <row r="4988">
          <cell r="A4988" t="str">
            <v xml:space="preserve"> Sub total Year One</v>
          </cell>
        </row>
        <row r="4995">
          <cell r="A4995" t="str">
            <v>Enter activity Code first</v>
          </cell>
        </row>
        <row r="4997">
          <cell r="A4997" t="str">
            <v>Multi-Year Budget Sub Activities</v>
          </cell>
        </row>
        <row r="5006">
          <cell r="A5006" t="str">
            <v xml:space="preserve"> Sub total Year One</v>
          </cell>
        </row>
        <row r="5014">
          <cell r="A5014" t="str">
            <v>Enter activity Code first</v>
          </cell>
        </row>
        <row r="5016">
          <cell r="A5016" t="str">
            <v>Multi-Year Budget Sub Activities</v>
          </cell>
        </row>
        <row r="5025">
          <cell r="A5025" t="str">
            <v xml:space="preserve"> Sub total Year One</v>
          </cell>
        </row>
        <row r="5032">
          <cell r="A5032" t="str">
            <v>Enter activity Code first</v>
          </cell>
        </row>
        <row r="5034">
          <cell r="A5034" t="str">
            <v>Multi-Year Budget Sub Activities</v>
          </cell>
        </row>
        <row r="5043">
          <cell r="A5043" t="str">
            <v xml:space="preserve"> Sub total Year One</v>
          </cell>
        </row>
        <row r="5050">
          <cell r="A5050" t="str">
            <v>Enter activity Code first</v>
          </cell>
        </row>
        <row r="5052">
          <cell r="A5052" t="str">
            <v>Multi-Year Budget Sub Activities</v>
          </cell>
        </row>
        <row r="5061">
          <cell r="A5061" t="str">
            <v xml:space="preserve"> Sub total Year One</v>
          </cell>
        </row>
        <row r="5068">
          <cell r="A5068" t="str">
            <v>Enter activity Code first</v>
          </cell>
        </row>
        <row r="5070">
          <cell r="A5070" t="str">
            <v>Multi-Year Budget Sub Activities</v>
          </cell>
        </row>
        <row r="5079">
          <cell r="A5079" t="str">
            <v xml:space="preserve"> Sub total Year One</v>
          </cell>
        </row>
        <row r="5086">
          <cell r="A5086" t="str">
            <v>Enter activity Code first</v>
          </cell>
        </row>
        <row r="5088">
          <cell r="A5088" t="str">
            <v>Multi-Year Budget Sub Activities</v>
          </cell>
        </row>
        <row r="5097">
          <cell r="A5097" t="str">
            <v xml:space="preserve"> Sub total Year One</v>
          </cell>
        </row>
        <row r="5105">
          <cell r="A5105" t="str">
            <v>Not Specified</v>
          </cell>
        </row>
        <row r="5107">
          <cell r="A5107" t="str">
            <v>Multi-Year Budget Sub Activities</v>
          </cell>
        </row>
        <row r="5116">
          <cell r="A5116" t="str">
            <v xml:space="preserve"> Sub total Year One</v>
          </cell>
        </row>
        <row r="5123">
          <cell r="A5123" t="str">
            <v>Not Specified</v>
          </cell>
        </row>
        <row r="5125">
          <cell r="A5125" t="str">
            <v>Multi-Year Budget Sub Activities</v>
          </cell>
        </row>
        <row r="5134">
          <cell r="A5134" t="str">
            <v xml:space="preserve"> Sub total Year One</v>
          </cell>
        </row>
        <row r="5141">
          <cell r="A5141" t="str">
            <v>Not Specified</v>
          </cell>
        </row>
        <row r="5143">
          <cell r="A5143" t="str">
            <v>Multi-Year Budget Sub Activities</v>
          </cell>
        </row>
        <row r="5152">
          <cell r="A5152" t="str">
            <v xml:space="preserve"> Sub total Year One</v>
          </cell>
        </row>
        <row r="5159">
          <cell r="A5159" t="str">
            <v>Enter activity Code first</v>
          </cell>
        </row>
        <row r="5161">
          <cell r="A5161" t="str">
            <v>Multi-Year Budget Sub Activities</v>
          </cell>
        </row>
        <row r="5170">
          <cell r="A5170" t="str">
            <v xml:space="preserve"> Sub total Year One</v>
          </cell>
        </row>
        <row r="5177">
          <cell r="A5177" t="str">
            <v>Not Specified</v>
          </cell>
        </row>
        <row r="5179">
          <cell r="A5179" t="str">
            <v>Multi-Year Budget Sub Activities</v>
          </cell>
        </row>
        <row r="5188">
          <cell r="A5188" t="str">
            <v xml:space="preserve"> Sub total Year One</v>
          </cell>
        </row>
        <row r="5196">
          <cell r="A5196" t="str">
            <v>Enter activity Code first</v>
          </cell>
        </row>
        <row r="5198">
          <cell r="A5198" t="str">
            <v>Multi-Year Budget Sub Activities</v>
          </cell>
        </row>
        <row r="5207">
          <cell r="A5207" t="str">
            <v xml:space="preserve"> Sub total Year One</v>
          </cell>
        </row>
        <row r="5214">
          <cell r="A5214" t="str">
            <v>Enter activity Code first</v>
          </cell>
        </row>
        <row r="5216">
          <cell r="A5216" t="str">
            <v>Multi-Year Budget Sub Activities</v>
          </cell>
        </row>
        <row r="5225">
          <cell r="A5225" t="str">
            <v xml:space="preserve"> Sub total Year One</v>
          </cell>
        </row>
        <row r="5232">
          <cell r="A5232" t="str">
            <v>Not Specified</v>
          </cell>
        </row>
        <row r="5234">
          <cell r="A5234" t="str">
            <v>Multi-Year Budget Sub Activities</v>
          </cell>
        </row>
        <row r="5243">
          <cell r="A5243" t="str">
            <v xml:space="preserve"> Sub total Year One</v>
          </cell>
        </row>
        <row r="5250">
          <cell r="A5250" t="str">
            <v>Not Specified</v>
          </cell>
        </row>
        <row r="5252">
          <cell r="A5252" t="str">
            <v>Multi-Year Budget Sub Activities</v>
          </cell>
        </row>
        <row r="5261">
          <cell r="A5261" t="str">
            <v xml:space="preserve"> Sub total Year One</v>
          </cell>
        </row>
        <row r="5268">
          <cell r="A5268" t="str">
            <v>Enter activity Code first</v>
          </cell>
        </row>
        <row r="5270">
          <cell r="A5270" t="str">
            <v>Multi-Year Budget Sub Activities</v>
          </cell>
        </row>
        <row r="5279">
          <cell r="A5279" t="str">
            <v xml:space="preserve"> Sub total Year One</v>
          </cell>
        </row>
        <row r="5287">
          <cell r="A5287" t="str">
            <v>Not Specified</v>
          </cell>
        </row>
        <row r="5289">
          <cell r="A5289" t="str">
            <v>Multi-Year Budget Sub Activities</v>
          </cell>
        </row>
        <row r="5298">
          <cell r="A5298" t="str">
            <v xml:space="preserve"> Sub total Year One</v>
          </cell>
        </row>
        <row r="5305">
          <cell r="A5305" t="str">
            <v>Not Specified</v>
          </cell>
        </row>
        <row r="5307">
          <cell r="A5307" t="str">
            <v>Multi-Year Budget Sub Activities</v>
          </cell>
        </row>
        <row r="5316">
          <cell r="A5316" t="str">
            <v xml:space="preserve"> Sub total Year One</v>
          </cell>
        </row>
        <row r="5323">
          <cell r="A5323" t="str">
            <v>Enter activity Code first</v>
          </cell>
        </row>
        <row r="5325">
          <cell r="A5325" t="str">
            <v>Multi-Year Budget Sub Activities</v>
          </cell>
        </row>
        <row r="5334">
          <cell r="A5334" t="str">
            <v xml:space="preserve"> Sub total Year One</v>
          </cell>
        </row>
        <row r="5341">
          <cell r="A5341" t="str">
            <v>Enter activity Code first</v>
          </cell>
        </row>
        <row r="5343">
          <cell r="A5343" t="str">
            <v>Multi-Year Budget Sub Activities</v>
          </cell>
        </row>
        <row r="5352">
          <cell r="A5352" t="str">
            <v xml:space="preserve"> Sub total Year One</v>
          </cell>
        </row>
        <row r="5359">
          <cell r="A5359" t="str">
            <v>Not Specified</v>
          </cell>
        </row>
        <row r="5361">
          <cell r="A5361" t="str">
            <v>Multi-Year Budget Sub Activities</v>
          </cell>
        </row>
        <row r="5370">
          <cell r="A5370" t="str">
            <v xml:space="preserve"> Sub total Year One</v>
          </cell>
        </row>
        <row r="5378">
          <cell r="A5378" t="str">
            <v>Enter activity Code first</v>
          </cell>
        </row>
        <row r="5380">
          <cell r="A5380" t="str">
            <v>Multi-Year Budget Sub Activities</v>
          </cell>
        </row>
        <row r="5389">
          <cell r="A5389" t="str">
            <v xml:space="preserve"> Sub total Year One</v>
          </cell>
        </row>
        <row r="5396">
          <cell r="A5396" t="str">
            <v>Enter activity Code first</v>
          </cell>
        </row>
        <row r="5398">
          <cell r="A5398" t="str">
            <v>Multi-Year Budget Sub Activities</v>
          </cell>
        </row>
        <row r="5407">
          <cell r="A5407" t="str">
            <v xml:space="preserve"> Sub total Year One</v>
          </cell>
        </row>
        <row r="5414">
          <cell r="A5414" t="str">
            <v>Not Specified</v>
          </cell>
        </row>
        <row r="5416">
          <cell r="A5416" t="str">
            <v>Multi-Year Budget Sub Activities</v>
          </cell>
        </row>
        <row r="5425">
          <cell r="A5425" t="str">
            <v xml:space="preserve"> Sub total Year One</v>
          </cell>
        </row>
        <row r="5432">
          <cell r="A5432" t="str">
            <v>Enter activity Code first</v>
          </cell>
        </row>
        <row r="5434">
          <cell r="A5434" t="str">
            <v>Multi-Year Budget Sub Activities</v>
          </cell>
        </row>
        <row r="5443">
          <cell r="A5443" t="str">
            <v xml:space="preserve"> Sub total Year One</v>
          </cell>
        </row>
        <row r="5450">
          <cell r="A5450" t="str">
            <v>Enter activity Code first</v>
          </cell>
        </row>
        <row r="5452">
          <cell r="A5452" t="str">
            <v>Multi-Year Budget Sub Activities</v>
          </cell>
        </row>
        <row r="5461">
          <cell r="A5461" t="str">
            <v xml:space="preserve"> Sub total Year One</v>
          </cell>
        </row>
        <row r="5469">
          <cell r="A5469" t="str">
            <v>Not Specified</v>
          </cell>
        </row>
        <row r="5471">
          <cell r="A5471" t="str">
            <v>Multi-Year Budget Sub Activities</v>
          </cell>
        </row>
        <row r="5480">
          <cell r="A5480" t="str">
            <v xml:space="preserve"> Sub total Year One</v>
          </cell>
        </row>
        <row r="5487">
          <cell r="A5487" t="str">
            <v>Enter activity Code first</v>
          </cell>
        </row>
        <row r="5489">
          <cell r="A5489" t="str">
            <v>Multi-Year Budget Sub Activities</v>
          </cell>
        </row>
        <row r="5498">
          <cell r="A5498" t="str">
            <v xml:space="preserve"> Sub total Year One</v>
          </cell>
        </row>
        <row r="5505">
          <cell r="A5505" t="str">
            <v>Enter activity Code first</v>
          </cell>
        </row>
        <row r="5507">
          <cell r="A5507" t="str">
            <v>Multi-Year Budget Sub Activities</v>
          </cell>
        </row>
        <row r="5516">
          <cell r="A5516" t="str">
            <v xml:space="preserve"> Sub total Year One</v>
          </cell>
        </row>
        <row r="5523">
          <cell r="A5523" t="str">
            <v>Not Specified</v>
          </cell>
        </row>
        <row r="5525">
          <cell r="A5525" t="str">
            <v>Multi-Year Budget Sub Activities</v>
          </cell>
        </row>
        <row r="5534">
          <cell r="A5534" t="str">
            <v xml:space="preserve"> Sub total Year One</v>
          </cell>
        </row>
        <row r="5541">
          <cell r="A5541" t="str">
            <v>Enter activity Code first</v>
          </cell>
        </row>
        <row r="5543">
          <cell r="A5543" t="str">
            <v>Multi-Year Budget Sub Activities</v>
          </cell>
        </row>
        <row r="5552">
          <cell r="A5552" t="str">
            <v xml:space="preserve"> Sub total Year One</v>
          </cell>
        </row>
        <row r="5560">
          <cell r="A5560" t="str">
            <v>Enter activity Code first</v>
          </cell>
        </row>
        <row r="5562">
          <cell r="A5562" t="str">
            <v>Multi-Year Budget Sub Activities</v>
          </cell>
        </row>
        <row r="5571">
          <cell r="A5571" t="str">
            <v xml:space="preserve"> Sub total Year One</v>
          </cell>
        </row>
        <row r="5578">
          <cell r="A5578" t="str">
            <v>Not Specified</v>
          </cell>
        </row>
        <row r="5580">
          <cell r="A5580" t="str">
            <v>Multi-Year Budget Sub Activities</v>
          </cell>
        </row>
        <row r="5589">
          <cell r="A5589" t="str">
            <v xml:space="preserve"> Sub total Year One</v>
          </cell>
        </row>
        <row r="5596">
          <cell r="A5596" t="str">
            <v>Enter activity Code first</v>
          </cell>
        </row>
        <row r="5598">
          <cell r="A5598" t="str">
            <v>Multi-Year Budget Sub Activities</v>
          </cell>
        </row>
        <row r="5607">
          <cell r="A5607" t="str">
            <v xml:space="preserve"> Sub total Year One</v>
          </cell>
        </row>
        <row r="5614">
          <cell r="A5614" t="str">
            <v>Enter activity Code first</v>
          </cell>
        </row>
        <row r="5616">
          <cell r="A5616" t="str">
            <v>Multi-Year Budget Sub Activities</v>
          </cell>
        </row>
        <row r="5625">
          <cell r="A5625" t="str">
            <v xml:space="preserve"> Sub total Year One</v>
          </cell>
        </row>
        <row r="5632">
          <cell r="A5632" t="str">
            <v>Enter activity Code first</v>
          </cell>
        </row>
        <row r="5634">
          <cell r="A5634" t="str">
            <v>Multi-Year Budget Sub Activities</v>
          </cell>
        </row>
        <row r="5643">
          <cell r="A5643" t="str">
            <v xml:space="preserve"> Sub total Year One</v>
          </cell>
        </row>
        <row r="5651">
          <cell r="A5651" t="str">
            <v>Not Specified</v>
          </cell>
        </row>
        <row r="5653">
          <cell r="A5653" t="str">
            <v>Multi-Year Budget Sub Activities</v>
          </cell>
        </row>
        <row r="5662">
          <cell r="A5662" t="str">
            <v xml:space="preserve"> Sub total Year One</v>
          </cell>
        </row>
        <row r="5669">
          <cell r="A5669" t="str">
            <v>Not Specified</v>
          </cell>
        </row>
        <row r="5671">
          <cell r="A5671" t="str">
            <v>Multi-Year Budget Sub Activities</v>
          </cell>
        </row>
        <row r="5680">
          <cell r="A5680" t="str">
            <v xml:space="preserve"> Sub total Year One</v>
          </cell>
        </row>
        <row r="5687">
          <cell r="A5687" t="str">
            <v>Enter activity Code first</v>
          </cell>
        </row>
        <row r="5689">
          <cell r="A5689" t="str">
            <v>Multi-Year Budget Sub Activities</v>
          </cell>
        </row>
        <row r="5698">
          <cell r="A5698" t="str">
            <v xml:space="preserve"> Sub total Year One</v>
          </cell>
        </row>
        <row r="5705">
          <cell r="A5705" t="str">
            <v>Enter activity Code first</v>
          </cell>
        </row>
        <row r="5707">
          <cell r="A5707" t="str">
            <v>Multi-Year Budget Sub Activities</v>
          </cell>
        </row>
        <row r="5716">
          <cell r="A5716" t="str">
            <v xml:space="preserve"> Sub total Year One</v>
          </cell>
        </row>
        <row r="5723">
          <cell r="A5723" t="str">
            <v>Enter activity Code first</v>
          </cell>
        </row>
        <row r="5725">
          <cell r="A5725" t="str">
            <v>Multi-Year Budget Sub Activities</v>
          </cell>
        </row>
        <row r="5734">
          <cell r="A5734" t="str">
            <v xml:space="preserve"> Sub total Year One</v>
          </cell>
        </row>
        <row r="5742">
          <cell r="A5742" t="str">
            <v>Enter activity Code first</v>
          </cell>
        </row>
        <row r="5744">
          <cell r="A5744" t="str">
            <v>Multi-Year Budget Sub Activities</v>
          </cell>
        </row>
        <row r="5753">
          <cell r="A5753" t="str">
            <v xml:space="preserve"> Sub total Year One</v>
          </cell>
        </row>
        <row r="5760">
          <cell r="A5760" t="str">
            <v>Enter activity Code first</v>
          </cell>
        </row>
        <row r="5762">
          <cell r="A5762" t="str">
            <v>Multi-Year Budget Sub Activities</v>
          </cell>
        </row>
        <row r="5771">
          <cell r="A5771" t="str">
            <v xml:space="preserve"> Sub total Year One</v>
          </cell>
        </row>
        <row r="5778">
          <cell r="A5778" t="str">
            <v>Enter activity Code first</v>
          </cell>
        </row>
        <row r="5780">
          <cell r="A5780" t="str">
            <v>Multi-Year Budget Sub Activities</v>
          </cell>
        </row>
        <row r="5789">
          <cell r="A5789" t="str">
            <v xml:space="preserve"> Sub total Year One</v>
          </cell>
        </row>
        <row r="5796">
          <cell r="A5796" t="str">
            <v>Not Specified</v>
          </cell>
        </row>
        <row r="5798">
          <cell r="A5798" t="str">
            <v>Multi-Year Budget Sub Activities</v>
          </cell>
        </row>
        <row r="5807">
          <cell r="A5807" t="str">
            <v xml:space="preserve"> Sub total Year One</v>
          </cell>
        </row>
        <row r="5814">
          <cell r="A5814" t="str">
            <v>Enter activity Code first</v>
          </cell>
        </row>
        <row r="5816">
          <cell r="A5816" t="str">
            <v>Multi-Year Budget Sub Activities</v>
          </cell>
        </row>
        <row r="5825">
          <cell r="A5825" t="str">
            <v xml:space="preserve"> Sub total Year One</v>
          </cell>
        </row>
        <row r="5833">
          <cell r="A5833" t="str">
            <v>Enter activity Code first</v>
          </cell>
        </row>
        <row r="5835">
          <cell r="A5835" t="str">
            <v>Multi-Year Budget Sub Activities</v>
          </cell>
        </row>
        <row r="5844">
          <cell r="A5844" t="str">
            <v xml:space="preserve"> Sub total Year One</v>
          </cell>
        </row>
        <row r="5851">
          <cell r="A5851" t="str">
            <v>Not Specified</v>
          </cell>
        </row>
        <row r="5853">
          <cell r="A5853" t="str">
            <v>Multi-Year Budget Sub Activities</v>
          </cell>
        </row>
        <row r="5862">
          <cell r="A5862" t="str">
            <v xml:space="preserve"> Sub total Year One</v>
          </cell>
        </row>
        <row r="5869">
          <cell r="A5869" t="str">
            <v>Enter activity Code first</v>
          </cell>
        </row>
        <row r="5871">
          <cell r="A5871" t="str">
            <v>Multi-Year Budget Sub Activities</v>
          </cell>
        </row>
        <row r="5880">
          <cell r="A5880" t="str">
            <v xml:space="preserve"> Sub total Year One</v>
          </cell>
        </row>
        <row r="5887">
          <cell r="A5887" t="str">
            <v>Enter activity Code first</v>
          </cell>
        </row>
        <row r="5889">
          <cell r="A5889" t="str">
            <v>Multi-Year Budget Sub Activities</v>
          </cell>
        </row>
        <row r="5898">
          <cell r="A5898" t="str">
            <v xml:space="preserve"> Sub total Year One</v>
          </cell>
        </row>
        <row r="5905">
          <cell r="A5905" t="str">
            <v>Enter activity Code first</v>
          </cell>
        </row>
        <row r="5907">
          <cell r="A5907" t="str">
            <v>Multi-Year Budget Sub Activities</v>
          </cell>
        </row>
        <row r="5916">
          <cell r="A5916" t="str">
            <v xml:space="preserve"> Sub total Year One</v>
          </cell>
        </row>
        <row r="5924">
          <cell r="A5924" t="str">
            <v>Enter activity Code first</v>
          </cell>
        </row>
        <row r="5926">
          <cell r="A5926" t="str">
            <v>Multi-Year Budget Sub Activities</v>
          </cell>
        </row>
        <row r="5935">
          <cell r="A5935" t="str">
            <v xml:space="preserve"> Sub total Year One</v>
          </cell>
        </row>
        <row r="5942">
          <cell r="A5942" t="str">
            <v>Enter activity Code first</v>
          </cell>
        </row>
        <row r="5944">
          <cell r="A5944" t="str">
            <v>Multi-Year Budget Sub Activities</v>
          </cell>
        </row>
        <row r="5953">
          <cell r="A5953" t="str">
            <v xml:space="preserve"> Sub total Year One</v>
          </cell>
        </row>
        <row r="5960">
          <cell r="A5960" t="str">
            <v>Enter activity Code first</v>
          </cell>
        </row>
        <row r="5962">
          <cell r="A5962" t="str">
            <v>Multi-Year Budget Sub Activities</v>
          </cell>
        </row>
        <row r="5971">
          <cell r="A5971" t="str">
            <v xml:space="preserve"> Sub total Year One</v>
          </cell>
        </row>
        <row r="5978">
          <cell r="A5978" t="str">
            <v>Enter activity Code first</v>
          </cell>
        </row>
        <row r="5980">
          <cell r="A5980" t="str">
            <v>Multi-Year Budget Sub Activities</v>
          </cell>
        </row>
        <row r="5989">
          <cell r="A5989" t="str">
            <v xml:space="preserve"> Sub total Year One</v>
          </cell>
        </row>
        <row r="5996">
          <cell r="A5996" t="str">
            <v>Enter activity Code first</v>
          </cell>
        </row>
        <row r="5998">
          <cell r="A5998" t="str">
            <v>Multi-Year Budget Sub Activities</v>
          </cell>
        </row>
        <row r="6007">
          <cell r="A6007" t="str">
            <v xml:space="preserve"> Sub total Year One</v>
          </cell>
        </row>
        <row r="6015">
          <cell r="A6015" t="str">
            <v>Enter activity Code first</v>
          </cell>
        </row>
        <row r="6017">
          <cell r="A6017" t="str">
            <v>Multi-Year Budget Sub Activities</v>
          </cell>
        </row>
        <row r="6026">
          <cell r="A6026" t="str">
            <v xml:space="preserve"> Sub total Year One</v>
          </cell>
        </row>
        <row r="6033">
          <cell r="A6033" t="str">
            <v>Enter activity Code first</v>
          </cell>
        </row>
        <row r="6035">
          <cell r="A6035" t="str">
            <v>Multi-Year Budget Sub Activities</v>
          </cell>
        </row>
        <row r="6044">
          <cell r="A6044" t="str">
            <v xml:space="preserve"> Sub total Year One</v>
          </cell>
        </row>
        <row r="6051">
          <cell r="A6051" t="str">
            <v>Enter activity Code first</v>
          </cell>
        </row>
        <row r="6053">
          <cell r="A6053" t="str">
            <v>Multi-Year Budget Sub Activities</v>
          </cell>
        </row>
        <row r="6062">
          <cell r="A6062" t="str">
            <v xml:space="preserve"> Sub total Year One</v>
          </cell>
        </row>
        <row r="6069">
          <cell r="A6069" t="str">
            <v>Enter activity Code first</v>
          </cell>
        </row>
        <row r="6071">
          <cell r="A6071" t="str">
            <v>Multi-Year Budget Sub Activities</v>
          </cell>
        </row>
        <row r="6080">
          <cell r="A6080" t="str">
            <v xml:space="preserve"> Sub total Year One</v>
          </cell>
        </row>
        <row r="6087">
          <cell r="A6087" t="str">
            <v>Enter activity Code first</v>
          </cell>
        </row>
        <row r="6089">
          <cell r="A6089" t="str">
            <v>Multi-Year Budget Sub Activities</v>
          </cell>
        </row>
        <row r="6098">
          <cell r="A6098" t="str">
            <v xml:space="preserve"> Sub total Year One</v>
          </cell>
        </row>
        <row r="6106">
          <cell r="A6106" t="str">
            <v>Enter activity Code first</v>
          </cell>
        </row>
        <row r="6108">
          <cell r="A6108" t="str">
            <v>Multi-Year Budget Sub Activities</v>
          </cell>
        </row>
        <row r="6117">
          <cell r="A6117" t="str">
            <v xml:space="preserve"> Sub total Year One</v>
          </cell>
        </row>
        <row r="6124">
          <cell r="A6124" t="str">
            <v>Enter activity Code first</v>
          </cell>
        </row>
        <row r="6126">
          <cell r="A6126" t="str">
            <v>Multi-Year Budget Sub Activities</v>
          </cell>
        </row>
        <row r="6135">
          <cell r="A6135" t="str">
            <v xml:space="preserve"> Sub total Year One</v>
          </cell>
        </row>
        <row r="6142">
          <cell r="A6142" t="str">
            <v>Enter activity Code first</v>
          </cell>
        </row>
        <row r="6144">
          <cell r="A6144" t="str">
            <v>Multi-Year Budget Sub Activities</v>
          </cell>
        </row>
        <row r="6153">
          <cell r="A6153" t="str">
            <v xml:space="preserve"> Sub total Year One</v>
          </cell>
        </row>
        <row r="6160">
          <cell r="A6160" t="str">
            <v>Enter activity Code first</v>
          </cell>
        </row>
        <row r="6162">
          <cell r="A6162" t="str">
            <v>Multi-Year Budget Sub Activities</v>
          </cell>
        </row>
        <row r="6171">
          <cell r="A6171" t="str">
            <v xml:space="preserve"> Sub total Year One</v>
          </cell>
        </row>
        <row r="6178">
          <cell r="A6178" t="str">
            <v>Enter activity Code first</v>
          </cell>
        </row>
        <row r="6180">
          <cell r="A6180" t="str">
            <v>Multi-Year Budget Sub Activities</v>
          </cell>
        </row>
        <row r="6189">
          <cell r="A6189" t="str">
            <v xml:space="preserve"> Sub total Year One</v>
          </cell>
        </row>
        <row r="6197">
          <cell r="A6197" t="str">
            <v>Enter activity Code first</v>
          </cell>
        </row>
        <row r="6199">
          <cell r="A6199" t="str">
            <v>Multi-Year Budget Sub Activities</v>
          </cell>
        </row>
        <row r="6208">
          <cell r="A6208" t="str">
            <v xml:space="preserve"> Sub total Year One</v>
          </cell>
        </row>
        <row r="6215">
          <cell r="A6215" t="str">
            <v>Enter activity Code first</v>
          </cell>
        </row>
        <row r="6217">
          <cell r="A6217" t="str">
            <v>Multi-Year Budget Sub Activities</v>
          </cell>
        </row>
        <row r="6226">
          <cell r="A6226" t="str">
            <v xml:space="preserve"> Sub total Year One</v>
          </cell>
        </row>
        <row r="6233">
          <cell r="A6233" t="str">
            <v>Enter activity Code first</v>
          </cell>
        </row>
        <row r="6235">
          <cell r="A6235" t="str">
            <v>Multi-Year Budget Sub Activities</v>
          </cell>
        </row>
        <row r="6244">
          <cell r="A6244" t="str">
            <v xml:space="preserve"> Sub total Year One</v>
          </cell>
        </row>
        <row r="6251">
          <cell r="A6251" t="str">
            <v>Enter activity Code first</v>
          </cell>
        </row>
        <row r="6253">
          <cell r="A6253" t="str">
            <v>Multi-Year Budget Sub Activities</v>
          </cell>
        </row>
        <row r="6262">
          <cell r="A6262" t="str">
            <v xml:space="preserve"> Sub total Year One</v>
          </cell>
        </row>
        <row r="6269">
          <cell r="A6269" t="str">
            <v>Enter activity Code first</v>
          </cell>
        </row>
        <row r="6271">
          <cell r="A6271" t="str">
            <v>Multi-Year Budget Sub Activities</v>
          </cell>
        </row>
        <row r="6280">
          <cell r="A6280" t="str">
            <v xml:space="preserve"> Sub total Year One</v>
          </cell>
        </row>
        <row r="6289">
          <cell r="A6289" t="str">
            <v>Enter activity Code first</v>
          </cell>
        </row>
        <row r="6291">
          <cell r="A6291" t="str">
            <v>Multi-Year Budget Sub Activities</v>
          </cell>
        </row>
        <row r="6300">
          <cell r="A6300" t="str">
            <v xml:space="preserve"> Sub total Year One</v>
          </cell>
        </row>
        <row r="6307">
          <cell r="A6307" t="str">
            <v>Enter activity Code first</v>
          </cell>
        </row>
        <row r="6309">
          <cell r="A6309" t="str">
            <v>Multi-Year Budget Sub Activities</v>
          </cell>
        </row>
        <row r="6318">
          <cell r="A6318" t="str">
            <v xml:space="preserve"> Sub total Year One</v>
          </cell>
        </row>
        <row r="6325">
          <cell r="A6325" t="str">
            <v>Enter activity Code first</v>
          </cell>
        </row>
        <row r="6327">
          <cell r="A6327" t="str">
            <v>Multi-Year Budget Sub Activities</v>
          </cell>
        </row>
        <row r="6336">
          <cell r="A6336" t="str">
            <v xml:space="preserve"> Sub total Year One</v>
          </cell>
        </row>
        <row r="6343">
          <cell r="A6343" t="str">
            <v>Enter activity Code first</v>
          </cell>
        </row>
        <row r="6345">
          <cell r="A6345" t="str">
            <v>Multi-Year Budget Sub Activities</v>
          </cell>
        </row>
        <row r="6354">
          <cell r="A6354" t="str">
            <v xml:space="preserve"> Sub total Year One</v>
          </cell>
        </row>
        <row r="6361">
          <cell r="A6361" t="str">
            <v>Enter activity Code first</v>
          </cell>
        </row>
        <row r="6363">
          <cell r="A6363" t="str">
            <v>Multi-Year Budget Sub Activities</v>
          </cell>
        </row>
        <row r="6372">
          <cell r="A6372" t="str">
            <v xml:space="preserve"> Sub total Year One</v>
          </cell>
        </row>
        <row r="6380">
          <cell r="A6380" t="str">
            <v>Enter activity Code first</v>
          </cell>
        </row>
        <row r="6382">
          <cell r="A6382" t="str">
            <v>Multi-Year Budget Sub Activities</v>
          </cell>
        </row>
        <row r="6391">
          <cell r="A6391" t="str">
            <v xml:space="preserve"> Sub total Year One</v>
          </cell>
        </row>
        <row r="6398">
          <cell r="A6398" t="str">
            <v>Enter activity Code first</v>
          </cell>
        </row>
        <row r="6400">
          <cell r="A6400" t="str">
            <v>Multi-Year Budget Sub Activities</v>
          </cell>
        </row>
        <row r="6409">
          <cell r="A6409" t="str">
            <v xml:space="preserve"> Sub total Year One</v>
          </cell>
        </row>
        <row r="6416">
          <cell r="A6416" t="str">
            <v>Enter activity Code first</v>
          </cell>
        </row>
        <row r="6418">
          <cell r="A6418" t="str">
            <v>Multi-Year Budget Sub Activities</v>
          </cell>
        </row>
        <row r="6427">
          <cell r="A6427" t="str">
            <v xml:space="preserve"> Sub total Year One</v>
          </cell>
        </row>
        <row r="6434">
          <cell r="A6434" t="str">
            <v>Enter activity Code first</v>
          </cell>
        </row>
        <row r="6436">
          <cell r="A6436" t="str">
            <v>Multi-Year Budget Sub Activities</v>
          </cell>
        </row>
        <row r="6445">
          <cell r="A6445" t="str">
            <v xml:space="preserve"> Sub total Year One</v>
          </cell>
        </row>
        <row r="6452">
          <cell r="A6452" t="str">
            <v>Enter activity Code first</v>
          </cell>
        </row>
        <row r="6454">
          <cell r="A6454" t="str">
            <v>Multi-Year Budget Sub Activities</v>
          </cell>
        </row>
        <row r="6463">
          <cell r="A6463" t="str">
            <v xml:space="preserve"> Sub total Year One</v>
          </cell>
        </row>
        <row r="6471">
          <cell r="A6471" t="str">
            <v>Enter activity Code first</v>
          </cell>
        </row>
        <row r="6473">
          <cell r="A6473" t="str">
            <v>Multi-Year Budget Sub Activities</v>
          </cell>
        </row>
        <row r="6482">
          <cell r="A6482" t="str">
            <v xml:space="preserve"> Sub total Year One</v>
          </cell>
        </row>
        <row r="6489">
          <cell r="A6489" t="str">
            <v>Enter activity Code first</v>
          </cell>
        </row>
        <row r="6491">
          <cell r="A6491" t="str">
            <v>Multi-Year Budget Sub Activities</v>
          </cell>
        </row>
        <row r="6500">
          <cell r="A6500" t="str">
            <v xml:space="preserve"> Sub total Year One</v>
          </cell>
        </row>
        <row r="6507">
          <cell r="A6507" t="str">
            <v>Enter activity Code first</v>
          </cell>
        </row>
        <row r="6509">
          <cell r="A6509" t="str">
            <v>Multi-Year Budget Sub Activities</v>
          </cell>
        </row>
        <row r="6518">
          <cell r="A6518" t="str">
            <v xml:space="preserve"> Sub total Year One</v>
          </cell>
        </row>
        <row r="6525">
          <cell r="A6525" t="str">
            <v>Enter activity Code first</v>
          </cell>
        </row>
        <row r="6527">
          <cell r="A6527" t="str">
            <v>Multi-Year Budget Sub Activities</v>
          </cell>
        </row>
        <row r="6536">
          <cell r="A6536" t="str">
            <v xml:space="preserve"> Sub total Year One</v>
          </cell>
        </row>
        <row r="6543">
          <cell r="A6543" t="str">
            <v>Enter activity Code first</v>
          </cell>
        </row>
        <row r="6545">
          <cell r="A6545" t="str">
            <v>Multi-Year Budget Sub Activities</v>
          </cell>
        </row>
        <row r="6554">
          <cell r="A6554" t="str">
            <v xml:space="preserve"> Sub total Year One</v>
          </cell>
        </row>
        <row r="6562">
          <cell r="A6562" t="str">
            <v>Enter activity Code first</v>
          </cell>
        </row>
        <row r="6564">
          <cell r="A6564" t="str">
            <v>Multi-Year Budget Sub Activities</v>
          </cell>
        </row>
        <row r="6573">
          <cell r="A6573" t="str">
            <v xml:space="preserve"> Sub total Year One</v>
          </cell>
        </row>
        <row r="6580">
          <cell r="A6580" t="str">
            <v>Enter activity Code first</v>
          </cell>
        </row>
        <row r="6582">
          <cell r="A6582" t="str">
            <v>Multi-Year Budget Sub Activities</v>
          </cell>
        </row>
        <row r="6591">
          <cell r="A6591" t="str">
            <v xml:space="preserve"> Sub total Year One</v>
          </cell>
        </row>
        <row r="6598">
          <cell r="A6598" t="str">
            <v>Enter activity Code first</v>
          </cell>
        </row>
        <row r="6600">
          <cell r="A6600" t="str">
            <v>Multi-Year Budget Sub Activities</v>
          </cell>
        </row>
        <row r="6609">
          <cell r="A6609" t="str">
            <v xml:space="preserve"> Sub total Year One</v>
          </cell>
        </row>
        <row r="6616">
          <cell r="A6616" t="str">
            <v>Enter activity Code first</v>
          </cell>
        </row>
        <row r="6618">
          <cell r="A6618" t="str">
            <v>Multi-Year Budget Sub Activities</v>
          </cell>
        </row>
        <row r="6627">
          <cell r="A6627" t="str">
            <v xml:space="preserve"> Sub total Year One</v>
          </cell>
        </row>
        <row r="6634">
          <cell r="A6634" t="str">
            <v>Enter activity Code first</v>
          </cell>
        </row>
        <row r="6636">
          <cell r="A6636" t="str">
            <v>Multi-Year Budget Sub Activities</v>
          </cell>
        </row>
        <row r="6645">
          <cell r="A6645" t="str">
            <v xml:space="preserve"> Sub total Year One</v>
          </cell>
        </row>
        <row r="6653">
          <cell r="A6653" t="str">
            <v>Enter activity Code first</v>
          </cell>
        </row>
        <row r="6655">
          <cell r="A6655" t="str">
            <v>Multi-Year Budget Sub Activities</v>
          </cell>
        </row>
        <row r="6664">
          <cell r="A6664" t="str">
            <v xml:space="preserve"> Sub total Year One</v>
          </cell>
        </row>
        <row r="6671">
          <cell r="A6671" t="str">
            <v>Enter activity Code first</v>
          </cell>
        </row>
        <row r="6673">
          <cell r="A6673" t="str">
            <v>Multi-Year Budget Sub Activities</v>
          </cell>
        </row>
        <row r="6682">
          <cell r="A6682" t="str">
            <v xml:space="preserve"> Sub total Year One</v>
          </cell>
        </row>
        <row r="6689">
          <cell r="A6689" t="str">
            <v>Enter activity Code first</v>
          </cell>
        </row>
        <row r="6691">
          <cell r="A6691" t="str">
            <v>Multi-Year Budget Sub Activities</v>
          </cell>
        </row>
        <row r="6700">
          <cell r="A6700" t="str">
            <v xml:space="preserve"> Sub total Year One</v>
          </cell>
        </row>
        <row r="6707">
          <cell r="A6707" t="str">
            <v>Enter activity Code first</v>
          </cell>
        </row>
        <row r="6709">
          <cell r="A6709" t="str">
            <v>Multi-Year Budget Sub Activities</v>
          </cell>
        </row>
        <row r="6718">
          <cell r="A6718" t="str">
            <v xml:space="preserve"> Sub total Year One</v>
          </cell>
        </row>
        <row r="6725">
          <cell r="A6725" t="str">
            <v>Enter activity Code first</v>
          </cell>
        </row>
        <row r="6727">
          <cell r="A6727" t="str">
            <v>Multi-Year Budget Sub Activities</v>
          </cell>
        </row>
        <row r="6736">
          <cell r="A6736" t="str">
            <v xml:space="preserve"> Sub total Year One</v>
          </cell>
        </row>
        <row r="6744">
          <cell r="A6744" t="str">
            <v>Enter activity Code first</v>
          </cell>
        </row>
        <row r="6746">
          <cell r="A6746" t="str">
            <v>Multi-Year Budget Sub Activities</v>
          </cell>
        </row>
        <row r="6755">
          <cell r="A6755" t="str">
            <v xml:space="preserve"> Sub total Year One</v>
          </cell>
        </row>
        <row r="6762">
          <cell r="A6762" t="str">
            <v>Enter activity Code first</v>
          </cell>
        </row>
        <row r="6764">
          <cell r="A6764" t="str">
            <v>Multi-Year Budget Sub Activities</v>
          </cell>
        </row>
        <row r="6773">
          <cell r="A6773" t="str">
            <v xml:space="preserve"> Sub total Year One</v>
          </cell>
        </row>
        <row r="6780">
          <cell r="A6780" t="str">
            <v>Enter activity Code first</v>
          </cell>
        </row>
        <row r="6782">
          <cell r="A6782" t="str">
            <v>Multi-Year Budget Sub Activities</v>
          </cell>
        </row>
        <row r="6791">
          <cell r="A6791" t="str">
            <v xml:space="preserve"> Sub total Year One</v>
          </cell>
        </row>
        <row r="6798">
          <cell r="A6798" t="str">
            <v>Enter activity Code first</v>
          </cell>
        </row>
        <row r="6800">
          <cell r="A6800" t="str">
            <v>Multi-Year Budget Sub Activities</v>
          </cell>
        </row>
        <row r="6809">
          <cell r="A6809" t="str">
            <v xml:space="preserve"> Sub total Year One</v>
          </cell>
        </row>
        <row r="6816">
          <cell r="A6816" t="str">
            <v>Enter activity Code first</v>
          </cell>
        </row>
        <row r="6818">
          <cell r="A6818" t="str">
            <v>Multi-Year Budget Sub Activities</v>
          </cell>
        </row>
        <row r="6827">
          <cell r="A6827" t="str">
            <v xml:space="preserve"> Sub total Year One</v>
          </cell>
        </row>
        <row r="6835">
          <cell r="A6835" t="str">
            <v>Enter activity Code first</v>
          </cell>
        </row>
        <row r="6837">
          <cell r="A6837" t="str">
            <v>Multi-Year Budget Sub Activities</v>
          </cell>
        </row>
        <row r="6846">
          <cell r="A6846" t="str">
            <v xml:space="preserve"> Sub total Year One</v>
          </cell>
        </row>
        <row r="6853">
          <cell r="A6853" t="str">
            <v>Enter activity Code first</v>
          </cell>
        </row>
        <row r="6855">
          <cell r="A6855" t="str">
            <v>Multi-Year Budget Sub Activities</v>
          </cell>
        </row>
        <row r="6864">
          <cell r="A6864" t="str">
            <v xml:space="preserve"> Sub total Year One</v>
          </cell>
        </row>
        <row r="6871">
          <cell r="A6871" t="str">
            <v>Enter activity Code first</v>
          </cell>
        </row>
        <row r="6873">
          <cell r="A6873" t="str">
            <v>Multi-Year Budget Sub Activities</v>
          </cell>
        </row>
        <row r="6882">
          <cell r="A6882" t="str">
            <v xml:space="preserve"> Sub total Year One</v>
          </cell>
        </row>
        <row r="6889">
          <cell r="A6889" t="str">
            <v>Enter activity Code first</v>
          </cell>
        </row>
        <row r="6891">
          <cell r="A6891" t="str">
            <v>Multi-Year Budget Sub Activities</v>
          </cell>
        </row>
        <row r="6900">
          <cell r="A6900" t="str">
            <v xml:space="preserve"> Sub total Year One</v>
          </cell>
        </row>
        <row r="6907">
          <cell r="A6907" t="str">
            <v>Enter activity Code first</v>
          </cell>
        </row>
        <row r="6909">
          <cell r="A6909" t="str">
            <v>Multi-Year Budget Sub Activities</v>
          </cell>
        </row>
        <row r="6918">
          <cell r="A6918" t="str">
            <v xml:space="preserve"> Sub total Year One</v>
          </cell>
        </row>
        <row r="6926">
          <cell r="A6926" t="str">
            <v>Enter activity Code first</v>
          </cell>
        </row>
        <row r="6928">
          <cell r="A6928" t="str">
            <v>Multi-Year Budget Sub Activities</v>
          </cell>
        </row>
        <row r="6937">
          <cell r="A6937" t="str">
            <v xml:space="preserve"> Sub total Year One</v>
          </cell>
        </row>
        <row r="6944">
          <cell r="A6944" t="str">
            <v>Enter activity Code first</v>
          </cell>
        </row>
        <row r="6946">
          <cell r="A6946" t="str">
            <v>Multi-Year Budget Sub Activities</v>
          </cell>
        </row>
        <row r="6955">
          <cell r="A6955" t="str">
            <v xml:space="preserve"> Sub total Year One</v>
          </cell>
        </row>
        <row r="6962">
          <cell r="A6962" t="str">
            <v>Enter activity Code first</v>
          </cell>
        </row>
        <row r="6964">
          <cell r="A6964" t="str">
            <v>Multi-Year Budget Sub Activities</v>
          </cell>
        </row>
        <row r="6973">
          <cell r="A6973" t="str">
            <v xml:space="preserve"> Sub total Year One</v>
          </cell>
        </row>
        <row r="6980">
          <cell r="A6980" t="str">
            <v>Enter activity Code first</v>
          </cell>
        </row>
        <row r="6982">
          <cell r="A6982" t="str">
            <v>Multi-Year Budget Sub Activities</v>
          </cell>
        </row>
        <row r="6991">
          <cell r="A6991" t="str">
            <v xml:space="preserve"> Sub total Year One</v>
          </cell>
        </row>
        <row r="6998">
          <cell r="A6998" t="str">
            <v>Enter activity Code first</v>
          </cell>
        </row>
        <row r="7000">
          <cell r="A7000" t="str">
            <v>Multi-Year Budget Sub Activities</v>
          </cell>
        </row>
        <row r="7009">
          <cell r="A7009" t="str">
            <v xml:space="preserve"> Sub total Year One</v>
          </cell>
        </row>
        <row r="7017">
          <cell r="A7017" t="str">
            <v>Enter activity Code first</v>
          </cell>
        </row>
        <row r="7019">
          <cell r="A7019" t="str">
            <v>Multi-Year Budget Sub Activities</v>
          </cell>
        </row>
        <row r="7028">
          <cell r="A7028" t="str">
            <v xml:space="preserve"> Sub total Year One</v>
          </cell>
        </row>
        <row r="7035">
          <cell r="A7035" t="str">
            <v>Enter activity Code first</v>
          </cell>
        </row>
        <row r="7037">
          <cell r="A7037" t="str">
            <v>Multi-Year Budget Sub Activities</v>
          </cell>
        </row>
        <row r="7046">
          <cell r="A7046" t="str">
            <v xml:space="preserve"> Sub total Year One</v>
          </cell>
        </row>
        <row r="7053">
          <cell r="A7053" t="str">
            <v>Enter activity Code first</v>
          </cell>
        </row>
        <row r="7055">
          <cell r="A7055" t="str">
            <v>Multi-Year Budget Sub Activities</v>
          </cell>
        </row>
        <row r="7064">
          <cell r="A7064" t="str">
            <v xml:space="preserve"> Sub total Year One</v>
          </cell>
        </row>
        <row r="7071">
          <cell r="A7071" t="str">
            <v>Enter activity Code first</v>
          </cell>
        </row>
        <row r="7073">
          <cell r="A7073" t="str">
            <v>Multi-Year Budget Sub Activities</v>
          </cell>
        </row>
        <row r="7082">
          <cell r="A7082" t="str">
            <v xml:space="preserve"> Sub total Year One</v>
          </cell>
        </row>
        <row r="7089">
          <cell r="A7089" t="str">
            <v>Enter activity Code first</v>
          </cell>
        </row>
        <row r="7091">
          <cell r="A7091" t="str">
            <v>Multi-Year Budget Sub Activities</v>
          </cell>
        </row>
        <row r="7100">
          <cell r="A7100" t="str">
            <v xml:space="preserve"> Sub total Year One</v>
          </cell>
        </row>
        <row r="7108">
          <cell r="A7108" t="str">
            <v>Enter activity Code first</v>
          </cell>
        </row>
        <row r="7110">
          <cell r="A7110" t="str">
            <v>Multi-Year Budget Sub Activities</v>
          </cell>
        </row>
        <row r="7119">
          <cell r="A7119" t="str">
            <v xml:space="preserve"> Sub total Year One</v>
          </cell>
        </row>
        <row r="7126">
          <cell r="A7126" t="str">
            <v>Enter activity Code first</v>
          </cell>
        </row>
        <row r="7128">
          <cell r="A7128" t="str">
            <v>Multi-Year Budget Sub Activities</v>
          </cell>
        </row>
        <row r="7137">
          <cell r="A7137" t="str">
            <v xml:space="preserve"> Sub total Year One</v>
          </cell>
        </row>
        <row r="7144">
          <cell r="A7144" t="str">
            <v>Enter activity Code first</v>
          </cell>
        </row>
        <row r="7146">
          <cell r="A7146" t="str">
            <v>Multi-Year Budget Sub Activities</v>
          </cell>
        </row>
        <row r="7155">
          <cell r="A7155" t="str">
            <v xml:space="preserve"> Sub total Year One</v>
          </cell>
        </row>
        <row r="7162">
          <cell r="A7162" t="str">
            <v>Enter activity Code first</v>
          </cell>
        </row>
        <row r="7164">
          <cell r="A7164" t="str">
            <v>Multi-Year Budget Sub Activities</v>
          </cell>
        </row>
        <row r="7173">
          <cell r="A7173" t="str">
            <v xml:space="preserve"> Sub total Year One</v>
          </cell>
        </row>
        <row r="7180">
          <cell r="A7180" t="str">
            <v>Enter activity Code first</v>
          </cell>
        </row>
        <row r="7182">
          <cell r="A7182" t="str">
            <v>Multi-Year Budget Sub Activities</v>
          </cell>
        </row>
        <row r="7191">
          <cell r="A7191" t="str">
            <v xml:space="preserve"> Sub total Year One</v>
          </cell>
        </row>
        <row r="7199">
          <cell r="A7199" t="str">
            <v>Enter activity Code first</v>
          </cell>
        </row>
        <row r="7201">
          <cell r="A7201" t="str">
            <v>Multi-Year Budget Sub Activities</v>
          </cell>
        </row>
        <row r="7210">
          <cell r="A7210" t="str">
            <v xml:space="preserve"> Sub total Year One</v>
          </cell>
        </row>
        <row r="7217">
          <cell r="A7217" t="str">
            <v>Enter activity Code first</v>
          </cell>
        </row>
        <row r="7219">
          <cell r="A7219" t="str">
            <v>Multi-Year Budget Sub Activities</v>
          </cell>
        </row>
        <row r="7228">
          <cell r="A7228" t="str">
            <v xml:space="preserve"> Sub total Year One</v>
          </cell>
        </row>
        <row r="7235">
          <cell r="A7235" t="str">
            <v>Enter activity Code first</v>
          </cell>
        </row>
        <row r="7237">
          <cell r="A7237" t="str">
            <v>Multi-Year Budget Sub Activities</v>
          </cell>
        </row>
        <row r="7246">
          <cell r="A7246" t="str">
            <v xml:space="preserve"> Sub total Year One</v>
          </cell>
        </row>
        <row r="7253">
          <cell r="A7253" t="str">
            <v>Enter activity Code first</v>
          </cell>
        </row>
        <row r="7255">
          <cell r="A7255" t="str">
            <v>Multi-Year Budget Sub Activities</v>
          </cell>
        </row>
        <row r="7264">
          <cell r="A7264" t="str">
            <v xml:space="preserve"> Sub total Year One</v>
          </cell>
        </row>
        <row r="7271">
          <cell r="A7271" t="str">
            <v>Enter activity Code first</v>
          </cell>
        </row>
        <row r="7273">
          <cell r="A7273" t="str">
            <v>Multi-Year Budget Sub Activities</v>
          </cell>
        </row>
        <row r="7282">
          <cell r="A7282" t="str">
            <v xml:space="preserve"> Sub total Year One</v>
          </cell>
        </row>
        <row r="7290">
          <cell r="A7290" t="str">
            <v>Enter activity Code first</v>
          </cell>
        </row>
        <row r="7292">
          <cell r="A7292" t="str">
            <v>Multi-Year Budget Sub Activities</v>
          </cell>
        </row>
        <row r="7301">
          <cell r="A7301" t="str">
            <v xml:space="preserve"> Sub total Year One</v>
          </cell>
        </row>
        <row r="7308">
          <cell r="A7308" t="str">
            <v>Enter activity Code first</v>
          </cell>
        </row>
        <row r="7310">
          <cell r="A7310" t="str">
            <v>Multi-Year Budget Sub Activities</v>
          </cell>
        </row>
      </sheetData>
      <sheetData sheetId="4"/>
      <sheetData sheetId="5"/>
      <sheetData sheetId="6"/>
      <sheetData sheetId="7">
        <row r="3">
          <cell r="N3" t="str">
            <v>KADUNA STATE</v>
          </cell>
          <cell r="O3">
            <v>18</v>
          </cell>
          <cell r="R3" t="str">
            <v>01101 - FAAC DIRECT ALLOCATION</v>
          </cell>
          <cell r="S3" t="str">
            <v>01101</v>
          </cell>
          <cell r="W3" t="str">
            <v>AGRICULTURE</v>
          </cell>
          <cell r="X3">
            <v>70421</v>
          </cell>
        </row>
        <row r="4">
          <cell r="N4" t="str">
            <v>ACROSS THE STATE</v>
          </cell>
          <cell r="O4">
            <v>31830000</v>
          </cell>
          <cell r="R4" t="str">
            <v>02101 - MAIN ENVELOP - BUDGETARY ALLOCATION</v>
          </cell>
          <cell r="S4" t="str">
            <v>02101</v>
          </cell>
          <cell r="W4" t="str">
            <v>BASIC RESEARCH</v>
          </cell>
          <cell r="X4">
            <v>70140</v>
          </cell>
        </row>
        <row r="5">
          <cell r="N5" t="str">
            <v>BIRNIN GWARI</v>
          </cell>
          <cell r="O5">
            <v>31830100</v>
          </cell>
          <cell r="R5" t="str">
            <v>02201 - PENSION AND GRATUITIES</v>
          </cell>
          <cell r="S5" t="str">
            <v>02201</v>
          </cell>
          <cell r="W5" t="str">
            <v>BROADCASTING AND PUBLISHING SERVICES</v>
          </cell>
          <cell r="X5">
            <v>70830</v>
          </cell>
        </row>
        <row r="6">
          <cell r="N6" t="str">
            <v>CHIKUN</v>
          </cell>
          <cell r="O6">
            <v>31830101</v>
          </cell>
          <cell r="R6" t="str">
            <v>02202 - SERVICE WIDE VOTE</v>
          </cell>
          <cell r="S6" t="str">
            <v>02202</v>
          </cell>
          <cell r="W6" t="str">
            <v>COAL AND OTHER SOLID MINERAL FUEL</v>
          </cell>
          <cell r="X6">
            <v>70431</v>
          </cell>
        </row>
        <row r="7">
          <cell r="N7" t="str">
            <v>GIWA</v>
          </cell>
          <cell r="O7">
            <v>31830102</v>
          </cell>
          <cell r="R7" t="str">
            <v>02203 - CAPITAL SUPPLEMENTATION</v>
          </cell>
          <cell r="S7" t="str">
            <v>02203</v>
          </cell>
          <cell r="W7" t="str">
            <v>COMMUNICATION</v>
          </cell>
          <cell r="X7">
            <v>70460</v>
          </cell>
        </row>
        <row r="8">
          <cell r="N8" t="str">
            <v>IGABI</v>
          </cell>
          <cell r="O8">
            <v>31830103</v>
          </cell>
          <cell r="R8" t="str">
            <v>02204 - OTHER CRF CHARGES</v>
          </cell>
          <cell r="S8" t="str">
            <v>02204</v>
          </cell>
          <cell r="W8" t="str">
            <v>COMMUNITY DEVELOPMENT</v>
          </cell>
          <cell r="X8">
            <v>70620</v>
          </cell>
        </row>
        <row r="9">
          <cell r="N9" t="str">
            <v>IKARA</v>
          </cell>
          <cell r="O9">
            <v>31830104</v>
          </cell>
          <cell r="R9" t="str">
            <v>03101 - CAPITAL DEVELOPMENT FUND</v>
          </cell>
          <cell r="S9" t="str">
            <v>03101</v>
          </cell>
          <cell r="W9" t="str">
            <v>CONSTRUCTION</v>
          </cell>
          <cell r="X9">
            <v>70443</v>
          </cell>
        </row>
        <row r="10">
          <cell r="N10" t="str">
            <v>JABA</v>
          </cell>
          <cell r="O10">
            <v>31830105</v>
          </cell>
          <cell r="R10" t="str">
            <v>04101 - CONTINGENCY FUND</v>
          </cell>
          <cell r="S10" t="str">
            <v>04101</v>
          </cell>
          <cell r="W10" t="str">
            <v>CULTURAL SERVICES</v>
          </cell>
          <cell r="X10">
            <v>70820</v>
          </cell>
        </row>
        <row r="11">
          <cell r="N11" t="str">
            <v>JEMA'A</v>
          </cell>
          <cell r="O11">
            <v>31830106</v>
          </cell>
          <cell r="R11" t="str">
            <v>05101 - DEBT RELIEF GAINS</v>
          </cell>
          <cell r="S11" t="str">
            <v>05101</v>
          </cell>
          <cell r="W11" t="str">
            <v>DENTAL SERVICES</v>
          </cell>
          <cell r="X11">
            <v>70723</v>
          </cell>
        </row>
        <row r="12">
          <cell r="N12" t="str">
            <v>KACHIA</v>
          </cell>
          <cell r="O12">
            <v>31830107</v>
          </cell>
          <cell r="R12" t="str">
            <v>06103 - PETROLEUM EQUALISATION FUND</v>
          </cell>
          <cell r="S12" t="str">
            <v>06103</v>
          </cell>
          <cell r="W12" t="str">
            <v>DISABILITY</v>
          </cell>
          <cell r="X12">
            <v>71012</v>
          </cell>
        </row>
        <row r="13">
          <cell r="N13" t="str">
            <v>KADUNA NORTH</v>
          </cell>
          <cell r="O13">
            <v>31830108</v>
          </cell>
          <cell r="R13" t="str">
            <v>07102 - FERTILIZER REVOLVING FUND</v>
          </cell>
          <cell r="S13" t="str">
            <v>07102</v>
          </cell>
          <cell r="W13" t="str">
            <v>DISTRIBUTIVE TRADE, STORAGE AND WAREHOUSING</v>
          </cell>
          <cell r="X13">
            <v>70471</v>
          </cell>
        </row>
        <row r="14">
          <cell r="N14" t="str">
            <v>KADUNA SOUTH</v>
          </cell>
          <cell r="O14">
            <v>31830109</v>
          </cell>
          <cell r="R14" t="str">
            <v>07106 - NIGERIAN EX-SERVICEMEN REWARD FUND</v>
          </cell>
          <cell r="S14" t="str">
            <v>07106</v>
          </cell>
          <cell r="W14" t="str">
            <v>ECONOMIC AFFAIRS N.E.C.</v>
          </cell>
          <cell r="X14">
            <v>70490</v>
          </cell>
        </row>
        <row r="15">
          <cell r="N15" t="str">
            <v>KAGARKO</v>
          </cell>
          <cell r="O15">
            <v>31830110</v>
          </cell>
          <cell r="R15" t="str">
            <v>07107 - COCOA RESEARCH INSTITUTE OF NIGERIA FUND</v>
          </cell>
          <cell r="S15" t="str">
            <v>07107</v>
          </cell>
          <cell r="W15" t="str">
            <v>ECONOMIC AID ROUTED THROUGH INTERNATIONAL ORGANIZATIONS</v>
          </cell>
          <cell r="X15">
            <v>70122</v>
          </cell>
        </row>
        <row r="16">
          <cell r="N16" t="str">
            <v>KAJURU</v>
          </cell>
          <cell r="O16">
            <v>31830111</v>
          </cell>
          <cell r="R16" t="str">
            <v>07108 - FERTILIZER REVOLVING FUND</v>
          </cell>
          <cell r="S16" t="str">
            <v>07108</v>
          </cell>
          <cell r="W16" t="str">
            <v>ECONOMIC AID TO DEVELOPING COUNTRIES AND COUNTRIES IN TRANSITION</v>
          </cell>
          <cell r="X16">
            <v>70121</v>
          </cell>
        </row>
        <row r="17">
          <cell r="N17" t="str">
            <v>KAURA</v>
          </cell>
          <cell r="O17">
            <v>31830112</v>
          </cell>
          <cell r="R17" t="str">
            <v>07109 - SINKING FUND FOR JUDGEMENT DEBT FUND</v>
          </cell>
          <cell r="S17" t="str">
            <v>07109</v>
          </cell>
          <cell r="W17" t="str">
            <v>EDUCATION N.E.C</v>
          </cell>
          <cell r="X17">
            <v>70980</v>
          </cell>
        </row>
        <row r="18">
          <cell r="N18" t="str">
            <v>KAURU</v>
          </cell>
          <cell r="O18">
            <v>31830113</v>
          </cell>
          <cell r="R18" t="str">
            <v>08101 - AFRICAN DEVELOPMENT BANK</v>
          </cell>
          <cell r="S18" t="str">
            <v>08101</v>
          </cell>
          <cell r="W18" t="str">
            <v>EDUCATION NOT DEFINABLE BY LEVEL</v>
          </cell>
          <cell r="X18">
            <v>70950</v>
          </cell>
        </row>
        <row r="19">
          <cell r="N19" t="str">
            <v>KUBAU</v>
          </cell>
          <cell r="O19">
            <v>31830114</v>
          </cell>
          <cell r="R19" t="str">
            <v>08102 - AFRICAN DEVELOPMENT FUND</v>
          </cell>
          <cell r="S19" t="str">
            <v>08102</v>
          </cell>
          <cell r="W19" t="str">
            <v>ELECTRICITY</v>
          </cell>
          <cell r="X19">
            <v>70435</v>
          </cell>
        </row>
        <row r="20">
          <cell r="N20" t="str">
            <v>KUDAN</v>
          </cell>
          <cell r="O20">
            <v>31830115</v>
          </cell>
          <cell r="R20" t="str">
            <v>08103 - ARAB BANK FOR ECONOMIC DEVELOPMENT(BADEA)</v>
          </cell>
          <cell r="S20" t="str">
            <v>08103</v>
          </cell>
          <cell r="W20" t="str">
            <v>ENVIRONMENTAL PROTECTION N.E.C.</v>
          </cell>
          <cell r="X20">
            <v>70560</v>
          </cell>
        </row>
        <row r="21">
          <cell r="N21" t="str">
            <v>LERE</v>
          </cell>
          <cell r="O21">
            <v>31830116</v>
          </cell>
          <cell r="R21" t="str">
            <v>08104 - ARAB LOAN FUND FOR AFRICAN ARAB LEAGUE</v>
          </cell>
          <cell r="S21" t="str">
            <v>08104</v>
          </cell>
          <cell r="W21" t="str">
            <v>EXECUTIVE AND LEGISLATIVE ORGANS</v>
          </cell>
          <cell r="X21">
            <v>70111</v>
          </cell>
        </row>
        <row r="22">
          <cell r="N22" t="str">
            <v>MAKARFI</v>
          </cell>
          <cell r="O22">
            <v>31830117</v>
          </cell>
          <cell r="R22" t="str">
            <v>08105 - ECOWAS FUND</v>
          </cell>
          <cell r="S22" t="str">
            <v>08105</v>
          </cell>
          <cell r="W22" t="str">
            <v>FAMILY AND CHILDREN</v>
          </cell>
          <cell r="X22">
            <v>71040</v>
          </cell>
        </row>
        <row r="23">
          <cell r="N23" t="str">
            <v>SABON GARI</v>
          </cell>
          <cell r="O23">
            <v>31830118</v>
          </cell>
          <cell r="R23" t="str">
            <v>08106 - EUROPEAN DEVELOPMENT FUND</v>
          </cell>
          <cell r="S23" t="str">
            <v>08106</v>
          </cell>
          <cell r="W23" t="str">
            <v>FINANCIAL AND FISCAL AFFAIRS</v>
          </cell>
          <cell r="X23">
            <v>70112</v>
          </cell>
        </row>
        <row r="24">
          <cell r="N24" t="str">
            <v>SANGA</v>
          </cell>
          <cell r="O24">
            <v>31830119</v>
          </cell>
          <cell r="R24" t="str">
            <v>08107 - EUROPEAN UNION</v>
          </cell>
          <cell r="S24" t="str">
            <v>08107</v>
          </cell>
          <cell r="W24" t="str">
            <v>FIRE PROTECTION SERVICES</v>
          </cell>
          <cell r="X24">
            <v>70320</v>
          </cell>
        </row>
        <row r="25">
          <cell r="N25" t="str">
            <v>SOBA</v>
          </cell>
          <cell r="O25">
            <v>31830120</v>
          </cell>
          <cell r="R25" t="str">
            <v>08108 - EUROPEAN INVESTMENT BANK</v>
          </cell>
          <cell r="S25" t="str">
            <v>08108</v>
          </cell>
          <cell r="W25" t="str">
            <v>FIRST STAGE OF TERTIARY EDUCATION</v>
          </cell>
          <cell r="X25">
            <v>70941</v>
          </cell>
        </row>
        <row r="26">
          <cell r="N26" t="str">
            <v>ZANGON KATAF</v>
          </cell>
          <cell r="O26">
            <v>31830121</v>
          </cell>
          <cell r="R26" t="str">
            <v>08109 - IDA - AFRICAN FACILITY</v>
          </cell>
          <cell r="S26" t="str">
            <v>08109</v>
          </cell>
          <cell r="W26" t="str">
            <v>FISHING AND HUNTING</v>
          </cell>
          <cell r="X26">
            <v>70423</v>
          </cell>
        </row>
        <row r="27">
          <cell r="N27" t="str">
            <v>ZARIA</v>
          </cell>
          <cell r="O27">
            <v>31830122</v>
          </cell>
          <cell r="R27" t="str">
            <v>08110 - INT. BANK FOR RECONSTRUCTION &amp; DEVELOPMENT (IBRD)</v>
          </cell>
          <cell r="S27" t="str">
            <v>08110</v>
          </cell>
          <cell r="W27" t="str">
            <v>FORESTRY</v>
          </cell>
          <cell r="X27">
            <v>70422</v>
          </cell>
        </row>
        <row r="28">
          <cell r="R28" t="str">
            <v>08111 - INTERNATIONAL DEVELOPMENT ASSOCIATION (IDA)</v>
          </cell>
          <cell r="S28" t="str">
            <v>08111</v>
          </cell>
          <cell r="W28" t="str">
            <v>FUEL AND ENERGY</v>
          </cell>
          <cell r="X28">
            <v>70483</v>
          </cell>
        </row>
        <row r="29">
          <cell r="R29" t="str">
            <v>08112 - INTERNATIONAL FINANCE CORPORATION</v>
          </cell>
          <cell r="S29" t="str">
            <v>08112</v>
          </cell>
          <cell r="W29" t="str">
            <v xml:space="preserve">GENERAL ECONOMIC AND COMMERCIALAFFAIRS </v>
          </cell>
          <cell r="X29">
            <v>70411</v>
          </cell>
        </row>
        <row r="30">
          <cell r="R30" t="str">
            <v>08113 - INTERNATIONAL FUND FOR AGRICULTURAL DEVELOPMENT</v>
          </cell>
          <cell r="S30" t="str">
            <v>08113</v>
          </cell>
          <cell r="W30" t="str">
            <v>GENERAL HOSPITAL SERVICES</v>
          </cell>
          <cell r="X30">
            <v>70731</v>
          </cell>
        </row>
        <row r="31">
          <cell r="R31" t="str">
            <v>08114 - INTERNATIONAL MONETARY FUND</v>
          </cell>
          <cell r="S31" t="str">
            <v>08114</v>
          </cell>
          <cell r="W31" t="str">
            <v>GENERAL LABOUR AFFAIRS</v>
          </cell>
          <cell r="X31">
            <v>70412</v>
          </cell>
        </row>
        <row r="32">
          <cell r="R32" t="str">
            <v>08115 - NIGERIA TRUST FUND</v>
          </cell>
          <cell r="S32" t="str">
            <v>08115</v>
          </cell>
          <cell r="W32" t="str">
            <v>GENERAL MEDICAL SERVICES</v>
          </cell>
          <cell r="X32">
            <v>70721</v>
          </cell>
        </row>
        <row r="33">
          <cell r="R33" t="str">
            <v>08116 - NORDIC DEVELOPMENT FUND</v>
          </cell>
          <cell r="S33" t="str">
            <v>08116</v>
          </cell>
          <cell r="W33" t="str">
            <v>GENERAL PERSONNEL SERVICES</v>
          </cell>
          <cell r="X33">
            <v>70131</v>
          </cell>
        </row>
        <row r="34">
          <cell r="R34" t="str">
            <v>08117 - ORGANISATION OF PETROLEUM EXPORTING COUNTRIES</v>
          </cell>
          <cell r="S34" t="str">
            <v>08117</v>
          </cell>
          <cell r="W34" t="str">
            <v>GENERAL PUBLIC SERVICES N.E.C.</v>
          </cell>
          <cell r="X34">
            <v>70160</v>
          </cell>
        </row>
        <row r="35">
          <cell r="R35" t="str">
            <v>08118 - UNITED NATIONS DEVELOPMENT PROGRAMME (UNDP)</v>
          </cell>
          <cell r="S35" t="str">
            <v>08118</v>
          </cell>
          <cell r="W35" t="str">
            <v>HEALTH N.E.C.</v>
          </cell>
          <cell r="X35">
            <v>70760</v>
          </cell>
        </row>
        <row r="36">
          <cell r="R36" t="str">
            <v>08119 - UNITED NATIONS CHILDREN'S FUND (UNICEF)</v>
          </cell>
          <cell r="S36" t="str">
            <v>08119</v>
          </cell>
          <cell r="W36" t="str">
            <v>HOTELS AND RESTUARANTS</v>
          </cell>
          <cell r="X36">
            <v>70472</v>
          </cell>
        </row>
        <row r="37">
          <cell r="R37" t="str">
            <v>08120 - UNITED NATIONS FUND  FOR POPUPLATION ACTIVITIES</v>
          </cell>
          <cell r="S37" t="str">
            <v>08120</v>
          </cell>
          <cell r="W37" t="str">
            <v>HOUSING</v>
          </cell>
          <cell r="X37">
            <v>71060</v>
          </cell>
        </row>
        <row r="38">
          <cell r="R38" t="str">
            <v>08121 - WORLD BANK TRUST FUND</v>
          </cell>
          <cell r="S38" t="str">
            <v>08121</v>
          </cell>
          <cell r="W38" t="str">
            <v>HOUSING AND COMMUNITY AMENITIES N.E.C.</v>
          </cell>
          <cell r="X38">
            <v>70660</v>
          </cell>
        </row>
        <row r="39">
          <cell r="R39" t="str">
            <v>08122 - WORLD FOOD PROGRAMME</v>
          </cell>
          <cell r="S39" t="str">
            <v>08122</v>
          </cell>
          <cell r="W39" t="str">
            <v>HOUSING DEVELOPMENT</v>
          </cell>
          <cell r="X39">
            <v>70610</v>
          </cell>
        </row>
        <row r="40">
          <cell r="R40" t="str">
            <v>08123 - UNITED NATIONS CAPITAL DEVELOPMENT FUND (UNCDF)</v>
          </cell>
          <cell r="S40" t="str">
            <v>08123</v>
          </cell>
          <cell r="W40" t="str">
            <v>LOWER SECONDARY EDUCATION</v>
          </cell>
          <cell r="X40">
            <v>70921</v>
          </cell>
        </row>
        <row r="41">
          <cell r="R41" t="str">
            <v>08124 - GLOBAL 2000</v>
          </cell>
          <cell r="S41" t="str">
            <v>08124</v>
          </cell>
          <cell r="W41" t="str">
            <v>MANUFACTURING</v>
          </cell>
          <cell r="X41">
            <v>70442</v>
          </cell>
        </row>
        <row r="42">
          <cell r="R42" t="str">
            <v>08125 - UNITED NATIONS INDUSTRIAL DEVELOPMENT ORGANISATION (UNIDO)</v>
          </cell>
          <cell r="S42" t="str">
            <v>08125</v>
          </cell>
          <cell r="W42" t="str">
            <v>MEDICAL AND MATERNITY CENTRE SERVICES</v>
          </cell>
          <cell r="X42">
            <v>70733</v>
          </cell>
        </row>
        <row r="43">
          <cell r="R43" t="str">
            <v>08126 - MULTI-DONOR BUDGET SUPPORT</v>
          </cell>
          <cell r="S43" t="str">
            <v>08126</v>
          </cell>
          <cell r="W43" t="str">
            <v>MULTIPURPOSE DEVELOPMENT PROJECTS</v>
          </cell>
          <cell r="X43">
            <v>70474</v>
          </cell>
        </row>
        <row r="44">
          <cell r="R44" t="str">
            <v>08201 - SWEDISH INTERNATIONAL DEVELOPMENT AUTHORITY (SIDA)</v>
          </cell>
          <cell r="S44" t="str">
            <v>08201</v>
          </cell>
          <cell r="W44" t="str">
            <v>NON ELECTRIC ENERGY</v>
          </cell>
          <cell r="X44">
            <v>70436</v>
          </cell>
        </row>
        <row r="45">
          <cell r="R45" t="str">
            <v>08202 - UNITED STATES AGENCY FOR INTERNATIONAL DEVELOPMENT (USAID)</v>
          </cell>
          <cell r="S45" t="str">
            <v>08202</v>
          </cell>
          <cell r="W45" t="str">
            <v>NURSING AND CONVALESCENT HOME SERVICES</v>
          </cell>
          <cell r="X45">
            <v>70734</v>
          </cell>
        </row>
        <row r="46">
          <cell r="R46" t="str">
            <v>08203 - DEPARTMENT FOR INTERNATIONAL DEVELOPMENT (DfID)</v>
          </cell>
          <cell r="S46" t="str">
            <v>08203</v>
          </cell>
          <cell r="W46" t="str">
            <v>OLD AGE</v>
          </cell>
          <cell r="X46">
            <v>71020</v>
          </cell>
        </row>
        <row r="47">
          <cell r="R47" t="str">
            <v>08204 - CANADIAN INTERNATIONAL DEVELOPMENT AGENCY (CIDA)</v>
          </cell>
          <cell r="S47" t="str">
            <v>08204</v>
          </cell>
          <cell r="W47" t="str">
            <v>OTHER GENERAL SERVICES</v>
          </cell>
          <cell r="X47">
            <v>70133</v>
          </cell>
        </row>
        <row r="48">
          <cell r="R48" t="str">
            <v>08205 - SAUDI FUND FOR DEVELOPMENT</v>
          </cell>
          <cell r="S48" t="str">
            <v>08205</v>
          </cell>
          <cell r="W48" t="str">
            <v>OTHER MEDICAL PRODUCTS</v>
          </cell>
          <cell r="X48">
            <v>70712</v>
          </cell>
        </row>
        <row r="49">
          <cell r="R49" t="str">
            <v>08301 - DONATION BY LOCAL NGOs</v>
          </cell>
          <cell r="S49" t="str">
            <v>08301</v>
          </cell>
          <cell r="W49" t="str">
            <v>OVERALL PLANNING AND STATISTICAL SERVICES</v>
          </cell>
          <cell r="X49">
            <v>70132</v>
          </cell>
        </row>
        <row r="50">
          <cell r="R50" t="str">
            <v>08302 - DONATION BY STATE GOVERNMENTS</v>
          </cell>
          <cell r="S50" t="str">
            <v>08302</v>
          </cell>
          <cell r="W50" t="str">
            <v>PARAMEDICAL SERVICES</v>
          </cell>
          <cell r="X50">
            <v>70724</v>
          </cell>
        </row>
        <row r="51">
          <cell r="R51" t="str">
            <v>08303 - DONATION BY LOCAL GOVERNMENTS</v>
          </cell>
          <cell r="S51" t="str">
            <v>08303</v>
          </cell>
          <cell r="W51" t="str">
            <v>PHARMACEUTICAL PRODUCTS</v>
          </cell>
          <cell r="X51">
            <v>70711</v>
          </cell>
        </row>
        <row r="52">
          <cell r="R52" t="str">
            <v xml:space="preserve">08304 - DONATIONS BY FED. GOVERNMENT OWNED COMPANIES </v>
          </cell>
          <cell r="S52" t="str">
            <v>08304</v>
          </cell>
          <cell r="W52" t="str">
            <v>POLLUTION ABATEMENT</v>
          </cell>
          <cell r="X52">
            <v>70530</v>
          </cell>
        </row>
        <row r="53">
          <cell r="R53" t="str">
            <v>08305 - DONATIONS BY PRIVATE SECTOR COMPANIES</v>
          </cell>
          <cell r="S53" t="str">
            <v>08305</v>
          </cell>
          <cell r="W53" t="str">
            <v>POST-SECONDARY NON-TERTIARY EDUCATION</v>
          </cell>
          <cell r="X53">
            <v>70930</v>
          </cell>
        </row>
        <row r="54">
          <cell r="R54" t="str">
            <v>08306 - DONATIONS BY INDIVIDUALS</v>
          </cell>
          <cell r="S54" t="str">
            <v>08306</v>
          </cell>
          <cell r="W54" t="str">
            <v>PRE-PRIMARY EDUCATION</v>
          </cell>
          <cell r="X54">
            <v>70911</v>
          </cell>
        </row>
        <row r="55">
          <cell r="R55" t="str">
            <v>09101 - BI-LATERAL LOANS</v>
          </cell>
          <cell r="S55" t="str">
            <v>09101</v>
          </cell>
          <cell r="W55" t="str">
            <v>PRIMARY EDUCATION</v>
          </cell>
          <cell r="X55">
            <v>70912</v>
          </cell>
        </row>
        <row r="56">
          <cell r="R56" t="str">
            <v>09201 - AFRICAN DEVELOPMENT BANK</v>
          </cell>
          <cell r="S56" t="str">
            <v>09201</v>
          </cell>
          <cell r="W56" t="str">
            <v>PROTECTION OF BIODIVERSITY AND LANDSCAPE</v>
          </cell>
          <cell r="X56">
            <v>70540</v>
          </cell>
        </row>
        <row r="57">
          <cell r="R57" t="str">
            <v>09202 - AFRICAN DEVELOPMENT FUND</v>
          </cell>
          <cell r="S57" t="str">
            <v>09202</v>
          </cell>
          <cell r="W57" t="str">
            <v>PUBLIC DEBT TRANSACTIONS</v>
          </cell>
          <cell r="X57">
            <v>70170</v>
          </cell>
        </row>
        <row r="58">
          <cell r="R58" t="str">
            <v>09203 - ARAB BANK FOR ECONOMIC DEVELOPMENT(BADEA)</v>
          </cell>
          <cell r="S58" t="str">
            <v>09203</v>
          </cell>
          <cell r="W58" t="str">
            <v>PUBLIC HEALTH SERVICES</v>
          </cell>
          <cell r="X58">
            <v>70740</v>
          </cell>
        </row>
        <row r="59">
          <cell r="R59" t="str">
            <v>09204 - ARAB LOAN FUND FOR AFRICAN ARAB LEAGUE</v>
          </cell>
          <cell r="S59" t="str">
            <v>09204</v>
          </cell>
          <cell r="W59" t="str">
            <v>R &amp; D AGRICULTURE, FORESTRY, FISHING AND HUNTING</v>
          </cell>
          <cell r="X59">
            <v>70482</v>
          </cell>
        </row>
        <row r="60">
          <cell r="R60" t="str">
            <v>09205 - ECOWAS FUND</v>
          </cell>
          <cell r="S60" t="str">
            <v>09205</v>
          </cell>
          <cell r="W60" t="str">
            <v>R &amp; D COMMUNICATION</v>
          </cell>
          <cell r="X60">
            <v>70486</v>
          </cell>
        </row>
        <row r="61">
          <cell r="R61" t="str">
            <v>09206 - EUROPEAN DEVELOPMENT FUND</v>
          </cell>
          <cell r="S61" t="str">
            <v>09206</v>
          </cell>
          <cell r="W61" t="str">
            <v>R &amp; D EDUCATION</v>
          </cell>
          <cell r="X61">
            <v>70970</v>
          </cell>
        </row>
        <row r="62">
          <cell r="R62" t="str">
            <v>09207 - EUROPEAN UNION</v>
          </cell>
          <cell r="S62" t="str">
            <v>09207</v>
          </cell>
          <cell r="W62" t="str">
            <v>R &amp; D ENVIRONMENTAL PROTECTION</v>
          </cell>
          <cell r="X62">
            <v>70550</v>
          </cell>
        </row>
        <row r="63">
          <cell r="R63" t="str">
            <v>09208 - EUROPEAN INVESTMENT BANK</v>
          </cell>
          <cell r="S63" t="str">
            <v>09208</v>
          </cell>
          <cell r="W63" t="str">
            <v>R &amp; D GENERAL ECONOMIC, COMMERCIAL AND LABOUR AFFAIRS</v>
          </cell>
          <cell r="X63">
            <v>70481</v>
          </cell>
        </row>
        <row r="64">
          <cell r="R64" t="str">
            <v>09209 - IDA - AFRICAN FACILITY</v>
          </cell>
          <cell r="S64" t="str">
            <v>09209</v>
          </cell>
          <cell r="W64" t="str">
            <v>R &amp; D HEALTH</v>
          </cell>
          <cell r="X64">
            <v>70750</v>
          </cell>
        </row>
        <row r="65">
          <cell r="R65" t="str">
            <v>09210 - INT. BANK FOR RECONSTRUCTION &amp; DEVELOPMENT (IBRD)</v>
          </cell>
          <cell r="S65" t="str">
            <v>09210</v>
          </cell>
          <cell r="W65" t="str">
            <v>R &amp; D HOUSING AND COMMUNITY AMENITIES</v>
          </cell>
          <cell r="X65">
            <v>70650</v>
          </cell>
        </row>
        <row r="66">
          <cell r="R66" t="str">
            <v>09211 - INTERNATIONAL DEVELOPMENT ASSOCIATION (IDA)</v>
          </cell>
          <cell r="S66" t="str">
            <v>09211</v>
          </cell>
          <cell r="W66" t="str">
            <v>R &amp; D MINING, MANUFACTURING AND CONSTRUCTION</v>
          </cell>
          <cell r="X66">
            <v>70484</v>
          </cell>
        </row>
        <row r="67">
          <cell r="R67" t="str">
            <v>09212 - INTERNATIONAL FINANCE CORPORATION</v>
          </cell>
          <cell r="S67" t="str">
            <v>09212</v>
          </cell>
          <cell r="W67" t="str">
            <v>R &amp; D OTHER INDUSTRIES</v>
          </cell>
          <cell r="X67">
            <v>70487</v>
          </cell>
        </row>
        <row r="68">
          <cell r="R68" t="str">
            <v>09213 - INTERNATIONAL FUND FOR AGRICULTURAL DEVELOPMENT</v>
          </cell>
          <cell r="S68" t="str">
            <v>09213</v>
          </cell>
          <cell r="W68" t="str">
            <v>R &amp; D RECREATION, CULTURE AND RELIGION</v>
          </cell>
          <cell r="X68">
            <v>70850</v>
          </cell>
        </row>
        <row r="69">
          <cell r="R69" t="str">
            <v>09214 - INTERNATIONAL MONETARY FUND</v>
          </cell>
          <cell r="S69" t="str">
            <v>09214</v>
          </cell>
          <cell r="W69" t="str">
            <v>R &amp; D SOCIAL PROTECTION</v>
          </cell>
          <cell r="X69">
            <v>71080</v>
          </cell>
        </row>
        <row r="70">
          <cell r="R70" t="str">
            <v>09215 - NIGERIA TRUST FUND</v>
          </cell>
          <cell r="S70" t="str">
            <v>09215</v>
          </cell>
          <cell r="W70" t="str">
            <v>R &amp; D TRANSPORT</v>
          </cell>
          <cell r="X70">
            <v>70485</v>
          </cell>
        </row>
        <row r="71">
          <cell r="R71" t="str">
            <v>09216 - NORDIC DEVELOPMENT FUND</v>
          </cell>
          <cell r="S71" t="str">
            <v>09216</v>
          </cell>
          <cell r="W71" t="str">
            <v>R&amp;D GENERAL PUBLIC SERVICES</v>
          </cell>
          <cell r="X71">
            <v>70150</v>
          </cell>
        </row>
        <row r="72">
          <cell r="R72" t="str">
            <v>09217 - ORGANISATION OF PETROLEUM EXPORTING COUNTRIES</v>
          </cell>
          <cell r="S72" t="str">
            <v>09217</v>
          </cell>
          <cell r="W72" t="str">
            <v>RAILWAY TRANSPORT</v>
          </cell>
          <cell r="X72">
            <v>70453</v>
          </cell>
        </row>
        <row r="73">
          <cell r="R73" t="str">
            <v>09218 - UNITED NATIONS DEVELOPMENT PROGRAMME (UNDP)</v>
          </cell>
          <cell r="S73" t="str">
            <v>09218</v>
          </cell>
          <cell r="W73" t="str">
            <v>RECREATION, CULTURE AND RELIGION N.E.C.</v>
          </cell>
          <cell r="X73">
            <v>70860</v>
          </cell>
        </row>
        <row r="74">
          <cell r="R74" t="str">
            <v>09219 - UNITED NATIONS CHILDREN'S FUND (UNICEF)</v>
          </cell>
          <cell r="S74" t="str">
            <v>09219</v>
          </cell>
          <cell r="W74" t="str">
            <v>RECREATIONAL AND SPORTING SERVICES</v>
          </cell>
          <cell r="X74">
            <v>70810</v>
          </cell>
        </row>
        <row r="75">
          <cell r="R75" t="str">
            <v>09220 - UNITED NATIONS FUND  FOR POPUPLATION ACTIVITIES</v>
          </cell>
          <cell r="S75" t="str">
            <v>09220</v>
          </cell>
          <cell r="W75" t="str">
            <v>RELIGIOUS AND OTHER COMMUNITY SERVICES</v>
          </cell>
          <cell r="X75">
            <v>70840</v>
          </cell>
        </row>
        <row r="76">
          <cell r="R76" t="str">
            <v>09221 - WORLD BANK TRUST FUND</v>
          </cell>
          <cell r="S76" t="str">
            <v>09221</v>
          </cell>
          <cell r="W76" t="str">
            <v>ROAD TRANSPORT</v>
          </cell>
          <cell r="X76">
            <v>70451</v>
          </cell>
        </row>
        <row r="77">
          <cell r="R77" t="str">
            <v>09222 - WORLD FOOD PROGRAMME</v>
          </cell>
          <cell r="S77" t="str">
            <v>09222</v>
          </cell>
          <cell r="W77" t="str">
            <v>SECOND STAGE OF TERTIARY EDUCATION</v>
          </cell>
          <cell r="X77">
            <v>70942</v>
          </cell>
        </row>
        <row r="78">
          <cell r="R78" t="str">
            <v>09223 - UNITED NATIONS CAPITAL DEVELOPMENT FUND (UNCDF)</v>
          </cell>
          <cell r="S78" t="str">
            <v>09223</v>
          </cell>
          <cell r="W78" t="str">
            <v>SICKNESS</v>
          </cell>
          <cell r="X78">
            <v>71011</v>
          </cell>
        </row>
        <row r="79">
          <cell r="R79" t="str">
            <v>09224 - GLOBAL 2000</v>
          </cell>
          <cell r="S79" t="str">
            <v>09224</v>
          </cell>
          <cell r="W79" t="str">
            <v>SOCIAL EXCLUSION N.E.C.</v>
          </cell>
          <cell r="X79">
            <v>71070</v>
          </cell>
        </row>
        <row r="80">
          <cell r="R80" t="str">
            <v>09225 - UNITED NATIONS INDUSTRIAL DEVELOPMENT ORGANISATION (UNIDO)</v>
          </cell>
          <cell r="S80" t="str">
            <v>09225</v>
          </cell>
          <cell r="W80" t="str">
            <v>SOCIAL PROTECTION N.E.C.</v>
          </cell>
          <cell r="X80">
            <v>71090</v>
          </cell>
        </row>
        <row r="81">
          <cell r="R81" t="str">
            <v>09226 - MULTI-DONOR BUDGET SUPPORT</v>
          </cell>
          <cell r="S81" t="str">
            <v>09226</v>
          </cell>
          <cell r="W81" t="str">
            <v>SPECIALIZED HOSPITAL SERVICES</v>
          </cell>
          <cell r="X81">
            <v>70732</v>
          </cell>
        </row>
        <row r="82">
          <cell r="R82" t="str">
            <v>10101 - RETAINED INTERNALLY GENERATED REVENUE</v>
          </cell>
          <cell r="S82">
            <v>10101</v>
          </cell>
          <cell r="W82" t="str">
            <v>SPECIALIZED MEDICAL SERVICES</v>
          </cell>
          <cell r="X82">
            <v>70722</v>
          </cell>
        </row>
        <row r="83">
          <cell r="R83" t="str">
            <v>10102 - PTA CONTRIBUTIONS</v>
          </cell>
          <cell r="S83">
            <v>10102</v>
          </cell>
          <cell r="W83" t="str">
            <v>STREET LIGHTING</v>
          </cell>
          <cell r="X83">
            <v>70640</v>
          </cell>
        </row>
        <row r="84">
          <cell r="R84" t="str">
            <v>10103 - SCHOOL LEVIES</v>
          </cell>
          <cell r="S84">
            <v>10103</v>
          </cell>
          <cell r="W84" t="str">
            <v>SUBSIDIARY SERVICES TO EDUCATION</v>
          </cell>
          <cell r="X84">
            <v>70960</v>
          </cell>
        </row>
        <row r="85">
          <cell r="W85" t="str">
            <v>SURVIVORS</v>
          </cell>
          <cell r="X85">
            <v>71030</v>
          </cell>
        </row>
        <row r="86">
          <cell r="W86" t="str">
            <v>THERAPEUTIC APPLIANCES AND EQUIPTMENT</v>
          </cell>
          <cell r="X86">
            <v>70713</v>
          </cell>
        </row>
        <row r="87">
          <cell r="W87" t="str">
            <v>TOURISM</v>
          </cell>
          <cell r="X87">
            <v>70473</v>
          </cell>
        </row>
        <row r="88">
          <cell r="W88" t="str">
            <v>TRANSFERS OF A GENERAL CHARACTER BETWEEN DIFFERENT LEVELS OF GOVERNMENT</v>
          </cell>
          <cell r="X88">
            <v>70180</v>
          </cell>
        </row>
        <row r="89">
          <cell r="W89" t="str">
            <v>UNEMPLOYMENT</v>
          </cell>
          <cell r="X89">
            <v>71050</v>
          </cell>
        </row>
        <row r="90">
          <cell r="W90" t="str">
            <v>UPPER-SECONDARY EDUCATION</v>
          </cell>
          <cell r="X90">
            <v>70922</v>
          </cell>
        </row>
        <row r="91">
          <cell r="W91" t="str">
            <v>WASTE MANAGEMENT</v>
          </cell>
          <cell r="X91">
            <v>70510</v>
          </cell>
        </row>
        <row r="92">
          <cell r="W92" t="str">
            <v>WASTE WATER MANAGEMENT</v>
          </cell>
          <cell r="X92">
            <v>70520</v>
          </cell>
        </row>
        <row r="93">
          <cell r="W93" t="str">
            <v>WATER SUPPLY</v>
          </cell>
          <cell r="X93">
            <v>70630</v>
          </cell>
        </row>
        <row r="94">
          <cell r="W94" t="str">
            <v>WATER TRANSPORT</v>
          </cell>
          <cell r="X94">
            <v>70452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CEIPTS"/>
      <sheetName val="CAPITAL ESTIMATE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 refreshError="1"/>
      <sheetData sheetId="1">
        <row r="4">
          <cell r="C4" t="str">
            <v>Enhance  Community Seed Production</v>
          </cell>
          <cell r="D4" t="str">
            <v xml:space="preserve">1.) Revatilization of outgrowers scheme
2.) Re-activation of fruit nursery centres
3.)   
4.) </v>
          </cell>
          <cell r="E4" t="str">
            <v>Agric Services</v>
          </cell>
          <cell r="G4" t="str">
            <v>Capital</v>
          </cell>
          <cell r="H4" t="str">
            <v>R &amp; D AGRICULTURE, FORESTRY, FISHING AND HUNTING</v>
          </cell>
          <cell r="I4" t="str">
            <v>02101 - MAIN ENVELOP - BUDGETARY ALLOCATION</v>
          </cell>
          <cell r="J4" t="str">
            <v>ACROSS THE STATE</v>
          </cell>
        </row>
        <row r="5">
          <cell r="C5" t="str">
            <v>Conduct of Unified Agric Extension Services</v>
          </cell>
          <cell r="D5" t="str">
            <v>1.) Conduct of Capacity Building Training to Extension Agents on Good Agricultural Practices
2.) Conduct of Demonstration Trials
3.) Conduct of Agric Production Survey  
4.) Conduct of Media Agricultural Programmes</v>
          </cell>
          <cell r="E5" t="str">
            <v>Agric Services</v>
          </cell>
          <cell r="G5" t="str">
            <v>Capital</v>
          </cell>
          <cell r="H5" t="str">
            <v>R &amp; D AGRICULTURE, FORESTRY, FISHING AND HUNTING</v>
          </cell>
          <cell r="I5" t="str">
            <v>02101 - MAIN ENVELOP - BUDGETARY ALLOCATION</v>
          </cell>
          <cell r="J5" t="str">
            <v>ACROSS THE STATE</v>
          </cell>
        </row>
        <row r="6">
          <cell r="C6" t="str">
            <v>Conduct of Back to Land Programme</v>
          </cell>
          <cell r="D6" t="str">
            <v xml:space="preserve">1.) Capacity Building on Good Agricultural Practices(Soyabeans,Rice,Sorghum,Maize,Ginger&amp;Sugarcane) 
2.) Support  Women in Agriculture Participation
3.)   
4.) </v>
          </cell>
          <cell r="E6" t="str">
            <v>Agric Services</v>
          </cell>
          <cell r="G6" t="str">
            <v>Capital</v>
          </cell>
          <cell r="H6" t="str">
            <v>R &amp; D AGRICULTURE, FORESTRY, FISHING AND HUNTING</v>
          </cell>
          <cell r="I6" t="str">
            <v>02101 - MAIN ENVELOP - BUDGETARY ALLOCATION</v>
          </cell>
          <cell r="J6" t="str">
            <v>ACROSS THE STATE</v>
          </cell>
        </row>
        <row r="7">
          <cell r="C7" t="str">
            <v>Carry out Fadama III AF Project</v>
          </cell>
          <cell r="D7" t="str">
            <v>1.) Conduct Advisory Services on Tomato and Rice Production 
2.) Capacity Building of Production Group Clusters
3.) Bussiness Plan Development 
4.) Disbursement of Grants to Production Groups</v>
          </cell>
          <cell r="E7" t="str">
            <v>Admin Personnel &amp;Finance</v>
          </cell>
          <cell r="G7" t="str">
            <v>Capital</v>
          </cell>
          <cell r="H7" t="str">
            <v>AGRICULTURE</v>
          </cell>
          <cell r="I7" t="str">
            <v>02101 - MAIN ENVELOP - BUDGETARY ALLOCATION</v>
          </cell>
          <cell r="J7" t="str">
            <v>ACROSS THE STATE</v>
          </cell>
        </row>
        <row r="8">
          <cell r="C8" t="str">
            <v>Carry out Agricultural Processing Productivity Enhancement and Livelihood Support Project (APPEALS)(Counter Part Fund)</v>
          </cell>
          <cell r="D8" t="str">
            <v>Youth Empowerement Programme</v>
          </cell>
          <cell r="E8" t="str">
            <v>Admin Personnel &amp;Finance</v>
          </cell>
          <cell r="G8" t="str">
            <v>Capital</v>
          </cell>
          <cell r="H8" t="str">
            <v>AGRICULTURE</v>
          </cell>
          <cell r="I8" t="str">
            <v>02101 - MAIN ENVELOP - BUDGETARY ALLOCATION</v>
          </cell>
          <cell r="J8" t="str">
            <v>ACROSS THE STATE</v>
          </cell>
        </row>
        <row r="9">
          <cell r="C9" t="str">
            <v xml:space="preserve"> Agricultural Planning Programme</v>
          </cell>
          <cell r="D9" t="str">
            <v xml:space="preserve">1.)  Conduct of Agricultural Production Survey (APS)
2.) Carry out Price Monitoring 
3.)   Conduct of Field Physical Monitoring
4.) </v>
          </cell>
          <cell r="E9" t="str">
            <v>Admin Personnel &amp;Finance</v>
          </cell>
          <cell r="G9" t="str">
            <v>Capital</v>
          </cell>
          <cell r="H9" t="str">
            <v>AGRICULTURE</v>
          </cell>
          <cell r="I9" t="str">
            <v>02101 - MAIN ENVELOP - BUDGETARY ALLOCATION</v>
          </cell>
          <cell r="J9" t="str">
            <v>ACROSS THE STATE</v>
          </cell>
        </row>
        <row r="10">
          <cell r="C10" t="str">
            <v>Conduct of Routine office Maintenance</v>
          </cell>
          <cell r="D10" t="str">
            <v xml:space="preserve">1.)  Office Stationaries and Computer Consumables
2.) office Equipments
3.) Generating Set Maintenance
4.) </v>
          </cell>
          <cell r="E10" t="str">
            <v>Admin Personnel &amp;Finance</v>
          </cell>
          <cell r="G10" t="str">
            <v>Recurrent_overhead</v>
          </cell>
        </row>
        <row r="11">
          <cell r="C11" t="str">
            <v>Payment for Repairs/Maintenance of official Vehicles</v>
          </cell>
          <cell r="D11" t="str">
            <v xml:space="preserve">1.)  Motor Vehicle routine Maintenance
2.) 
3.)   
4.) </v>
          </cell>
          <cell r="E11" t="str">
            <v>Admin Personnel &amp;Finance</v>
          </cell>
          <cell r="G11" t="str">
            <v>Recurrent_overhead</v>
          </cell>
        </row>
        <row r="12">
          <cell r="C12" t="str">
            <v>Maintenance of ICT Centre</v>
          </cell>
          <cell r="D12" t="str">
            <v xml:space="preserve">1.)  Routine of  office computers and ICT Equipments
2.) 
3.)   
4.) </v>
          </cell>
          <cell r="E12" t="str">
            <v>Admin Personnel &amp;Finance</v>
          </cell>
          <cell r="G12" t="str">
            <v>Recurrent_overhead</v>
          </cell>
        </row>
        <row r="13">
          <cell r="C13" t="str">
            <v>Payment of Audit fees</v>
          </cell>
          <cell r="D13" t="str">
            <v xml:space="preserve">1.)  Payment of Consultancy
2.) 
3.)   
4.) </v>
          </cell>
          <cell r="E13" t="str">
            <v>Admin Personnel &amp;Finance</v>
          </cell>
          <cell r="G13" t="str">
            <v>Recurrent_overhead</v>
          </cell>
        </row>
        <row r="14">
          <cell r="C14" t="str">
            <v>Payment Bank Charges</v>
          </cell>
          <cell r="D14" t="str">
            <v xml:space="preserve">1.)  Financial Charges
2.) 
3.)   
4.) </v>
          </cell>
          <cell r="E14" t="str">
            <v>Admin Personnel &amp;Finance</v>
          </cell>
          <cell r="G14" t="str">
            <v>Recurrent_overhead</v>
          </cell>
        </row>
        <row r="15">
          <cell r="C15" t="str">
            <v>Plant and Generator Fuel Cost</v>
          </cell>
          <cell r="D15" t="str">
            <v xml:space="preserve">1.)  Gas Purchase 
2.) 
3.)   
4.) </v>
          </cell>
          <cell r="E15" t="str">
            <v>Admin Personnel &amp;Finance</v>
          </cell>
          <cell r="G15" t="str">
            <v>Recurrent_overhead</v>
          </cell>
        </row>
        <row r="16">
          <cell r="C16" t="str">
            <v>Conduct of Zonal Extension Meeting</v>
          </cell>
          <cell r="D16" t="str">
            <v xml:space="preserve">1.)  Strategize Extension Activities
2.) 
3.)   
4.) </v>
          </cell>
          <cell r="E16" t="str">
            <v>Admin Personnel &amp;Finance</v>
          </cell>
          <cell r="G16" t="str">
            <v>Recurrent_overhead</v>
          </cell>
        </row>
        <row r="17">
          <cell r="C17" t="str">
            <v>Payment of Travelling Expenses on Outbreak of endemic Diseases to Agricultural Production Season</v>
          </cell>
          <cell r="D17" t="str">
            <v xml:space="preserve">1.)  Surveillance on outbreak of Diseases to Crops
2.) 
3.)   
4.) </v>
          </cell>
          <cell r="E17" t="str">
            <v>Agric Services</v>
          </cell>
          <cell r="G17" t="str">
            <v>Recurrent_overhead</v>
          </cell>
        </row>
        <row r="18">
          <cell r="C18" t="str">
            <v>Payment of DTA on official Trips to Development Partners offices in Abuja</v>
          </cell>
          <cell r="D18" t="str">
            <v xml:space="preserve">1.) Attendance of Meetings to FAO,AfDB, World Bank and  FMOA offices 
2.) 
3.)   
4.) </v>
          </cell>
          <cell r="E18" t="str">
            <v>Admin Personnel &amp;Finance</v>
          </cell>
          <cell r="G18" t="str">
            <v>Recurrent_overhead</v>
          </cell>
        </row>
        <row r="19">
          <cell r="C19" t="str">
            <v>Payment of Motor Vehicle Cost</v>
          </cell>
          <cell r="D19" t="str">
            <v xml:space="preserve">1.)  Motor Vehicle Cost
2.) 
3.)   
4.) </v>
          </cell>
          <cell r="E19" t="str">
            <v>Admin Personnel &amp;Finance</v>
          </cell>
          <cell r="G19" t="str">
            <v>Recurrent_overhead</v>
          </cell>
        </row>
        <row r="20">
          <cell r="C20" t="str">
            <v>Payment of DTA on zonal Monitoring to Zones and Project Sites</v>
          </cell>
          <cell r="D20" t="str">
            <v xml:space="preserve">1.)  Conduct of Zonal Monitoring
2.) 
3.)   
4.) </v>
          </cell>
          <cell r="E20" t="str">
            <v>Admin Personnel &amp;Finance</v>
          </cell>
          <cell r="G20" t="str">
            <v>Recurrent_overhead</v>
          </cell>
        </row>
        <row r="21">
          <cell r="C21" t="str">
            <v>Postages and Courier Services</v>
          </cell>
          <cell r="D21" t="str">
            <v xml:space="preserve">1.)  Courier Services
2.) 
3.)   
4.) </v>
          </cell>
          <cell r="E21" t="str">
            <v>Admin Personnel &amp;Finance</v>
          </cell>
          <cell r="G21" t="str">
            <v>Recurrent_overhead</v>
          </cell>
        </row>
        <row r="22">
          <cell r="C22" t="str">
            <v>Quarterly Meetings with Field Staff on Report Generation</v>
          </cell>
          <cell r="D22" t="str">
            <v xml:space="preserve">1.)  Payment of Travelling and Transport
2.) 
3.)   
4.) </v>
          </cell>
          <cell r="E22" t="str">
            <v>Admin Personnel &amp;Finance</v>
          </cell>
          <cell r="G22" t="str">
            <v>Recurrent_overhead</v>
          </cell>
        </row>
        <row r="23">
          <cell r="C23" t="str">
            <v>Rehabilitation of Community Irrigation Schemes</v>
          </cell>
          <cell r="D23" t="str">
            <v>1.)  Pipe Laying of 30Ha of In Kubau LGA
2.) Rehabilitation of 30Ha of Igabi Comm. Irrigation Scheme
3.)   Rehabilitation of 20HA Jagindi Comm. Irrigation Schemes
4.) Rehabilitation of 30HA Ung . Jaba Comm. Irrigation Scheme</v>
          </cell>
          <cell r="E23" t="str">
            <v>Fadama and Rural Institutional Development</v>
          </cell>
          <cell r="G23" t="str">
            <v>Capital</v>
          </cell>
          <cell r="H23" t="str">
            <v>AGRICULTURE</v>
          </cell>
          <cell r="I23" t="str">
            <v>02101 - MAIN ENVELOP - BUDGETARY ALLOCATION</v>
          </cell>
          <cell r="J23" t="str">
            <v>ACROSS THE STATE</v>
          </cell>
        </row>
        <row r="24">
          <cell r="D24" t="str">
            <v xml:space="preserve">1.)  
2.) 
3.)   
4.) </v>
          </cell>
        </row>
        <row r="25">
          <cell r="D25" t="str">
            <v xml:space="preserve">1.)  
2.) 
3.)   
4.) </v>
          </cell>
        </row>
        <row r="26">
          <cell r="D26" t="str">
            <v xml:space="preserve">1.)  
2.) 
3.)   
4.) </v>
          </cell>
        </row>
        <row r="27">
          <cell r="D27" t="str">
            <v xml:space="preserve">1.)  
2.) 
3.)   
4.) </v>
          </cell>
        </row>
        <row r="28">
          <cell r="D28" t="str">
            <v xml:space="preserve">1.)  
2.) 
3.)   
4.) </v>
          </cell>
        </row>
        <row r="29">
          <cell r="D29" t="str">
            <v xml:space="preserve">1.)  
2.) 
3.)   
4.) </v>
          </cell>
        </row>
        <row r="30">
          <cell r="D30" t="str">
            <v xml:space="preserve">1.)  
2.) 
3.)   
4.) </v>
          </cell>
        </row>
        <row r="31">
          <cell r="D31" t="str">
            <v xml:space="preserve">1.)  
2.) 
3.)   
4.) </v>
          </cell>
        </row>
        <row r="32">
          <cell r="D32" t="str">
            <v xml:space="preserve">1.)  
2.) 
3.)   
4.) </v>
          </cell>
        </row>
        <row r="33">
          <cell r="D33" t="str">
            <v xml:space="preserve">1.)  
2.) 
3.)   
4.) </v>
          </cell>
        </row>
        <row r="34">
          <cell r="D34" t="str">
            <v xml:space="preserve">1.)  
2.) 
3.)   
4.) </v>
          </cell>
        </row>
        <row r="35">
          <cell r="D35" t="str">
            <v xml:space="preserve">1.)  
2.) 
3.)   
4.) </v>
          </cell>
        </row>
        <row r="36">
          <cell r="D36" t="str">
            <v xml:space="preserve">1.)  
2.) 
3.)   
4.) </v>
          </cell>
        </row>
        <row r="37">
          <cell r="D37" t="str">
            <v xml:space="preserve">1.)  
2.) 
3.)   
4.) </v>
          </cell>
        </row>
        <row r="38">
          <cell r="D38" t="str">
            <v xml:space="preserve">1.)  
2.) 
3.)   
4.) </v>
          </cell>
        </row>
        <row r="39">
          <cell r="D39" t="str">
            <v xml:space="preserve">1.)  
2.) 
3.)   
4.) </v>
          </cell>
        </row>
        <row r="40">
          <cell r="D40" t="str">
            <v xml:space="preserve">1.)  
2.) 
3.)   
4.) </v>
          </cell>
        </row>
        <row r="41">
          <cell r="D41" t="str">
            <v xml:space="preserve">1.)  
2.) 
3.)   
4.) </v>
          </cell>
        </row>
        <row r="42">
          <cell r="D42" t="str">
            <v xml:space="preserve">1.)  
2.) 
3.)   
4.) </v>
          </cell>
        </row>
        <row r="43">
          <cell r="D43" t="str">
            <v xml:space="preserve">1.)  
2.) 
3.)   
4.) </v>
          </cell>
        </row>
        <row r="44">
          <cell r="D44" t="str">
            <v xml:space="preserve">1.)  
2.) 
3.)   
4.) </v>
          </cell>
        </row>
        <row r="45">
          <cell r="D45" t="str">
            <v xml:space="preserve">1.)  
2.) 
3.)   
4.) </v>
          </cell>
        </row>
        <row r="46">
          <cell r="D46" t="str">
            <v xml:space="preserve">1.)  
2.) 
3.)   
4.) </v>
          </cell>
        </row>
        <row r="47">
          <cell r="D47" t="str">
            <v xml:space="preserve">1.)  
2.) 
3.)   
4.) </v>
          </cell>
        </row>
        <row r="48">
          <cell r="D48" t="str">
            <v xml:space="preserve">1.)  
2.) 
3.)   
4.) </v>
          </cell>
        </row>
        <row r="49">
          <cell r="D49" t="str">
            <v xml:space="preserve">1.)  
2.) 
3.)   
4.) </v>
          </cell>
        </row>
        <row r="50">
          <cell r="D50" t="str">
            <v xml:space="preserve">1.)  
2.) 
3.)   
4.) </v>
          </cell>
        </row>
        <row r="51">
          <cell r="D51" t="str">
            <v xml:space="preserve">1.)  
2.) 
3.)   
4.) </v>
          </cell>
        </row>
        <row r="52">
          <cell r="D52" t="str">
            <v xml:space="preserve">1.)  
2.) 
3.)   
4.) </v>
          </cell>
        </row>
        <row r="53">
          <cell r="D53" t="str">
            <v xml:space="preserve">1.)  
2.) 
3.)   
4.) </v>
          </cell>
        </row>
        <row r="54">
          <cell r="D54" t="str">
            <v xml:space="preserve">1.)  
2.) 
3.)   
4.) </v>
          </cell>
        </row>
        <row r="55">
          <cell r="D55" t="str">
            <v xml:space="preserve">1.)  
2.) 
3.)   
4.) </v>
          </cell>
        </row>
        <row r="56">
          <cell r="D56" t="str">
            <v xml:space="preserve">1.)  
2.) 
3.)   
4.) </v>
          </cell>
        </row>
        <row r="57">
          <cell r="D57" t="str">
            <v xml:space="preserve">1.)  
2.) 
3.)   
4.) </v>
          </cell>
        </row>
        <row r="58">
          <cell r="D58" t="str">
            <v xml:space="preserve">1.)  
2.) 
3.)   
4.) </v>
          </cell>
        </row>
        <row r="59">
          <cell r="D59" t="str">
            <v xml:space="preserve">1.)  
2.) 
3.)   
4.) </v>
          </cell>
        </row>
        <row r="60">
          <cell r="D60" t="str">
            <v xml:space="preserve">1.)  
2.) 
3.)   
4.) </v>
          </cell>
        </row>
        <row r="61">
          <cell r="D61" t="str">
            <v xml:space="preserve">1.)  
2.) 
3.)   
4.) </v>
          </cell>
        </row>
        <row r="62">
          <cell r="D62" t="str">
            <v xml:space="preserve">1.)  
2.) 
3.)   
4.) </v>
          </cell>
        </row>
        <row r="63">
          <cell r="D63" t="str">
            <v xml:space="preserve">1.)  
2.) 
3.)   
4.) </v>
          </cell>
        </row>
        <row r="64">
          <cell r="D64" t="str">
            <v xml:space="preserve">1.)  
2.) 
3.)   
4.) </v>
          </cell>
        </row>
        <row r="65">
          <cell r="D65" t="str">
            <v xml:space="preserve">1.)  
2.) 
3.)   
4.) </v>
          </cell>
        </row>
        <row r="66">
          <cell r="D66" t="str">
            <v xml:space="preserve">1.)  
2.) 
3.)   
4.) </v>
          </cell>
        </row>
        <row r="67">
          <cell r="D67" t="str">
            <v xml:space="preserve">1.)  
2.) 
3.)   
4.) </v>
          </cell>
        </row>
        <row r="68">
          <cell r="D68" t="str">
            <v xml:space="preserve">1.)  
2.) 
3.)   
4.) </v>
          </cell>
        </row>
        <row r="69">
          <cell r="D69" t="str">
            <v xml:space="preserve">1.)  
2.) 
3.)   
4.) </v>
          </cell>
        </row>
        <row r="70">
          <cell r="D70" t="str">
            <v xml:space="preserve">1.)  
2.) 
3.)   
4.) </v>
          </cell>
        </row>
        <row r="71">
          <cell r="D71" t="str">
            <v xml:space="preserve">1.)  
2.) 
3.)   
4.) </v>
          </cell>
        </row>
        <row r="72">
          <cell r="D72" t="str">
            <v xml:space="preserve">1.)  
2.) 
3.)   
4.) </v>
          </cell>
        </row>
        <row r="73">
          <cell r="D73" t="str">
            <v xml:space="preserve">1.)  
2.) 
3.)   
4.) </v>
          </cell>
        </row>
        <row r="74">
          <cell r="D74" t="str">
            <v xml:space="preserve">1.)  
2.) 
3.)   
4.) </v>
          </cell>
        </row>
        <row r="75">
          <cell r="D75" t="str">
            <v xml:space="preserve">1.)  
2.) 
3.)   
4.) </v>
          </cell>
        </row>
        <row r="76">
          <cell r="D76" t="str">
            <v xml:space="preserve">1.)  
2.) 
3.)   
4.) </v>
          </cell>
        </row>
        <row r="77">
          <cell r="D77" t="str">
            <v xml:space="preserve">1.)  
2.) 
3.)   
4.) </v>
          </cell>
        </row>
        <row r="78">
          <cell r="D78" t="str">
            <v xml:space="preserve">1.)  
2.) 
3.)   
4.) </v>
          </cell>
        </row>
        <row r="79">
          <cell r="D79" t="str">
            <v xml:space="preserve">1.)  
2.) 
3.)   
4.) </v>
          </cell>
        </row>
        <row r="80">
          <cell r="D80" t="str">
            <v xml:space="preserve">1.)  
2.) 
3.)   
4.) </v>
          </cell>
        </row>
        <row r="81">
          <cell r="D81" t="str">
            <v xml:space="preserve">1.)  
2.) 
3.)   
4.) </v>
          </cell>
        </row>
        <row r="82">
          <cell r="D82" t="str">
            <v xml:space="preserve">1.)  
2.) 
3.)   
4.) </v>
          </cell>
        </row>
        <row r="83">
          <cell r="D83" t="str">
            <v xml:space="preserve">1.)  
2.) 
3.)   
4.) </v>
          </cell>
        </row>
        <row r="84">
          <cell r="D84" t="str">
            <v xml:space="preserve">1.)  
2.) 
3.)   
4.) </v>
          </cell>
        </row>
        <row r="85">
          <cell r="D85" t="str">
            <v xml:space="preserve">1.)  
2.) 
3.)   
4.) </v>
          </cell>
        </row>
        <row r="86">
          <cell r="D86" t="str">
            <v xml:space="preserve">1.)  
2.) 
3.)   
4.) </v>
          </cell>
        </row>
        <row r="87">
          <cell r="D87" t="str">
            <v xml:space="preserve">1.)  
2.) 
3.)   
4.) </v>
          </cell>
        </row>
        <row r="88">
          <cell r="D88" t="str">
            <v xml:space="preserve">1.)  
2.) 
3.)   
4.) </v>
          </cell>
        </row>
        <row r="89">
          <cell r="D89" t="str">
            <v xml:space="preserve">1.)  
2.) 
3.)   
4.) </v>
          </cell>
        </row>
        <row r="90">
          <cell r="D90" t="str">
            <v xml:space="preserve">1.)  
2.) 
3.)   
4.) </v>
          </cell>
        </row>
        <row r="91">
          <cell r="D91" t="str">
            <v xml:space="preserve">1.)  
2.) 
3.)   
4.) </v>
          </cell>
        </row>
        <row r="92">
          <cell r="D92" t="str">
            <v xml:space="preserve">1.)  
2.) 
3.)   
4.) </v>
          </cell>
        </row>
        <row r="93">
          <cell r="D93" t="str">
            <v xml:space="preserve">1.)  
2.) 
3.)   
4.) </v>
          </cell>
        </row>
        <row r="94">
          <cell r="D94" t="str">
            <v xml:space="preserve">1.)  
2.) 
3.)   
4.) </v>
          </cell>
        </row>
        <row r="95">
          <cell r="D95" t="str">
            <v xml:space="preserve">1.)  
2.) 
3.)   
4.) </v>
          </cell>
        </row>
        <row r="96">
          <cell r="D96" t="str">
            <v xml:space="preserve">1.)  
2.) 
3.)   
4.) </v>
          </cell>
        </row>
        <row r="97">
          <cell r="D97" t="str">
            <v xml:space="preserve">1.)  
2.) 
3.)   
4.) </v>
          </cell>
        </row>
        <row r="98">
          <cell r="D98" t="str">
            <v xml:space="preserve">1.)  
2.) 
3.)   
4.) </v>
          </cell>
        </row>
        <row r="99">
          <cell r="D99" t="str">
            <v xml:space="preserve">1.)  
2.) 
3.)   
4.) </v>
          </cell>
        </row>
        <row r="100">
          <cell r="D100" t="str">
            <v xml:space="preserve">1.)  
2.) 
3.)   
4.) </v>
          </cell>
        </row>
        <row r="101">
          <cell r="D101" t="str">
            <v xml:space="preserve">1.)  
2.) 
3.)   
4.) </v>
          </cell>
        </row>
        <row r="102">
          <cell r="D102" t="str">
            <v xml:space="preserve">1.)  
2.) 
3.)   
4.) </v>
          </cell>
        </row>
        <row r="103">
          <cell r="D103" t="str">
            <v xml:space="preserve">1.)  
2.) 
3.)   
4.) </v>
          </cell>
        </row>
        <row r="104">
          <cell r="D104" t="str">
            <v xml:space="preserve">1.)  
2.) 
3.)   
4.) </v>
          </cell>
        </row>
        <row r="105">
          <cell r="D105" t="str">
            <v xml:space="preserve">1.)  
2.) 
3.)   
4.) </v>
          </cell>
        </row>
        <row r="106">
          <cell r="D106" t="str">
            <v xml:space="preserve">1.)  
2.) 
3.)   
4.) </v>
          </cell>
        </row>
        <row r="107">
          <cell r="D107" t="str">
            <v xml:space="preserve">1.)  
2.) 
3.)   
4.) </v>
          </cell>
        </row>
        <row r="108">
          <cell r="D108" t="str">
            <v xml:space="preserve">1.)  
2.) 
3.)   
4.) </v>
          </cell>
        </row>
        <row r="109">
          <cell r="D109" t="str">
            <v xml:space="preserve">1.)  
2.) 
3.)   
4.) </v>
          </cell>
        </row>
        <row r="110">
          <cell r="D110" t="str">
            <v xml:space="preserve">1.)  
2.) 
3.)   
4.) </v>
          </cell>
        </row>
        <row r="111">
          <cell r="D111" t="str">
            <v xml:space="preserve">1.)  
2.) 
3.)   
4.) </v>
          </cell>
        </row>
        <row r="112">
          <cell r="D112" t="str">
            <v xml:space="preserve">1.)  
2.) 
3.)   
4.) </v>
          </cell>
        </row>
        <row r="113">
          <cell r="D113" t="str">
            <v xml:space="preserve">1.)  
2.) 
3.)   
4.) </v>
          </cell>
        </row>
        <row r="114">
          <cell r="D114" t="str">
            <v xml:space="preserve">1.)  
2.) 
3.)   
4.) </v>
          </cell>
        </row>
        <row r="115">
          <cell r="D115" t="str">
            <v xml:space="preserve">1.)  
2.) 
3.)   
4.) </v>
          </cell>
        </row>
        <row r="116">
          <cell r="D116" t="str">
            <v xml:space="preserve">1.)  
2.) 
3.)   
4.) </v>
          </cell>
        </row>
        <row r="117">
          <cell r="D117" t="str">
            <v xml:space="preserve">1.)  
2.) 
3.)   
4.) </v>
          </cell>
        </row>
        <row r="118">
          <cell r="D118" t="str">
            <v xml:space="preserve">1.)  
2.) 
3.)   
4.) </v>
          </cell>
        </row>
        <row r="119">
          <cell r="D119" t="str">
            <v xml:space="preserve">1.)  
2.) 
3.)   
4.) </v>
          </cell>
        </row>
        <row r="120">
          <cell r="D120" t="str">
            <v xml:space="preserve">1.)  
2.) 
3.)   
4.) </v>
          </cell>
        </row>
        <row r="121">
          <cell r="D121" t="str">
            <v xml:space="preserve">1.)  
2.) 
3.)   
4.) </v>
          </cell>
        </row>
        <row r="122">
          <cell r="D122" t="str">
            <v xml:space="preserve">1.)  
2.) 
3.)   
4.) </v>
          </cell>
        </row>
        <row r="123">
          <cell r="D123" t="str">
            <v xml:space="preserve">1.)  
2.) 
3.)   
4.) </v>
          </cell>
        </row>
        <row r="124">
          <cell r="D124" t="str">
            <v xml:space="preserve">1.)  
2.) 
3.)   
4.) </v>
          </cell>
        </row>
        <row r="125">
          <cell r="D125" t="str">
            <v xml:space="preserve">1.)  
2.) 
3.)   
4.) </v>
          </cell>
        </row>
        <row r="126">
          <cell r="D126" t="str">
            <v xml:space="preserve">1.)  
2.) 
3.)   
4.) </v>
          </cell>
        </row>
        <row r="127">
          <cell r="D127" t="str">
            <v xml:space="preserve">1.)  
2.) 
3.)   
4.) </v>
          </cell>
        </row>
        <row r="128">
          <cell r="D128" t="str">
            <v xml:space="preserve">1.)  
2.) 
3.)   
4.) </v>
          </cell>
        </row>
        <row r="129">
          <cell r="D129" t="str">
            <v xml:space="preserve">1.)  
2.) 
3.)   
4.) </v>
          </cell>
        </row>
        <row r="130">
          <cell r="D130" t="str">
            <v xml:space="preserve">1.)  
2.) 
3.)   
4.) </v>
          </cell>
        </row>
        <row r="131">
          <cell r="D131" t="str">
            <v xml:space="preserve">1.)  
2.) 
3.)   
4.) </v>
          </cell>
        </row>
        <row r="132">
          <cell r="D132" t="str">
            <v xml:space="preserve">1.)  
2.) 
3.)   
4.) </v>
          </cell>
        </row>
        <row r="133">
          <cell r="D133" t="str">
            <v xml:space="preserve">1.)  
2.) 
3.)   
4.) </v>
          </cell>
        </row>
        <row r="134">
          <cell r="D134" t="str">
            <v xml:space="preserve">1.)  
2.) 
3.)   
4.) </v>
          </cell>
        </row>
        <row r="135">
          <cell r="D135" t="str">
            <v xml:space="preserve">1.)  
2.) 
3.)   
4.) </v>
          </cell>
        </row>
        <row r="136">
          <cell r="D136" t="str">
            <v xml:space="preserve">1.)  
2.) 
3.)   
4.) </v>
          </cell>
        </row>
        <row r="137">
          <cell r="D137" t="str">
            <v xml:space="preserve">1.)  
2.) 
3.)   
4.) </v>
          </cell>
        </row>
        <row r="138">
          <cell r="D138" t="str">
            <v xml:space="preserve">1.)  
2.) 
3.)   
4.) </v>
          </cell>
        </row>
        <row r="139">
          <cell r="D139" t="str">
            <v xml:space="preserve">1.)  
2.) 
3.)   
4.) </v>
          </cell>
        </row>
        <row r="140">
          <cell r="D140" t="str">
            <v xml:space="preserve">1.)  
2.) 
3.)   
4.) </v>
          </cell>
        </row>
        <row r="141">
          <cell r="D141" t="str">
            <v xml:space="preserve">1.)  
2.) 
3.)   
4.) </v>
          </cell>
        </row>
        <row r="142">
          <cell r="D142" t="str">
            <v xml:space="preserve">1.)  
2.) 
3.)   
4.) </v>
          </cell>
        </row>
        <row r="143">
          <cell r="D143" t="str">
            <v xml:space="preserve">1.)  
2.) 
3.)   
4.) </v>
          </cell>
        </row>
        <row r="144">
          <cell r="D144" t="str">
            <v xml:space="preserve">1.)  
2.) 
3.)   
4.) </v>
          </cell>
        </row>
        <row r="145">
          <cell r="D145" t="str">
            <v xml:space="preserve">1.)  
2.) 
3.)   
4.) </v>
          </cell>
        </row>
        <row r="146">
          <cell r="D146" t="str">
            <v xml:space="preserve">1.)  
2.) 
3.)   
4.) </v>
          </cell>
        </row>
        <row r="147">
          <cell r="D147" t="str">
            <v xml:space="preserve">1.)  
2.) 
3.)   
4.) </v>
          </cell>
        </row>
        <row r="148">
          <cell r="D148" t="str">
            <v xml:space="preserve">1.)  
2.) 
3.)   
4.) </v>
          </cell>
        </row>
        <row r="149">
          <cell r="D149" t="str">
            <v xml:space="preserve">1.)  
2.) 
3.)   
4.) </v>
          </cell>
        </row>
        <row r="150">
          <cell r="D150" t="str">
            <v xml:space="preserve">1.)  
2.) 
3.)   
4.) </v>
          </cell>
        </row>
        <row r="151">
          <cell r="D151" t="str">
            <v xml:space="preserve">1.)  
2.) 
3.)   
4.) </v>
          </cell>
        </row>
        <row r="152">
          <cell r="D152" t="str">
            <v xml:space="preserve">1.)  
2.) 
3.)   
4.) </v>
          </cell>
        </row>
        <row r="153">
          <cell r="D153" t="str">
            <v xml:space="preserve">1.)  
2.) 
3.)   
4.) </v>
          </cell>
        </row>
        <row r="154">
          <cell r="D154" t="str">
            <v xml:space="preserve">1.)  
2.) 
3.)   
4.) </v>
          </cell>
        </row>
        <row r="155">
          <cell r="D155" t="str">
            <v xml:space="preserve">1.)  
2.) 
3.)   
4.) </v>
          </cell>
        </row>
        <row r="156">
          <cell r="D156" t="str">
            <v xml:space="preserve">1.)  
2.) 
3.)   
4.) </v>
          </cell>
        </row>
        <row r="157">
          <cell r="D157" t="str">
            <v xml:space="preserve">1.)  
2.) 
3.)   
4.) </v>
          </cell>
        </row>
        <row r="158">
          <cell r="D158" t="str">
            <v xml:space="preserve">1.)  
2.) 
3.)   
4.) </v>
          </cell>
        </row>
        <row r="159">
          <cell r="D159" t="str">
            <v xml:space="preserve">1.)  
2.) 
3.)   
4.) </v>
          </cell>
        </row>
        <row r="160">
          <cell r="D160" t="str">
            <v xml:space="preserve">1.)  
2.) 
3.)   
4.) </v>
          </cell>
        </row>
        <row r="161">
          <cell r="D161" t="str">
            <v xml:space="preserve">1.)  
2.) 
3.)   
4.) </v>
          </cell>
        </row>
        <row r="162">
          <cell r="D162" t="str">
            <v xml:space="preserve">1.)  
2.) 
3.)   
4.) </v>
          </cell>
        </row>
        <row r="163">
          <cell r="D163" t="str">
            <v xml:space="preserve">1.)  
2.) 
3.)   
4.) </v>
          </cell>
        </row>
        <row r="164">
          <cell r="D164" t="str">
            <v xml:space="preserve">1.)  
2.) 
3.)   
4.) </v>
          </cell>
        </row>
        <row r="165">
          <cell r="D165" t="str">
            <v xml:space="preserve">1.)  
2.) 
3.)   
4.) </v>
          </cell>
        </row>
        <row r="166">
          <cell r="D166" t="str">
            <v xml:space="preserve">1.)  
2.) 
3.)   
4.) </v>
          </cell>
        </row>
        <row r="167">
          <cell r="D167" t="str">
            <v xml:space="preserve">1.)  
2.) 
3.)   
4.) </v>
          </cell>
        </row>
        <row r="168">
          <cell r="D168" t="str">
            <v xml:space="preserve">1.)  
2.) 
3.)   
4.) </v>
          </cell>
        </row>
        <row r="169">
          <cell r="D169" t="str">
            <v xml:space="preserve">1.)  
2.) 
3.)   
4.) </v>
          </cell>
        </row>
        <row r="170">
          <cell r="D170" t="str">
            <v xml:space="preserve">1.)  
2.) 
3.)   
4.) </v>
          </cell>
        </row>
        <row r="171">
          <cell r="D171" t="str">
            <v xml:space="preserve">1.)  
2.) 
3.)   
4.) </v>
          </cell>
        </row>
        <row r="172">
          <cell r="D172" t="str">
            <v xml:space="preserve">1.)  
2.) 
3.)   
4.) </v>
          </cell>
        </row>
        <row r="173">
          <cell r="D173" t="str">
            <v xml:space="preserve">1.)  
2.) 
3.)   
4.) </v>
          </cell>
        </row>
        <row r="174">
          <cell r="D174" t="str">
            <v xml:space="preserve">1.)  
2.) 
3.)   
4.) </v>
          </cell>
        </row>
        <row r="175">
          <cell r="D175" t="str">
            <v xml:space="preserve">1.)  
2.) 
3.)   
4.) </v>
          </cell>
        </row>
        <row r="176">
          <cell r="D176" t="str">
            <v xml:space="preserve">1.)  
2.) 
3.)   
4.) </v>
          </cell>
        </row>
        <row r="177">
          <cell r="D177" t="str">
            <v xml:space="preserve">1.)  
2.) 
3.)   
4.) </v>
          </cell>
        </row>
        <row r="178">
          <cell r="D178" t="str">
            <v xml:space="preserve">1.)  
2.) 
3.)   
4.) </v>
          </cell>
        </row>
        <row r="179">
          <cell r="D179" t="str">
            <v xml:space="preserve">1.)  
2.) 
3.)   
4.) </v>
          </cell>
        </row>
        <row r="180">
          <cell r="D180" t="str">
            <v xml:space="preserve">1.)  
2.) 
3.)   
4.) </v>
          </cell>
        </row>
        <row r="181">
          <cell r="D181" t="str">
            <v xml:space="preserve">1.)  
2.) 
3.)   
4.) </v>
          </cell>
        </row>
        <row r="182">
          <cell r="D182" t="str">
            <v xml:space="preserve">1.)  
2.) 
3.)   
4.) </v>
          </cell>
        </row>
        <row r="183">
          <cell r="D183" t="str">
            <v xml:space="preserve">1.)  
2.) 
3.)   
4.) </v>
          </cell>
        </row>
        <row r="184">
          <cell r="D184" t="str">
            <v xml:space="preserve">1.)  
2.) 
3.)   
4.) </v>
          </cell>
        </row>
        <row r="185">
          <cell r="D185" t="str">
            <v xml:space="preserve">1.)  
2.) 
3.)   
4.) </v>
          </cell>
        </row>
        <row r="186">
          <cell r="D186" t="str">
            <v xml:space="preserve">1.)  
2.) 
3.)   
4.) </v>
          </cell>
        </row>
        <row r="187">
          <cell r="D187" t="str">
            <v xml:space="preserve">1.)  
2.) 
3.)   
4.) </v>
          </cell>
        </row>
        <row r="188">
          <cell r="D188" t="str">
            <v xml:space="preserve">1.)  
2.) 
3.)   
4.) </v>
          </cell>
        </row>
        <row r="189">
          <cell r="D189" t="str">
            <v xml:space="preserve">1.)  
2.) 
3.)   
4.) </v>
          </cell>
        </row>
        <row r="190">
          <cell r="D190" t="str">
            <v xml:space="preserve">1.)  
2.) 
3.)   
4.) </v>
          </cell>
        </row>
        <row r="191">
          <cell r="D191" t="str">
            <v xml:space="preserve">1.)  
2.) 
3.)   
4.) </v>
          </cell>
        </row>
        <row r="192">
          <cell r="D192" t="str">
            <v xml:space="preserve">1.)  
2.) 
3.)   
4.) </v>
          </cell>
        </row>
        <row r="193">
          <cell r="D193" t="str">
            <v xml:space="preserve">1.)  
2.) 
3.)   
4.) </v>
          </cell>
        </row>
        <row r="194">
          <cell r="D194" t="str">
            <v xml:space="preserve">1.)  
2.) 
3.)   
4.) </v>
          </cell>
        </row>
        <row r="195">
          <cell r="D195" t="str">
            <v xml:space="preserve">1.)  
2.) 
3.)   
4.) </v>
          </cell>
        </row>
        <row r="196">
          <cell r="D196" t="str">
            <v xml:space="preserve">1.)  
2.) 
3.)   
4.) </v>
          </cell>
        </row>
        <row r="197">
          <cell r="D197" t="str">
            <v xml:space="preserve">1.)  
2.) 
3.)   
4.) </v>
          </cell>
        </row>
        <row r="198">
          <cell r="D198" t="str">
            <v xml:space="preserve">1.)  
2.) 
3.)   
4.) </v>
          </cell>
        </row>
        <row r="199">
          <cell r="D199" t="str">
            <v xml:space="preserve">1.)  
2.) 
3.)   
4.) </v>
          </cell>
        </row>
        <row r="200">
          <cell r="D200" t="str">
            <v xml:space="preserve">1.)  
2.) 
3.)   
4.) </v>
          </cell>
        </row>
        <row r="201">
          <cell r="D201" t="str">
            <v xml:space="preserve">1.)  
2.) 
3.)   
4.) </v>
          </cell>
        </row>
        <row r="202">
          <cell r="D202" t="str">
            <v xml:space="preserve">1.)  
2.) 
3.)   
4.) </v>
          </cell>
        </row>
        <row r="203">
          <cell r="D203" t="str">
            <v xml:space="preserve">1.)  
2.) 
3.)   
4.) </v>
          </cell>
        </row>
        <row r="204">
          <cell r="D204" t="str">
            <v xml:space="preserve">1.)  
2.) 
3.)   
4.) </v>
          </cell>
        </row>
        <row r="205">
          <cell r="D205" t="str">
            <v xml:space="preserve">1.)  
2.) 
3.)   
4.) </v>
          </cell>
        </row>
        <row r="206">
          <cell r="D206" t="str">
            <v xml:space="preserve">1.)  
2.) 
3.)   
4.) </v>
          </cell>
        </row>
        <row r="207">
          <cell r="D207" t="str">
            <v xml:space="preserve">1.)  
2.) 
3.)   
4.) </v>
          </cell>
        </row>
        <row r="208">
          <cell r="D208" t="str">
            <v xml:space="preserve">1.)  
2.) 
3.)   
4.) </v>
          </cell>
        </row>
        <row r="209">
          <cell r="D209" t="str">
            <v xml:space="preserve">1.)  
2.) 
3.)   
4.) </v>
          </cell>
        </row>
        <row r="210">
          <cell r="D210" t="str">
            <v xml:space="preserve">1.)  
2.) 
3.)   
4.) </v>
          </cell>
        </row>
        <row r="211">
          <cell r="D211" t="str">
            <v xml:space="preserve">1.)  
2.) 
3.)   
4.) </v>
          </cell>
        </row>
        <row r="212">
          <cell r="D212" t="str">
            <v xml:space="preserve">1.)  
2.) 
3.)   
4.) </v>
          </cell>
        </row>
        <row r="213">
          <cell r="D213" t="str">
            <v xml:space="preserve">1.)  
2.) 
3.)   
4.) </v>
          </cell>
        </row>
        <row r="214">
          <cell r="D214" t="str">
            <v xml:space="preserve">1.)  
2.) 
3.)   
4.) </v>
          </cell>
        </row>
        <row r="215">
          <cell r="D215" t="str">
            <v xml:space="preserve">1.)  
2.) 
3.)   
4.) </v>
          </cell>
        </row>
        <row r="216">
          <cell r="D216" t="str">
            <v xml:space="preserve">1.)  
2.) 
3.)   
4.) </v>
          </cell>
        </row>
        <row r="217">
          <cell r="D217" t="str">
            <v xml:space="preserve">1.)  
2.) 
3.)   
4.) </v>
          </cell>
        </row>
        <row r="218">
          <cell r="D218" t="str">
            <v xml:space="preserve">1.)  
2.) 
3.)   
4.) </v>
          </cell>
        </row>
        <row r="219">
          <cell r="D219" t="str">
            <v xml:space="preserve">1.)  
2.) 
3.)   
4.) </v>
          </cell>
        </row>
        <row r="220">
          <cell r="D220" t="str">
            <v xml:space="preserve">1.)  
2.) 
3.)   
4.) </v>
          </cell>
        </row>
        <row r="221">
          <cell r="D221" t="str">
            <v xml:space="preserve">1.)  
2.) 
3.)   
4.) </v>
          </cell>
        </row>
        <row r="222">
          <cell r="D222" t="str">
            <v xml:space="preserve">1.)  
2.) 
3.)   
4.) </v>
          </cell>
        </row>
        <row r="223">
          <cell r="D223" t="str">
            <v xml:space="preserve">1.)  
2.) 
3.)   
4.) </v>
          </cell>
        </row>
        <row r="224">
          <cell r="D224" t="str">
            <v xml:space="preserve">1.)  
2.) 
3.)   
4.) </v>
          </cell>
        </row>
        <row r="225">
          <cell r="D225" t="str">
            <v xml:space="preserve">1.)  
2.) 
3.)   
4.) </v>
          </cell>
        </row>
        <row r="226">
          <cell r="D226" t="str">
            <v xml:space="preserve">1.)  
2.) 
3.)   
4.) </v>
          </cell>
        </row>
        <row r="227">
          <cell r="D227" t="str">
            <v xml:space="preserve">1.)  
2.) 
3.)   
4.) </v>
          </cell>
        </row>
        <row r="228">
          <cell r="D228" t="str">
            <v xml:space="preserve">1.)  
2.) 
3.)   
4.) </v>
          </cell>
        </row>
        <row r="229">
          <cell r="D229" t="str">
            <v xml:space="preserve">1.)  
2.) 
3.)   
4.) </v>
          </cell>
        </row>
        <row r="230">
          <cell r="D230" t="str">
            <v xml:space="preserve">1.)  
2.) 
3.)   
4.) </v>
          </cell>
        </row>
        <row r="231">
          <cell r="D231" t="str">
            <v xml:space="preserve">1.)  
2.) 
3.)   
4.) </v>
          </cell>
        </row>
        <row r="232">
          <cell r="D232" t="str">
            <v xml:space="preserve">1.)  
2.) 
3.)   
4.) </v>
          </cell>
        </row>
        <row r="233">
          <cell r="D233" t="str">
            <v xml:space="preserve">1.)  
2.) 
3.)   
4.) </v>
          </cell>
        </row>
        <row r="234">
          <cell r="D234" t="str">
            <v xml:space="preserve">1.)  
2.) 
3.)   
4.) </v>
          </cell>
        </row>
        <row r="235">
          <cell r="D235" t="str">
            <v xml:space="preserve">1.)  
2.) 
3.)   
4.) </v>
          </cell>
        </row>
        <row r="236">
          <cell r="D236" t="str">
            <v xml:space="preserve">1.)  
2.) 
3.)   
4.) </v>
          </cell>
        </row>
        <row r="237">
          <cell r="D237" t="str">
            <v xml:space="preserve">1.)  
2.) 
3.)   
4.) </v>
          </cell>
        </row>
        <row r="238">
          <cell r="D238" t="str">
            <v xml:space="preserve">1.)  
2.) 
3.)   
4.) </v>
          </cell>
        </row>
        <row r="239">
          <cell r="D239" t="str">
            <v xml:space="preserve">1.)  
2.) 
3.)   
4.) </v>
          </cell>
        </row>
        <row r="240">
          <cell r="D240" t="str">
            <v xml:space="preserve">1.)  
2.) 
3.)   
4.) </v>
          </cell>
        </row>
        <row r="241">
          <cell r="D241" t="str">
            <v xml:space="preserve">1.)  
2.) 
3.)   
4.) </v>
          </cell>
        </row>
        <row r="242">
          <cell r="D242" t="str">
            <v xml:space="preserve">1.)  
2.) 
3.)   
4.) </v>
          </cell>
        </row>
        <row r="243">
          <cell r="D243" t="str">
            <v xml:space="preserve">1.)  
2.) 
3.)   
4.) </v>
          </cell>
        </row>
        <row r="244">
          <cell r="D244" t="str">
            <v xml:space="preserve">1.)  
2.) 
3.)   
4.) </v>
          </cell>
        </row>
        <row r="245">
          <cell r="D245" t="str">
            <v xml:space="preserve">1.)  
2.) 
3.)   
4.) </v>
          </cell>
        </row>
        <row r="246">
          <cell r="D246" t="str">
            <v xml:space="preserve">1.)  
2.) 
3.)   
4.) </v>
          </cell>
        </row>
        <row r="247">
          <cell r="D247" t="str">
            <v xml:space="preserve">1.)  
2.) 
3.)   
4.) </v>
          </cell>
        </row>
        <row r="248">
          <cell r="D248" t="str">
            <v xml:space="preserve">1.)  
2.) 
3.)   
4.) </v>
          </cell>
        </row>
        <row r="249">
          <cell r="D249" t="str">
            <v xml:space="preserve">1.)  
2.) 
3.)   
4.) </v>
          </cell>
        </row>
        <row r="250">
          <cell r="D250" t="str">
            <v xml:space="preserve">1.)  
2.) 
3.)   
4.) </v>
          </cell>
        </row>
        <row r="251">
          <cell r="D251" t="str">
            <v xml:space="preserve">1.)  
2.) 
3.)   
4.) </v>
          </cell>
        </row>
        <row r="252">
          <cell r="D252" t="str">
            <v xml:space="preserve">1.)  
2.) 
3.)   
4.) </v>
          </cell>
        </row>
        <row r="253">
          <cell r="D253" t="str">
            <v xml:space="preserve">1.)  
2.) 
3.)   
4.) </v>
          </cell>
        </row>
        <row r="254">
          <cell r="D254" t="str">
            <v xml:space="preserve">1.)  
2.) 
3.)   
4.) </v>
          </cell>
        </row>
        <row r="255">
          <cell r="D255" t="str">
            <v xml:space="preserve">1.)  
2.) 
3.)   
4.) </v>
          </cell>
        </row>
        <row r="256">
          <cell r="D256" t="str">
            <v xml:space="preserve">1.)  
2.) 
3.)   
4.) </v>
          </cell>
        </row>
        <row r="257">
          <cell r="D257" t="str">
            <v xml:space="preserve">1.)  
2.) 
3.)   
4.) </v>
          </cell>
        </row>
        <row r="258">
          <cell r="D258" t="str">
            <v xml:space="preserve">1.)  
2.) 
3.)   
4.) </v>
          </cell>
        </row>
        <row r="259">
          <cell r="D259" t="str">
            <v xml:space="preserve">1.)  
2.) 
3.)   
4.) </v>
          </cell>
        </row>
        <row r="260">
          <cell r="D260" t="str">
            <v xml:space="preserve">1.)  
2.) 
3.)   
4.) </v>
          </cell>
        </row>
        <row r="261">
          <cell r="D261" t="str">
            <v xml:space="preserve">1.)  
2.) 
3.)   
4.) </v>
          </cell>
        </row>
        <row r="262">
          <cell r="D262" t="str">
            <v xml:space="preserve">1.)  
2.) 
3.)   
4.) </v>
          </cell>
        </row>
        <row r="263">
          <cell r="D263" t="str">
            <v xml:space="preserve">1.)  
2.) 
3.)   
4.) </v>
          </cell>
        </row>
        <row r="264">
          <cell r="D264" t="str">
            <v xml:space="preserve">1.)  
2.) 
3.)   
4.) </v>
          </cell>
        </row>
        <row r="265">
          <cell r="D265" t="str">
            <v xml:space="preserve">1.)  
2.) 
3.)   
4.) </v>
          </cell>
        </row>
        <row r="266">
          <cell r="D266" t="str">
            <v xml:space="preserve">1.)  
2.) 
3.)   
4.) </v>
          </cell>
        </row>
        <row r="267">
          <cell r="D267" t="str">
            <v xml:space="preserve">1.)  
2.) 
3.)   
4.) </v>
          </cell>
        </row>
        <row r="268">
          <cell r="D268" t="str">
            <v xml:space="preserve">1.)  
2.) 
3.)   
4.) </v>
          </cell>
        </row>
        <row r="269">
          <cell r="D269" t="str">
            <v xml:space="preserve">1.)  
2.) 
3.)   
4.) </v>
          </cell>
        </row>
        <row r="270">
          <cell r="D270" t="str">
            <v xml:space="preserve">1.)  
2.) 
3.)   
4.) </v>
          </cell>
        </row>
        <row r="271">
          <cell r="D271" t="str">
            <v xml:space="preserve">1.)  
2.) 
3.)   
4.) </v>
          </cell>
        </row>
        <row r="272">
          <cell r="D272" t="str">
            <v xml:space="preserve">1.)  
2.) 
3.)   
4.) </v>
          </cell>
        </row>
        <row r="273">
          <cell r="D273" t="str">
            <v xml:space="preserve">1.)  
2.) 
3.)   
4.) </v>
          </cell>
        </row>
        <row r="274">
          <cell r="D274" t="str">
            <v xml:space="preserve">1.)  
2.) 
3.)   
4.) </v>
          </cell>
        </row>
        <row r="275">
          <cell r="D275" t="str">
            <v xml:space="preserve">1.)  
2.) 
3.)   
4.) </v>
          </cell>
        </row>
        <row r="276">
          <cell r="D276" t="str">
            <v xml:space="preserve">1.)  
2.) 
3.)   
4.) </v>
          </cell>
        </row>
        <row r="277">
          <cell r="D277" t="str">
            <v xml:space="preserve">1.)  
2.) 
3.)   
4.) </v>
          </cell>
        </row>
        <row r="278">
          <cell r="D278" t="str">
            <v xml:space="preserve">1.)  
2.) 
3.)   
4.) </v>
          </cell>
        </row>
        <row r="279">
          <cell r="D279" t="str">
            <v xml:space="preserve">1.)  
2.) 
3.)   
4.) </v>
          </cell>
        </row>
        <row r="280">
          <cell r="D280" t="str">
            <v xml:space="preserve">1.)  
2.) 
3.)   
4.) </v>
          </cell>
        </row>
        <row r="281">
          <cell r="D281" t="str">
            <v xml:space="preserve">1.)  
2.) 
3.)   
4.) </v>
          </cell>
        </row>
        <row r="282">
          <cell r="D282" t="str">
            <v xml:space="preserve">1.)  
2.) 
3.)   
4.) </v>
          </cell>
        </row>
        <row r="283">
          <cell r="D283" t="str">
            <v xml:space="preserve">1.)  
2.) 
3.)   
4.) </v>
          </cell>
        </row>
        <row r="284">
          <cell r="D284" t="str">
            <v xml:space="preserve">1.)  
2.) 
3.)   
4.) </v>
          </cell>
        </row>
        <row r="285">
          <cell r="D285" t="str">
            <v xml:space="preserve">1.)  
2.) 
3.)   
4.) </v>
          </cell>
        </row>
        <row r="286">
          <cell r="D286" t="str">
            <v xml:space="preserve">1.)  
2.) 
3.)   
4.) </v>
          </cell>
        </row>
        <row r="287">
          <cell r="D287" t="str">
            <v xml:space="preserve">1.)  
2.) 
3.)   
4.) 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>
        <row r="3">
          <cell r="M3" t="str">
            <v>KADUNA STATE</v>
          </cell>
          <cell r="N3">
            <v>18</v>
          </cell>
        </row>
        <row r="4">
          <cell r="M4" t="str">
            <v>ACROSS THE STATE</v>
          </cell>
          <cell r="N4" t="str">
            <v>318X0000</v>
          </cell>
        </row>
        <row r="5">
          <cell r="M5" t="str">
            <v>BIRNIN GWARI</v>
          </cell>
          <cell r="N5" t="str">
            <v>318X0100</v>
          </cell>
        </row>
        <row r="6">
          <cell r="M6" t="str">
            <v>CHIKUN</v>
          </cell>
          <cell r="N6" t="str">
            <v>318X0101</v>
          </cell>
        </row>
        <row r="7">
          <cell r="M7" t="str">
            <v>GIWA</v>
          </cell>
          <cell r="N7" t="str">
            <v>318X0102</v>
          </cell>
        </row>
        <row r="8">
          <cell r="M8" t="str">
            <v>IGABI</v>
          </cell>
          <cell r="N8" t="str">
            <v>318X0103</v>
          </cell>
        </row>
        <row r="9">
          <cell r="M9" t="str">
            <v>IKARA</v>
          </cell>
          <cell r="N9" t="str">
            <v>318X0104</v>
          </cell>
        </row>
        <row r="10">
          <cell r="M10" t="str">
            <v>JABA</v>
          </cell>
          <cell r="N10" t="str">
            <v>318X0105</v>
          </cell>
        </row>
        <row r="11">
          <cell r="M11" t="str">
            <v>JEMA'A</v>
          </cell>
          <cell r="N11" t="str">
            <v>318X0106</v>
          </cell>
        </row>
        <row r="12">
          <cell r="M12" t="str">
            <v>KACHIA</v>
          </cell>
          <cell r="N12" t="str">
            <v>318X0107</v>
          </cell>
        </row>
        <row r="13">
          <cell r="M13" t="str">
            <v>KADUNA NORTH</v>
          </cell>
          <cell r="N13" t="str">
            <v>318X0108</v>
          </cell>
        </row>
        <row r="14">
          <cell r="M14" t="str">
            <v>KADUNA SOUTH</v>
          </cell>
          <cell r="N14" t="str">
            <v>318X0109</v>
          </cell>
        </row>
        <row r="15">
          <cell r="M15" t="str">
            <v>KAGARKO</v>
          </cell>
          <cell r="N15" t="str">
            <v>318X0110</v>
          </cell>
        </row>
        <row r="16">
          <cell r="M16" t="str">
            <v>KAJURU</v>
          </cell>
          <cell r="N16" t="str">
            <v>318X0111</v>
          </cell>
        </row>
        <row r="17">
          <cell r="M17" t="str">
            <v>KAURA</v>
          </cell>
          <cell r="N17" t="str">
            <v>318X0112</v>
          </cell>
        </row>
        <row r="18">
          <cell r="M18" t="str">
            <v>KAURU</v>
          </cell>
          <cell r="N18" t="str">
            <v>318X0113</v>
          </cell>
        </row>
        <row r="19">
          <cell r="M19" t="str">
            <v>KUBAU</v>
          </cell>
          <cell r="N19" t="str">
            <v>318X0114</v>
          </cell>
        </row>
        <row r="21">
          <cell r="M21" t="str">
            <v>KUDAN</v>
          </cell>
          <cell r="N21" t="str">
            <v>318X0115</v>
          </cell>
        </row>
        <row r="22">
          <cell r="M22" t="str">
            <v>LERE</v>
          </cell>
          <cell r="N22" t="str">
            <v>318X0116</v>
          </cell>
        </row>
        <row r="23">
          <cell r="M23" t="str">
            <v>MAKARFI</v>
          </cell>
          <cell r="N23" t="str">
            <v>318X0117</v>
          </cell>
        </row>
        <row r="24">
          <cell r="M24" t="str">
            <v>SABON GARI</v>
          </cell>
          <cell r="N24" t="str">
            <v>318X0118</v>
          </cell>
        </row>
        <row r="25">
          <cell r="M25" t="str">
            <v>SANGA</v>
          </cell>
          <cell r="N25" t="str">
            <v>318X0119</v>
          </cell>
        </row>
        <row r="26">
          <cell r="M26" t="str">
            <v>SOBA</v>
          </cell>
          <cell r="N26" t="str">
            <v>318X0120</v>
          </cell>
        </row>
        <row r="27">
          <cell r="M27" t="str">
            <v>ZANGON KATAF</v>
          </cell>
          <cell r="N27" t="str">
            <v>318X0121</v>
          </cell>
        </row>
        <row r="28">
          <cell r="M28" t="str">
            <v>ZARIA</v>
          </cell>
          <cell r="N28" t="str">
            <v>318X0122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/>
      <sheetData sheetId="2">
        <row r="2">
          <cell r="B2" t="str">
            <v xml:space="preserve">RECURRENT EXPENDITURES </v>
          </cell>
          <cell r="C2" t="str">
            <v>CODE</v>
          </cell>
        </row>
        <row r="3">
          <cell r="B3" t="str">
            <v>Personnel Costs</v>
          </cell>
        </row>
        <row r="4">
          <cell r="B4" t="str">
            <v>PERSONNEL COST - GENERAL</v>
          </cell>
          <cell r="C4">
            <v>21000000</v>
          </cell>
        </row>
        <row r="5">
          <cell r="B5" t="str">
            <v>Salaries and Wages - General</v>
          </cell>
          <cell r="C5">
            <v>21010100</v>
          </cell>
        </row>
        <row r="6">
          <cell r="B6" t="str">
            <v>Basic Salary</v>
          </cell>
          <cell r="C6">
            <v>21010101</v>
          </cell>
        </row>
        <row r="7">
          <cell r="B7" t="str">
            <v>Overtime Payment</v>
          </cell>
          <cell r="C7">
            <v>21010102</v>
          </cell>
        </row>
        <row r="8">
          <cell r="B8" t="str">
            <v>Consolidated Revenue Fund Charges - Statutory Office Holder's Salaries and Allowances</v>
          </cell>
          <cell r="C8">
            <v>21010103</v>
          </cell>
        </row>
        <row r="9">
          <cell r="B9" t="str">
            <v>Basic Wages</v>
          </cell>
          <cell r="C9">
            <v>21010104</v>
          </cell>
        </row>
        <row r="10">
          <cell r="B10" t="str">
            <v xml:space="preserve"> </v>
          </cell>
        </row>
        <row r="11">
          <cell r="B11" t="str">
            <v xml:space="preserve"> Allowances - General</v>
          </cell>
          <cell r="C11">
            <v>21020100</v>
          </cell>
        </row>
        <row r="12">
          <cell r="B12" t="str">
            <v>Housing/Rent Allowance</v>
          </cell>
          <cell r="C12">
            <v>21020101</v>
          </cell>
        </row>
        <row r="13">
          <cell r="B13" t="str">
            <v>Transport Allowance</v>
          </cell>
          <cell r="C13">
            <v>21020102</v>
          </cell>
        </row>
        <row r="14">
          <cell r="B14" t="str">
            <v>Meal Subsidy</v>
          </cell>
          <cell r="C14">
            <v>21020103</v>
          </cell>
        </row>
        <row r="15">
          <cell r="B15" t="str">
            <v>Utility Allowance</v>
          </cell>
          <cell r="C15">
            <v>21020104</v>
          </cell>
        </row>
        <row r="16">
          <cell r="B16" t="str">
            <v>Entertainment Allowance</v>
          </cell>
          <cell r="C16">
            <v>21020105</v>
          </cell>
        </row>
        <row r="17">
          <cell r="B17" t="str">
            <v>Leave Allowance</v>
          </cell>
          <cell r="C17">
            <v>21020106</v>
          </cell>
        </row>
        <row r="18">
          <cell r="B18" t="str">
            <v>Domestic Staff Allowance</v>
          </cell>
          <cell r="C18">
            <v>21020107</v>
          </cell>
        </row>
        <row r="19">
          <cell r="B19" t="str">
            <v>Responsibility Allowance</v>
          </cell>
          <cell r="C19">
            <v>21020108</v>
          </cell>
        </row>
        <row r="20">
          <cell r="B20" t="str">
            <v>Furniture Allowance</v>
          </cell>
          <cell r="C20">
            <v>21020109</v>
          </cell>
        </row>
        <row r="21">
          <cell r="B21" t="str">
            <v>Shift Allowance</v>
          </cell>
          <cell r="C21">
            <v>21020110</v>
          </cell>
        </row>
        <row r="22">
          <cell r="B22" t="str">
            <v>Motor Vehicle Maint &amp; Fuelling Allowance</v>
          </cell>
          <cell r="C22">
            <v>21020111</v>
          </cell>
        </row>
        <row r="23">
          <cell r="B23" t="str">
            <v>Personal Assistant Allowance</v>
          </cell>
          <cell r="C23">
            <v>21020112</v>
          </cell>
        </row>
        <row r="24">
          <cell r="B24" t="str">
            <v>Acting Allowance</v>
          </cell>
          <cell r="C24">
            <v>21020113</v>
          </cell>
        </row>
        <row r="25">
          <cell r="B25" t="str">
            <v>Administrative Allowance</v>
          </cell>
          <cell r="C25">
            <v>21020114</v>
          </cell>
        </row>
        <row r="26">
          <cell r="B26" t="str">
            <v>Annual Allowance (Members)</v>
          </cell>
          <cell r="C26">
            <v>21020115</v>
          </cell>
        </row>
        <row r="27">
          <cell r="B27" t="str">
            <v>Board Members Allowance</v>
          </cell>
          <cell r="C27">
            <v>21020116</v>
          </cell>
        </row>
        <row r="28">
          <cell r="B28" t="str">
            <v>Incentive Allowance ( Budget etc)</v>
          </cell>
          <cell r="C28">
            <v>21020117</v>
          </cell>
        </row>
        <row r="29">
          <cell r="B29" t="str">
            <v>Call Duties Allowance</v>
          </cell>
          <cell r="C29">
            <v>21020118</v>
          </cell>
        </row>
        <row r="30">
          <cell r="B30" t="str">
            <v>Clinical Allowance</v>
          </cell>
          <cell r="C30">
            <v>21020119</v>
          </cell>
        </row>
        <row r="31">
          <cell r="B31" t="str">
            <v>Cold/Tea Allowance</v>
          </cell>
          <cell r="C31">
            <v>21020120</v>
          </cell>
        </row>
        <row r="32">
          <cell r="B32" t="str">
            <v>Constituency Allowance</v>
          </cell>
          <cell r="C32">
            <v>21020121</v>
          </cell>
        </row>
        <row r="33">
          <cell r="B33" t="str">
            <v>Exam Supervision Allowance</v>
          </cell>
          <cell r="C33">
            <v>21020122</v>
          </cell>
        </row>
        <row r="34">
          <cell r="B34" t="str">
            <v>Field/Trip Allowance</v>
          </cell>
          <cell r="C34">
            <v>21020123</v>
          </cell>
        </row>
        <row r="35">
          <cell r="B35" t="str">
            <v>Hazard Allowance</v>
          </cell>
          <cell r="C35">
            <v>21020124</v>
          </cell>
        </row>
        <row r="36">
          <cell r="B36" t="str">
            <v>Inducement Allowance</v>
          </cell>
          <cell r="C36">
            <v>21020125</v>
          </cell>
        </row>
        <row r="37">
          <cell r="B37" t="str">
            <v>Journal Allowance (Newspapers)</v>
          </cell>
          <cell r="C37">
            <v>21020126</v>
          </cell>
        </row>
        <row r="38">
          <cell r="B38" t="str">
            <v>Learned Society Allowance</v>
          </cell>
          <cell r="C38">
            <v>21020127</v>
          </cell>
        </row>
        <row r="39">
          <cell r="B39" t="str">
            <v>Local Society Allowance</v>
          </cell>
          <cell r="C39">
            <v>21020128</v>
          </cell>
        </row>
        <row r="40">
          <cell r="B40" t="str">
            <v>Maintenance of Quarters Allowance</v>
          </cell>
          <cell r="C40">
            <v>21020129</v>
          </cell>
        </row>
        <row r="41">
          <cell r="B41" t="str">
            <v>Medical Allowance</v>
          </cell>
          <cell r="C41">
            <v>21020130</v>
          </cell>
        </row>
        <row r="42">
          <cell r="B42" t="str">
            <v>Performance Bonus</v>
          </cell>
          <cell r="C42">
            <v>21020131</v>
          </cell>
        </row>
        <row r="43">
          <cell r="B43" t="str">
            <v>Professional Duty Allowance</v>
          </cell>
          <cell r="C43">
            <v>21020132</v>
          </cell>
        </row>
        <row r="44">
          <cell r="B44" t="str">
            <v>Recess Allowance (Members)</v>
          </cell>
          <cell r="C44">
            <v>21020133</v>
          </cell>
        </row>
        <row r="45">
          <cell r="B45" t="str">
            <v>Research/Academic Allowance</v>
          </cell>
          <cell r="C45">
            <v>21020134</v>
          </cell>
        </row>
        <row r="46">
          <cell r="B46" t="str">
            <v>Robe &amp; Outfit Allowances</v>
          </cell>
          <cell r="C46">
            <v>21020135</v>
          </cell>
        </row>
        <row r="47">
          <cell r="B47" t="str">
            <v>Rural Posting Allowance</v>
          </cell>
          <cell r="C47">
            <v>21020136</v>
          </cell>
        </row>
        <row r="48">
          <cell r="B48" t="str">
            <v>Science Teachers Allowance</v>
          </cell>
          <cell r="C48">
            <v>21020137</v>
          </cell>
        </row>
        <row r="49">
          <cell r="B49" t="str">
            <v>Teaching Allowance</v>
          </cell>
          <cell r="C49">
            <v>21020138</v>
          </cell>
        </row>
        <row r="50">
          <cell r="B50" t="str">
            <v>Weigh-in Allowance</v>
          </cell>
          <cell r="C50">
            <v>21020139</v>
          </cell>
        </row>
        <row r="51">
          <cell r="B51" t="str">
            <v>ADC/Orderlies Allowance</v>
          </cell>
          <cell r="C51">
            <v>21020140</v>
          </cell>
        </row>
        <row r="52">
          <cell r="B52" t="str">
            <v>Overtime Allowance</v>
          </cell>
          <cell r="C52">
            <v>21020141</v>
          </cell>
        </row>
        <row r="53">
          <cell r="B53" t="str">
            <v>TP/SIWES Allowance</v>
          </cell>
          <cell r="C53">
            <v>21020142</v>
          </cell>
        </row>
        <row r="54">
          <cell r="B54" t="str">
            <v>TSS Allowance (Qualified Teachers)</v>
          </cell>
          <cell r="C54">
            <v>21020143</v>
          </cell>
        </row>
        <row r="55">
          <cell r="B55" t="str">
            <v>TSS Allowance (Non Qualified Teachers)</v>
          </cell>
          <cell r="C55">
            <v>21020144</v>
          </cell>
        </row>
        <row r="56">
          <cell r="B56" t="str">
            <v>Legislative Allowance</v>
          </cell>
          <cell r="C56">
            <v>21020145</v>
          </cell>
        </row>
        <row r="57">
          <cell r="B57" t="str">
            <v>Chief Executive Allowance</v>
          </cell>
          <cell r="C57">
            <v>21020146</v>
          </cell>
        </row>
        <row r="58">
          <cell r="B58" t="str">
            <v>Legislative Aides Allowance</v>
          </cell>
          <cell r="C58">
            <v>21020147</v>
          </cell>
        </row>
        <row r="59">
          <cell r="B59" t="str">
            <v>Specialist Allowance</v>
          </cell>
          <cell r="C59">
            <v>21020148</v>
          </cell>
        </row>
        <row r="60">
          <cell r="B60" t="str">
            <v>Relief Allowance</v>
          </cell>
          <cell r="C60">
            <v>21020149</v>
          </cell>
        </row>
        <row r="61">
          <cell r="B61" t="str">
            <v>5% Teacher's Allowance</v>
          </cell>
          <cell r="C61">
            <v>21020150</v>
          </cell>
        </row>
        <row r="62">
          <cell r="B62" t="str">
            <v>Provisional Sum for Recruitment/Appointment</v>
          </cell>
          <cell r="C62">
            <v>21020151</v>
          </cell>
        </row>
        <row r="63">
          <cell r="B63" t="str">
            <v>Security Allowance</v>
          </cell>
          <cell r="C63">
            <v>21020152</v>
          </cell>
        </row>
        <row r="65">
          <cell r="B65" t="str">
            <v>Social Contribution - General</v>
          </cell>
          <cell r="C65">
            <v>21020200</v>
          </cell>
        </row>
        <row r="66">
          <cell r="B66" t="str">
            <v>NHIS Contribution</v>
          </cell>
          <cell r="C66">
            <v>21020201</v>
          </cell>
        </row>
        <row r="67">
          <cell r="B67" t="str">
            <v>Contribution Pension</v>
          </cell>
          <cell r="C67">
            <v>21020202</v>
          </cell>
        </row>
        <row r="68">
          <cell r="B68" t="str">
            <v>Group Life Insurance</v>
          </cell>
          <cell r="C68">
            <v>21020203</v>
          </cell>
        </row>
        <row r="69">
          <cell r="B69" t="str">
            <v>Employer's Compensation Fund</v>
          </cell>
          <cell r="C69">
            <v>21020204</v>
          </cell>
        </row>
        <row r="70">
          <cell r="B70" t="str">
            <v>Housing Fund Contribution</v>
          </cell>
          <cell r="C70">
            <v>21020205</v>
          </cell>
        </row>
        <row r="72">
          <cell r="B72" t="str">
            <v>Social Benefits - General</v>
          </cell>
          <cell r="C72">
            <v>22010000</v>
          </cell>
        </row>
        <row r="73">
          <cell r="B73" t="str">
            <v>Gratuity</v>
          </cell>
          <cell r="C73">
            <v>22010101</v>
          </cell>
        </row>
        <row r="74">
          <cell r="B74" t="str">
            <v>Pension</v>
          </cell>
          <cell r="C74">
            <v>22010102</v>
          </cell>
        </row>
        <row r="75">
          <cell r="B75" t="str">
            <v>Death Benefit</v>
          </cell>
          <cell r="C75">
            <v>22010103</v>
          </cell>
        </row>
        <row r="76">
          <cell r="B76" t="str">
            <v>Govt 10% Contribution to Pension Scheme</v>
          </cell>
          <cell r="C76">
            <v>22010104</v>
          </cell>
        </row>
        <row r="77">
          <cell r="B77" t="str">
            <v>Other Pension Allowance Ex Gratia</v>
          </cell>
          <cell r="C77">
            <v>22010105</v>
          </cell>
        </row>
        <row r="78">
          <cell r="B78" t="str">
            <v>Contract Gratuities</v>
          </cell>
          <cell r="C78">
            <v>22010106</v>
          </cell>
        </row>
        <row r="79">
          <cell r="B79" t="str">
            <v>Lump Sum Compensation</v>
          </cell>
          <cell r="C79">
            <v>22010107</v>
          </cell>
        </row>
        <row r="80">
          <cell r="B80" t="str">
            <v>Severance Pay for Political office appointees</v>
          </cell>
          <cell r="C80">
            <v>22010108</v>
          </cell>
        </row>
        <row r="81">
          <cell r="B81" t="str">
            <v>Severance Gratuity</v>
          </cell>
          <cell r="C81">
            <v>22010109</v>
          </cell>
        </row>
        <row r="82">
          <cell r="B82" t="str">
            <v>Retirement/death Gratuity</v>
          </cell>
          <cell r="C82">
            <v>22010110</v>
          </cell>
        </row>
        <row r="83">
          <cell r="B83" t="str">
            <v>Severance Allowance</v>
          </cell>
          <cell r="C83">
            <v>22010111</v>
          </cell>
        </row>
        <row r="84">
          <cell r="B84" t="str">
            <v>Employer Social Contribution</v>
          </cell>
          <cell r="C84">
            <v>22010112</v>
          </cell>
        </row>
        <row r="85">
          <cell r="B85" t="str">
            <v>Contract Gratuities Payment</v>
          </cell>
          <cell r="C85">
            <v>22010113</v>
          </cell>
        </row>
        <row r="88">
          <cell r="B88" t="str">
            <v>OVERHEAD COST GENERAL</v>
          </cell>
          <cell r="C88">
            <v>22000000</v>
          </cell>
        </row>
        <row r="89">
          <cell r="B89" t="str">
            <v>Transport and Traveling General</v>
          </cell>
          <cell r="C89">
            <v>22020100</v>
          </cell>
        </row>
        <row r="90">
          <cell r="B90" t="str">
            <v>Local Travel and Transport - Training</v>
          </cell>
          <cell r="C90">
            <v>22020101</v>
          </cell>
        </row>
        <row r="91">
          <cell r="B91" t="str">
            <v>Local Travel and Transport - Others</v>
          </cell>
          <cell r="C91">
            <v>22020102</v>
          </cell>
        </row>
        <row r="92">
          <cell r="B92" t="str">
            <v>International Transport and Travels - Training</v>
          </cell>
          <cell r="C92">
            <v>22020103</v>
          </cell>
        </row>
        <row r="93">
          <cell r="B93" t="str">
            <v>International Transport and Travels - Others</v>
          </cell>
          <cell r="C93">
            <v>22020104</v>
          </cell>
        </row>
        <row r="94">
          <cell r="B94" t="str">
            <v>Duty tour Allowance-Civil Servant</v>
          </cell>
          <cell r="C94">
            <v>22020105</v>
          </cell>
        </row>
        <row r="95">
          <cell r="B95" t="str">
            <v>International Transport and Travel-Estacodes</v>
          </cell>
          <cell r="C95">
            <v>22020106</v>
          </cell>
        </row>
        <row r="96">
          <cell r="B96" t="str">
            <v>International Transport and Travel-Passage</v>
          </cell>
          <cell r="C96">
            <v>22020107</v>
          </cell>
        </row>
        <row r="97">
          <cell r="B97" t="str">
            <v>Local Transport and Travel-Civil Servants</v>
          </cell>
          <cell r="C97">
            <v>22020108</v>
          </cell>
        </row>
        <row r="98">
          <cell r="B98" t="str">
            <v>Local Transport and Travelling(Training)-Passage</v>
          </cell>
          <cell r="C98">
            <v>22020109</v>
          </cell>
        </row>
        <row r="99">
          <cell r="B99" t="str">
            <v>International Transport and Travelling(Training)-Passage</v>
          </cell>
          <cell r="C99">
            <v>22020110</v>
          </cell>
        </row>
        <row r="100">
          <cell r="B100" t="str">
            <v>International Training(Regular)</v>
          </cell>
          <cell r="C100">
            <v>22020111</v>
          </cell>
        </row>
        <row r="101">
          <cell r="B101" t="str">
            <v>International Training(Sem. Conf. and Workshop)</v>
          </cell>
          <cell r="C101">
            <v>22020112</v>
          </cell>
        </row>
        <row r="102">
          <cell r="B102" t="str">
            <v>Local Training(Regular)</v>
          </cell>
          <cell r="C102">
            <v>22020113</v>
          </cell>
        </row>
        <row r="103">
          <cell r="B103" t="str">
            <v>Local Training(Seminar,Conf. &amp; Workshop)</v>
          </cell>
          <cell r="C103">
            <v>22020114</v>
          </cell>
        </row>
        <row r="104">
          <cell r="B104" t="str">
            <v>Int'l &amp; travelling ( Muslim &amp; Christian )</v>
          </cell>
          <cell r="C104">
            <v>22020115</v>
          </cell>
        </row>
        <row r="107">
          <cell r="B107" t="str">
            <v>Utilities - General</v>
          </cell>
          <cell r="C107">
            <v>22020200</v>
          </cell>
        </row>
        <row r="108">
          <cell r="B108" t="str">
            <v>Electricity Charges</v>
          </cell>
          <cell r="C108">
            <v>22020201</v>
          </cell>
        </row>
        <row r="109">
          <cell r="B109" t="str">
            <v>Telephone Charges</v>
          </cell>
          <cell r="C109">
            <v>22020202</v>
          </cell>
        </row>
        <row r="110">
          <cell r="B110" t="str">
            <v>Internet Access Charges</v>
          </cell>
          <cell r="C110">
            <v>22020203</v>
          </cell>
        </row>
        <row r="111">
          <cell r="B111" t="str">
            <v>Satellite Broadcasting Access Charges</v>
          </cell>
          <cell r="C111">
            <v>22020204</v>
          </cell>
        </row>
        <row r="112">
          <cell r="B112" t="str">
            <v>Water Rates</v>
          </cell>
          <cell r="C112">
            <v>22020205</v>
          </cell>
        </row>
        <row r="113">
          <cell r="B113" t="str">
            <v>Sewerage Charges</v>
          </cell>
          <cell r="C113">
            <v>22020206</v>
          </cell>
        </row>
        <row r="114">
          <cell r="B114" t="str">
            <v>Leased Communication Lines(s)</v>
          </cell>
          <cell r="C114">
            <v>22020207</v>
          </cell>
        </row>
        <row r="115">
          <cell r="B115" t="str">
            <v>Software Charges/License Renewal</v>
          </cell>
          <cell r="C115">
            <v>22020208</v>
          </cell>
        </row>
        <row r="116">
          <cell r="B116" t="str">
            <v>Postages and Courier Services</v>
          </cell>
          <cell r="C116">
            <v>22020209</v>
          </cell>
        </row>
        <row r="118">
          <cell r="B118" t="str">
            <v>Materials and Supplies - General</v>
          </cell>
          <cell r="C118">
            <v>22020300</v>
          </cell>
        </row>
        <row r="119">
          <cell r="B119" t="str">
            <v>Office Stationeries/Computer Consumables</v>
          </cell>
          <cell r="C119">
            <v>22020301</v>
          </cell>
        </row>
        <row r="120">
          <cell r="B120" t="str">
            <v>Books</v>
          </cell>
          <cell r="C120">
            <v>22020302</v>
          </cell>
        </row>
        <row r="121">
          <cell r="B121" t="str">
            <v>Newspapers</v>
          </cell>
          <cell r="C121">
            <v>22020303</v>
          </cell>
        </row>
        <row r="122">
          <cell r="B122" t="str">
            <v>Magazines &amp; Periodicals</v>
          </cell>
          <cell r="C122">
            <v>22020304</v>
          </cell>
        </row>
        <row r="123">
          <cell r="B123" t="str">
            <v>Printing of Non Security Documents</v>
          </cell>
          <cell r="C123">
            <v>22020305</v>
          </cell>
        </row>
        <row r="124">
          <cell r="B124" t="str">
            <v>Printing of Security Documents</v>
          </cell>
          <cell r="C124">
            <v>22020306</v>
          </cell>
        </row>
        <row r="125">
          <cell r="B125" t="str">
            <v>Drugs &amp; Medical Supplies</v>
          </cell>
          <cell r="C125">
            <v>22020307</v>
          </cell>
        </row>
        <row r="126">
          <cell r="B126" t="str">
            <v>Field &amp; Camping Materials Supplies</v>
          </cell>
          <cell r="C126">
            <v>22020308</v>
          </cell>
        </row>
        <row r="127">
          <cell r="B127" t="str">
            <v>Uniforms &amp; Other Clothing</v>
          </cell>
          <cell r="C127">
            <v>22020309</v>
          </cell>
        </row>
        <row r="128">
          <cell r="B128" t="str">
            <v>Teaching aids/ Instruction Materials</v>
          </cell>
          <cell r="C128">
            <v>22020310</v>
          </cell>
        </row>
        <row r="129">
          <cell r="B129" t="str">
            <v>Food Stuff /Catering Materials Supplies</v>
          </cell>
          <cell r="C129">
            <v>22020311</v>
          </cell>
        </row>
        <row r="130">
          <cell r="B130" t="str">
            <v>Fire Fighting Materials</v>
          </cell>
          <cell r="C130">
            <v>22020312</v>
          </cell>
        </row>
        <row r="131">
          <cell r="B131" t="str">
            <v>Government Funds &amp; Store Losses</v>
          </cell>
          <cell r="C131">
            <v>22020313</v>
          </cell>
        </row>
        <row r="132">
          <cell r="B132" t="str">
            <v>Robe &amp; Outfit Allowance</v>
          </cell>
          <cell r="C132">
            <v>22020314</v>
          </cell>
        </row>
        <row r="133">
          <cell r="B133" t="str">
            <v>Computer Materials &amp; Supply</v>
          </cell>
          <cell r="C133">
            <v>22020315</v>
          </cell>
        </row>
        <row r="135">
          <cell r="B135" t="str">
            <v>Maintenance Services - General</v>
          </cell>
          <cell r="C135">
            <v>22020400</v>
          </cell>
        </row>
        <row r="136">
          <cell r="B136" t="str">
            <v>Maintenance of Motor Vehicle/Transport Equipment</v>
          </cell>
          <cell r="C136">
            <v>22020401</v>
          </cell>
        </row>
        <row r="137">
          <cell r="B137" t="str">
            <v>Maintenance of Office Furniture</v>
          </cell>
          <cell r="C137">
            <v>22020402</v>
          </cell>
        </row>
        <row r="138">
          <cell r="B138" t="str">
            <v>Maintenance of Office Building Residential Qtrs</v>
          </cell>
          <cell r="C138">
            <v>22020403</v>
          </cell>
        </row>
        <row r="139">
          <cell r="B139" t="str">
            <v>Maintenance of Office / IT Equipments</v>
          </cell>
          <cell r="C139">
            <v>22020404</v>
          </cell>
        </row>
        <row r="140">
          <cell r="B140" t="str">
            <v>Maintenance of Plants &amp; Generators</v>
          </cell>
          <cell r="C140">
            <v>22020405</v>
          </cell>
        </row>
        <row r="141">
          <cell r="B141" t="str">
            <v>Other Maintenance Services</v>
          </cell>
          <cell r="C141">
            <v>22020406</v>
          </cell>
        </row>
        <row r="142">
          <cell r="B142" t="str">
            <v>Maintenance of Aircrafts</v>
          </cell>
          <cell r="C142">
            <v>22020407</v>
          </cell>
        </row>
        <row r="143">
          <cell r="B143" t="str">
            <v>Maintenance of Sea Boats</v>
          </cell>
          <cell r="C143">
            <v>22020408</v>
          </cell>
        </row>
        <row r="144">
          <cell r="B144" t="str">
            <v>Maintenance of Railway Equipments</v>
          </cell>
          <cell r="C144">
            <v>22020409</v>
          </cell>
        </row>
        <row r="145">
          <cell r="B145" t="str">
            <v>Maintenance of Street Lightings</v>
          </cell>
          <cell r="C145">
            <v>22020410</v>
          </cell>
        </row>
        <row r="146">
          <cell r="B146" t="str">
            <v>Maintenance of Communication Equipments</v>
          </cell>
          <cell r="C146">
            <v>22020411</v>
          </cell>
        </row>
        <row r="147">
          <cell r="B147" t="str">
            <v>Maintenance of Markets/Public Places</v>
          </cell>
          <cell r="C147">
            <v>22020412</v>
          </cell>
        </row>
        <row r="148">
          <cell r="B148" t="str">
            <v>Minor Road Maintenance</v>
          </cell>
          <cell r="C148">
            <v>22020413</v>
          </cell>
        </row>
        <row r="149">
          <cell r="B149" t="str">
            <v>Maint. Of dumpsites &amp; Evacuation of cacases</v>
          </cell>
          <cell r="C149">
            <v>22020414</v>
          </cell>
        </row>
        <row r="150">
          <cell r="B150" t="str">
            <v>Maint. Of Computer &amp; ICT Equipment dumpsites &amp; Evacuation of cacases</v>
          </cell>
          <cell r="C150">
            <v>22020414</v>
          </cell>
        </row>
        <row r="151">
          <cell r="B151" t="str">
            <v>Upkeep of Govt. House/Cleaning Services</v>
          </cell>
          <cell r="C151">
            <v>22020415</v>
          </cell>
        </row>
        <row r="152">
          <cell r="B152" t="str">
            <v>Upkeep of Offices /Cleaning Services</v>
          </cell>
          <cell r="C152">
            <v>22020416</v>
          </cell>
        </row>
        <row r="153">
          <cell r="B153" t="str">
            <v>Maint. Of Science Laboratory</v>
          </cell>
          <cell r="C153">
            <v>22020417</v>
          </cell>
        </row>
        <row r="155">
          <cell r="B155" t="str">
            <v>Training - General</v>
          </cell>
          <cell r="C155">
            <v>22020500</v>
          </cell>
        </row>
        <row r="156">
          <cell r="B156" t="str">
            <v>Local Training</v>
          </cell>
          <cell r="C156">
            <v>22020501</v>
          </cell>
        </row>
        <row r="157">
          <cell r="B157" t="str">
            <v>International Training</v>
          </cell>
          <cell r="C157">
            <v>22020502</v>
          </cell>
        </row>
        <row r="158">
          <cell r="B158" t="str">
            <v>Local Training ( Regular)</v>
          </cell>
          <cell r="C158">
            <v>22020503</v>
          </cell>
        </row>
        <row r="159">
          <cell r="B159" t="str">
            <v>Local Training( Seminars, Conf. &amp; W/Shop</v>
          </cell>
          <cell r="C159">
            <v>22020504</v>
          </cell>
        </row>
        <row r="160">
          <cell r="B160" t="str">
            <v>Professional Development Others</v>
          </cell>
          <cell r="C160">
            <v>22020505</v>
          </cell>
        </row>
        <row r="161">
          <cell r="B161" t="str">
            <v>Practicing Licence Fee( Charges)</v>
          </cell>
          <cell r="C161">
            <v>22020506</v>
          </cell>
        </row>
        <row r="162">
          <cell r="B162" t="str">
            <v>Seminars/Workshops for Traditional Institutions</v>
          </cell>
          <cell r="C162">
            <v>22020507</v>
          </cell>
        </row>
        <row r="165">
          <cell r="B165" t="str">
            <v>Other Services - General</v>
          </cell>
          <cell r="C165">
            <v>22020600</v>
          </cell>
        </row>
        <row r="166">
          <cell r="B166" t="str">
            <v>Security Services</v>
          </cell>
          <cell r="C166">
            <v>22020601</v>
          </cell>
        </row>
        <row r="167">
          <cell r="B167" t="str">
            <v>Office Rent</v>
          </cell>
          <cell r="C167">
            <v>22020602</v>
          </cell>
        </row>
        <row r="168">
          <cell r="B168" t="str">
            <v>Residential Rent</v>
          </cell>
          <cell r="C168">
            <v>22020603</v>
          </cell>
        </row>
        <row r="169">
          <cell r="B169" t="str">
            <v>Security Vote (Including Operations)</v>
          </cell>
          <cell r="C169">
            <v>22020604</v>
          </cell>
        </row>
        <row r="170">
          <cell r="B170" t="str">
            <v>Cleaning &amp;Fumigation Services</v>
          </cell>
          <cell r="C170">
            <v>22020605</v>
          </cell>
        </row>
        <row r="171">
          <cell r="B171" t="str">
            <v>Security Vote (Preventive &amp; Supportive Measure)</v>
          </cell>
          <cell r="C171">
            <v>22020606</v>
          </cell>
        </row>
        <row r="172">
          <cell r="B172" t="str">
            <v>Overseas Medical Treatment &amp; Expenses</v>
          </cell>
          <cell r="C172">
            <v>22020607</v>
          </cell>
        </row>
        <row r="173">
          <cell r="B173" t="str">
            <v>ADC/Orderlies &amp; Other Escort Expenditure</v>
          </cell>
          <cell r="C173">
            <v>22020608</v>
          </cell>
        </row>
        <row r="174">
          <cell r="B174" t="str">
            <v>Overhead Cost payment to Hospitals</v>
          </cell>
          <cell r="C174">
            <v>22020609</v>
          </cell>
        </row>
        <row r="175">
          <cell r="B175" t="str">
            <v>HIV Intervention Fund</v>
          </cell>
          <cell r="C175">
            <v>22020610</v>
          </cell>
        </row>
        <row r="178">
          <cell r="B178" t="str">
            <v>Consulting and Professional Services General</v>
          </cell>
          <cell r="C178">
            <v>22020700</v>
          </cell>
        </row>
        <row r="179">
          <cell r="B179" t="str">
            <v>Financial Consulting</v>
          </cell>
          <cell r="C179">
            <v>22020701</v>
          </cell>
        </row>
        <row r="180">
          <cell r="B180" t="str">
            <v>Information Technology Consulting</v>
          </cell>
          <cell r="C180">
            <v>22020702</v>
          </cell>
        </row>
        <row r="181">
          <cell r="B181" t="str">
            <v>Legal Services</v>
          </cell>
          <cell r="C181">
            <v>22020703</v>
          </cell>
        </row>
        <row r="182">
          <cell r="B182" t="str">
            <v>Engineering Services</v>
          </cell>
          <cell r="C182">
            <v>22020704</v>
          </cell>
        </row>
        <row r="183">
          <cell r="B183" t="str">
            <v>Architectural Services</v>
          </cell>
          <cell r="C183">
            <v>22020705</v>
          </cell>
        </row>
        <row r="184">
          <cell r="B184" t="str">
            <v>Surveying Services</v>
          </cell>
          <cell r="C184">
            <v>22020706</v>
          </cell>
        </row>
        <row r="185">
          <cell r="B185" t="str">
            <v>Agricultural Consulting</v>
          </cell>
          <cell r="C185">
            <v>22020707</v>
          </cell>
        </row>
        <row r="186">
          <cell r="B186" t="str">
            <v>Medical Consulting</v>
          </cell>
          <cell r="C186">
            <v>22020708</v>
          </cell>
        </row>
        <row r="187">
          <cell r="B187" t="str">
            <v>Health Consultancy Services</v>
          </cell>
          <cell r="C187">
            <v>22020708</v>
          </cell>
        </row>
        <row r="188">
          <cell r="B188" t="str">
            <v>Audit Fees</v>
          </cell>
          <cell r="C188">
            <v>22020709</v>
          </cell>
        </row>
        <row r="189">
          <cell r="B189" t="str">
            <v>Economic &amp; fin. Consulting Services</v>
          </cell>
          <cell r="C189">
            <v>22020710</v>
          </cell>
        </row>
        <row r="190">
          <cell r="B190" t="str">
            <v>Capacity Building( Part- time Services Delivery)</v>
          </cell>
          <cell r="C190">
            <v>22020711</v>
          </cell>
        </row>
        <row r="191">
          <cell r="B191" t="str">
            <v>Design  Services</v>
          </cell>
          <cell r="C191">
            <v>22020712</v>
          </cell>
        </row>
        <row r="194">
          <cell r="B194" t="str">
            <v>Fuel and Lubricant General</v>
          </cell>
          <cell r="C194">
            <v>22020800</v>
          </cell>
        </row>
        <row r="195">
          <cell r="B195" t="str">
            <v>Motor Vehicle Fuel Cost</v>
          </cell>
          <cell r="C195">
            <v>22020801</v>
          </cell>
        </row>
        <row r="196">
          <cell r="B196" t="str">
            <v>Other Transport Equipment Fuel Cost</v>
          </cell>
          <cell r="C196">
            <v>22020802</v>
          </cell>
        </row>
        <row r="197">
          <cell r="B197" t="str">
            <v>Plant/Generator Fuel Cost</v>
          </cell>
          <cell r="C197">
            <v>22020803</v>
          </cell>
        </row>
        <row r="198">
          <cell r="B198" t="str">
            <v>Aircraft Fuel Cost</v>
          </cell>
          <cell r="C198">
            <v>22020804</v>
          </cell>
        </row>
        <row r="199">
          <cell r="B199" t="str">
            <v>Sea Boat Fuel Cost</v>
          </cell>
          <cell r="C199">
            <v>22020805</v>
          </cell>
        </row>
        <row r="200">
          <cell r="B200" t="str">
            <v>Cooking Gas/Fuel Cost</v>
          </cell>
          <cell r="C200">
            <v>22020806</v>
          </cell>
        </row>
        <row r="201">
          <cell r="B201" t="str">
            <v>Regional Water Plants Fuelling</v>
          </cell>
          <cell r="C201">
            <v>22020807</v>
          </cell>
        </row>
        <row r="204">
          <cell r="B204" t="str">
            <v>Financial Charges General</v>
          </cell>
          <cell r="C204">
            <v>22020900</v>
          </cell>
        </row>
        <row r="205">
          <cell r="B205" t="str">
            <v>Bank Charges (Other than Interest)</v>
          </cell>
          <cell r="C205">
            <v>22020901</v>
          </cell>
        </row>
        <row r="206">
          <cell r="B206" t="str">
            <v>Insurance Premium</v>
          </cell>
          <cell r="C206">
            <v>22020902</v>
          </cell>
        </row>
        <row r="207">
          <cell r="B207" t="str">
            <v>Loss on Foreign Exchange</v>
          </cell>
          <cell r="C207">
            <v>22020903</v>
          </cell>
        </row>
        <row r="208">
          <cell r="B208" t="str">
            <v>Other CRF Bank Charges</v>
          </cell>
          <cell r="C208">
            <v>22020904</v>
          </cell>
        </row>
        <row r="209">
          <cell r="B209" t="str">
            <v>National Health Insurance Scheme Contribution</v>
          </cell>
          <cell r="C209">
            <v>22020905</v>
          </cell>
        </row>
        <row r="210">
          <cell r="B210" t="str">
            <v>Cost of Revenue Collection</v>
          </cell>
          <cell r="C210">
            <v>22020906</v>
          </cell>
        </row>
        <row r="211">
          <cell r="B211" t="str">
            <v>Cost of Borrowing</v>
          </cell>
          <cell r="C211">
            <v>22020907</v>
          </cell>
        </row>
        <row r="212">
          <cell r="B212" t="str">
            <v xml:space="preserve">National Social Insurance Scheme </v>
          </cell>
          <cell r="C212">
            <v>22020908</v>
          </cell>
        </row>
        <row r="213">
          <cell r="B213" t="str">
            <v>Insurance  On Capital Assets</v>
          </cell>
          <cell r="C213">
            <v>22020909</v>
          </cell>
        </row>
        <row r="216">
          <cell r="B216" t="str">
            <v>Miscellaneous - General</v>
          </cell>
          <cell r="C216">
            <v>22021000</v>
          </cell>
        </row>
        <row r="217">
          <cell r="B217" t="str">
            <v>Refreshment &amp; Meals</v>
          </cell>
          <cell r="C217">
            <v>22021001</v>
          </cell>
        </row>
        <row r="218">
          <cell r="B218" t="str">
            <v>Honorarium &amp; Sitting Allowance</v>
          </cell>
          <cell r="C218">
            <v>22021002</v>
          </cell>
        </row>
        <row r="219">
          <cell r="B219" t="str">
            <v>Publicity &amp; Advertisements</v>
          </cell>
          <cell r="C219">
            <v>22021003</v>
          </cell>
        </row>
        <row r="220">
          <cell r="B220" t="str">
            <v>Medical Expenses</v>
          </cell>
          <cell r="C220">
            <v>22021004</v>
          </cell>
        </row>
        <row r="221">
          <cell r="B221" t="str">
            <v>Service School Fees Payment</v>
          </cell>
          <cell r="C221">
            <v>22021005</v>
          </cell>
        </row>
        <row r="222">
          <cell r="B222" t="str">
            <v>Postages &amp; Courier Services</v>
          </cell>
          <cell r="C222">
            <v>22021006</v>
          </cell>
        </row>
        <row r="223">
          <cell r="B223" t="str">
            <v>Welfare Packages</v>
          </cell>
          <cell r="C223">
            <v>22021007</v>
          </cell>
        </row>
        <row r="224">
          <cell r="B224" t="str">
            <v>Subscription to Professional Bodies</v>
          </cell>
          <cell r="C224">
            <v>22021008</v>
          </cell>
        </row>
        <row r="225">
          <cell r="B225" t="str">
            <v>Sporting Activities</v>
          </cell>
          <cell r="C225">
            <v>22021009</v>
          </cell>
        </row>
        <row r="226">
          <cell r="B226" t="str">
            <v>Direct Teaching &amp; Laboratory Cost</v>
          </cell>
          <cell r="C226">
            <v>22021010</v>
          </cell>
        </row>
        <row r="227">
          <cell r="B227" t="str">
            <v>Recruitment and Appointmen t (Service Wide)</v>
          </cell>
          <cell r="C227">
            <v>22021011</v>
          </cell>
        </row>
        <row r="228">
          <cell r="B228" t="str">
            <v>Dicipline and Appointment (Service Wide)</v>
          </cell>
          <cell r="C228">
            <v>22021012</v>
          </cell>
        </row>
        <row r="229">
          <cell r="B229" t="str">
            <v>Promotionf (Service Wide)</v>
          </cell>
          <cell r="C229">
            <v>22021013</v>
          </cell>
        </row>
        <row r="230">
          <cell r="B230" t="str">
            <v xml:space="preserve">Annual Budget Expenses and Administration </v>
          </cell>
          <cell r="C230">
            <v>22021014</v>
          </cell>
        </row>
        <row r="231">
          <cell r="B231" t="str">
            <v>Creche</v>
          </cell>
          <cell r="C231">
            <v>22021015</v>
          </cell>
        </row>
        <row r="232">
          <cell r="B232" t="str">
            <v>Servicom</v>
          </cell>
          <cell r="C232">
            <v>22021016</v>
          </cell>
        </row>
        <row r="233">
          <cell r="B233" t="str">
            <v>Anti-Corruption</v>
          </cell>
          <cell r="C233">
            <v>22021017</v>
          </cell>
        </row>
        <row r="234">
          <cell r="B234" t="str">
            <v>Gender</v>
          </cell>
          <cell r="C234">
            <v>22021018</v>
          </cell>
        </row>
        <row r="235">
          <cell r="B235" t="str">
            <v>Medical Expenses - International</v>
          </cell>
          <cell r="C235">
            <v>22021019</v>
          </cell>
        </row>
        <row r="236">
          <cell r="B236" t="str">
            <v>Foreign Scholarship Scheme</v>
          </cell>
          <cell r="C236">
            <v>22021020</v>
          </cell>
        </row>
        <row r="237">
          <cell r="B237" t="str">
            <v>Special Days/Celebrations</v>
          </cell>
          <cell r="C237">
            <v>22021021</v>
          </cell>
        </row>
        <row r="238">
          <cell r="B238" t="str">
            <v>Donations to Institutions &amp; Organisations</v>
          </cell>
          <cell r="C238">
            <v>22021022</v>
          </cell>
        </row>
        <row r="239">
          <cell r="B239" t="str">
            <v>Final Accounts and Budget Preparation Expenses</v>
          </cell>
          <cell r="C239">
            <v>22021023</v>
          </cell>
        </row>
        <row r="240">
          <cell r="B240" t="str">
            <v>Committees &amp; Commissions Expenses</v>
          </cell>
          <cell r="C240">
            <v>22021024</v>
          </cell>
        </row>
        <row r="241">
          <cell r="B241" t="str">
            <v>Compensations</v>
          </cell>
          <cell r="C241">
            <v>22021025</v>
          </cell>
        </row>
        <row r="242">
          <cell r="B242" t="str">
            <v>Entertainment &amp; Hospitality</v>
          </cell>
          <cell r="C242">
            <v>22021026</v>
          </cell>
        </row>
        <row r="243">
          <cell r="B243" t="str">
            <v>Traditional Gifts</v>
          </cell>
          <cell r="C243">
            <v>22021027</v>
          </cell>
        </row>
        <row r="244">
          <cell r="B244" t="str">
            <v>Settlement of Outstanding Recurrent liabilities</v>
          </cell>
          <cell r="C244">
            <v>22021028</v>
          </cell>
        </row>
        <row r="245">
          <cell r="B245" t="str">
            <v>Supplementary Support to NYSC</v>
          </cell>
          <cell r="C245">
            <v>22021029</v>
          </cell>
        </row>
        <row r="246">
          <cell r="B246" t="str">
            <v>Third Party Funds</v>
          </cell>
          <cell r="C246">
            <v>22021030</v>
          </cell>
        </row>
        <row r="247">
          <cell r="B247" t="str">
            <v>Student Allowance/Local Scholarship</v>
          </cell>
          <cell r="C247">
            <v>22021031</v>
          </cell>
        </row>
        <row r="248">
          <cell r="B248" t="str">
            <v>Industrial Attachment Supervision</v>
          </cell>
          <cell r="C248">
            <v>22021032</v>
          </cell>
        </row>
        <row r="249">
          <cell r="B249" t="str">
            <v>Technology Teacher Reserch &amp; Development</v>
          </cell>
          <cell r="C249">
            <v>22021033</v>
          </cell>
        </row>
        <row r="250">
          <cell r="B250" t="str">
            <v>Technology Reserch &amp; Development</v>
          </cell>
          <cell r="C250">
            <v>22021034</v>
          </cell>
        </row>
        <row r="251">
          <cell r="B251" t="str">
            <v>Local Techology Support</v>
          </cell>
          <cell r="C251">
            <v>22021035</v>
          </cell>
        </row>
        <row r="252">
          <cell r="B252" t="str">
            <v>Accreditation</v>
          </cell>
          <cell r="C252">
            <v>22021036</v>
          </cell>
        </row>
        <row r="255">
          <cell r="B255" t="str">
            <v>Loans and Advances General</v>
          </cell>
          <cell r="C255">
            <v>22030000</v>
          </cell>
        </row>
        <row r="256">
          <cell r="B256" t="str">
            <v>Motor Cycle Advances</v>
          </cell>
          <cell r="C256">
            <v>22030101</v>
          </cell>
        </row>
        <row r="257">
          <cell r="B257" t="str">
            <v>Bicycle Advances</v>
          </cell>
          <cell r="C257">
            <v>22030102</v>
          </cell>
        </row>
        <row r="258">
          <cell r="B258" t="str">
            <v>Refurbishing advances</v>
          </cell>
          <cell r="C258">
            <v>22030103</v>
          </cell>
        </row>
        <row r="259">
          <cell r="B259" t="str">
            <v>Correspondence Advance</v>
          </cell>
          <cell r="C259">
            <v>22030104</v>
          </cell>
        </row>
        <row r="260">
          <cell r="B260" t="str">
            <v>Spectacle Advances</v>
          </cell>
          <cell r="C260">
            <v>22030105</v>
          </cell>
        </row>
        <row r="261">
          <cell r="B261" t="str">
            <v>Motor Vehicle Advance</v>
          </cell>
          <cell r="C261">
            <v>22030106</v>
          </cell>
        </row>
        <row r="262">
          <cell r="B262" t="str">
            <v xml:space="preserve">Furnishing Advances </v>
          </cell>
          <cell r="C262">
            <v>22030107</v>
          </cell>
        </row>
        <row r="263">
          <cell r="B263" t="str">
            <v>Housing Loans</v>
          </cell>
          <cell r="C263">
            <v>22030108</v>
          </cell>
        </row>
        <row r="264">
          <cell r="B264" t="str">
            <v>Motor Vehicle Advance</v>
          </cell>
          <cell r="C264">
            <v>22030106</v>
          </cell>
        </row>
        <row r="265">
          <cell r="B265" t="str">
            <v xml:space="preserve">Furnishing Advances </v>
          </cell>
          <cell r="C265">
            <v>22030107</v>
          </cell>
        </row>
        <row r="266">
          <cell r="B266" t="str">
            <v>Housing Loans</v>
          </cell>
          <cell r="C266">
            <v>22030108</v>
          </cell>
        </row>
        <row r="268">
          <cell r="B268" t="str">
            <v>Local Grants &amp; Contribution General</v>
          </cell>
          <cell r="C268">
            <v>22040100</v>
          </cell>
        </row>
        <row r="269">
          <cell r="B269" t="str">
            <v>Grant To State Governments - Current</v>
          </cell>
          <cell r="C269">
            <v>22040101</v>
          </cell>
        </row>
        <row r="270">
          <cell r="B270" t="str">
            <v>Grant To State Governments - Capital</v>
          </cell>
          <cell r="C270">
            <v>22040102</v>
          </cell>
        </row>
        <row r="271">
          <cell r="B271" t="str">
            <v>Grant To Local Governments - Current</v>
          </cell>
          <cell r="C271">
            <v>22040103</v>
          </cell>
        </row>
        <row r="272">
          <cell r="B272" t="str">
            <v>Grant To Local Governments - Capital</v>
          </cell>
          <cell r="C272">
            <v>22040104</v>
          </cell>
        </row>
        <row r="273">
          <cell r="B273" t="str">
            <v>Grant To Government Owned Companies - Current</v>
          </cell>
          <cell r="C273">
            <v>22040105</v>
          </cell>
        </row>
        <row r="274">
          <cell r="B274" t="str">
            <v>Grant To Government Owned Companies - Capital</v>
          </cell>
          <cell r="C274">
            <v>22040106</v>
          </cell>
        </row>
        <row r="275">
          <cell r="B275" t="str">
            <v>Grant To Private Companies - Current</v>
          </cell>
          <cell r="C275">
            <v>22040107</v>
          </cell>
        </row>
        <row r="276">
          <cell r="B276" t="str">
            <v>Grant To Private Companies - Capital</v>
          </cell>
          <cell r="C276">
            <v>22040108</v>
          </cell>
        </row>
        <row r="277">
          <cell r="B277" t="str">
            <v>Grant To Communities/NGOs</v>
          </cell>
          <cell r="C277">
            <v>22040109</v>
          </cell>
        </row>
        <row r="278">
          <cell r="B278" t="str">
            <v>Recurrent Grants to Govt Owned Companies</v>
          </cell>
          <cell r="C278">
            <v>22040110</v>
          </cell>
        </row>
        <row r="279">
          <cell r="B279" t="str">
            <v>Recurrent Grants to NYSC</v>
          </cell>
          <cell r="C279">
            <v>22040111</v>
          </cell>
        </row>
        <row r="280">
          <cell r="B280" t="str">
            <v>Recurrent Grants to Nigerian Labour Congress</v>
          </cell>
          <cell r="C280">
            <v>22040112</v>
          </cell>
        </row>
        <row r="281">
          <cell r="B281" t="str">
            <v>Recurrent Grants to ABU Zaria</v>
          </cell>
          <cell r="C281">
            <v>22040113</v>
          </cell>
        </row>
        <row r="282">
          <cell r="B282" t="str">
            <v>Recurrent Grants to Other Org. &amp; Agencie</v>
          </cell>
          <cell r="C282">
            <v>22040114</v>
          </cell>
        </row>
        <row r="283">
          <cell r="B283" t="str">
            <v>LG Shares of State Internally Generated Revenue</v>
          </cell>
          <cell r="C283">
            <v>22040115</v>
          </cell>
        </row>
        <row r="284">
          <cell r="B284" t="str">
            <v>Govt 10% to Staff pension Scheme</v>
          </cell>
          <cell r="C284">
            <v>22040116</v>
          </cell>
        </row>
        <row r="285">
          <cell r="B285" t="str">
            <v>Overhead Cost Payment to Parastatals &amp; Agencies</v>
          </cell>
          <cell r="C285">
            <v>22040117</v>
          </cell>
        </row>
        <row r="286">
          <cell r="B286" t="str">
            <v>Government Contribution to LG Staff Pension</v>
          </cell>
          <cell r="C286">
            <v>22040118</v>
          </cell>
        </row>
        <row r="287">
          <cell r="B287" t="str">
            <v>Recurrent Counterpart Contribution by Government</v>
          </cell>
          <cell r="C287">
            <v>22040119</v>
          </cell>
        </row>
        <row r="289">
          <cell r="B289" t="str">
            <v>Foreign Grants &amp; Contribution General</v>
          </cell>
          <cell r="C289">
            <v>22040200</v>
          </cell>
        </row>
        <row r="290">
          <cell r="B290" t="str">
            <v>Grant To Foreign Governments</v>
          </cell>
          <cell r="C290">
            <v>22040201</v>
          </cell>
        </row>
        <row r="291">
          <cell r="B291" t="str">
            <v>Grant To Foreign International Organizations</v>
          </cell>
          <cell r="C291">
            <v>22040202</v>
          </cell>
        </row>
        <row r="293">
          <cell r="B293" t="str">
            <v>Subsidy to Gov't Owned Companies</v>
          </cell>
          <cell r="C293">
            <v>22050100</v>
          </cell>
        </row>
        <row r="294">
          <cell r="B294" t="str">
            <v>Subsidy To Government Owned Companies</v>
          </cell>
          <cell r="C294">
            <v>22050101</v>
          </cell>
        </row>
        <row r="295">
          <cell r="B295" t="str">
            <v>Meal Subsidy to Government Schools</v>
          </cell>
          <cell r="C295">
            <v>22050102</v>
          </cell>
        </row>
        <row r="297">
          <cell r="B297" t="str">
            <v>Subsidy to Private Companies</v>
          </cell>
          <cell r="C297">
            <v>22050200</v>
          </cell>
        </row>
        <row r="298">
          <cell r="B298" t="str">
            <v>Subsidy To Private Companies</v>
          </cell>
          <cell r="C298">
            <v>22050201</v>
          </cell>
        </row>
        <row r="300">
          <cell r="B300" t="str">
            <v>Foreign Loans Repayment</v>
          </cell>
          <cell r="C300">
            <v>22060100</v>
          </cell>
        </row>
        <row r="301">
          <cell r="B301" t="str">
            <v>Foreign Loans and Interest Repayment</v>
          </cell>
          <cell r="C301">
            <v>22060101</v>
          </cell>
        </row>
        <row r="303">
          <cell r="B303" t="str">
            <v>Domestic Loans Repayment</v>
          </cell>
          <cell r="C303">
            <v>22060200</v>
          </cell>
        </row>
        <row r="304">
          <cell r="B304" t="str">
            <v>Domestic Loans and Interest Repayment</v>
          </cell>
          <cell r="C304">
            <v>220602</v>
          </cell>
        </row>
        <row r="305">
          <cell r="B305" t="str">
            <v>Internal public Debt- Principal Repayment</v>
          </cell>
          <cell r="C305">
            <v>22060201</v>
          </cell>
        </row>
        <row r="306">
          <cell r="B306" t="str">
            <v>Refunds (Tax,Others)</v>
          </cell>
          <cell r="C306">
            <v>22060202</v>
          </cell>
        </row>
        <row r="307">
          <cell r="B307" t="str">
            <v>Settlement of Outstanding Recurrent Liabilities</v>
          </cell>
          <cell r="C307">
            <v>22060203</v>
          </cell>
        </row>
        <row r="309">
          <cell r="B309" t="str">
            <v>TRANSFER TO OTHER FUNDS</v>
          </cell>
          <cell r="C309" t="str">
            <v>22070000</v>
          </cell>
        </row>
        <row r="310">
          <cell r="B310" t="str">
            <v>Transfer to CDF</v>
          </cell>
          <cell r="C310" t="str">
            <v>22070001</v>
          </cell>
        </row>
        <row r="311">
          <cell r="B311" t="str">
            <v>Transfer to Contingency Fund</v>
          </cell>
          <cell r="C311">
            <v>22070002</v>
          </cell>
        </row>
        <row r="312">
          <cell r="B312" t="str">
            <v>Transfer to Sinking Fund Investment</v>
          </cell>
          <cell r="C312">
            <v>22070003</v>
          </cell>
        </row>
        <row r="313">
          <cell r="B313" t="str">
            <v>Service Wide Vote</v>
          </cell>
          <cell r="C313">
            <v>22070004</v>
          </cell>
        </row>
        <row r="314">
          <cell r="B314" t="str">
            <v>Transfer to welfare loans &amp; Advances Fund</v>
          </cell>
          <cell r="C314">
            <v>22070005</v>
          </cell>
        </row>
        <row r="315">
          <cell r="B315" t="str">
            <v>Grant To Local Governments - Capital</v>
          </cell>
          <cell r="C315">
            <v>22040104</v>
          </cell>
        </row>
        <row r="316">
          <cell r="B316" t="str">
            <v>Grant To Government Owned Companies - Current</v>
          </cell>
          <cell r="C316">
            <v>22040105</v>
          </cell>
        </row>
        <row r="317">
          <cell r="B317" t="str">
            <v>Grant To Government Owned Companies - Capital</v>
          </cell>
          <cell r="C317">
            <v>22040106</v>
          </cell>
        </row>
        <row r="318">
          <cell r="B318" t="str">
            <v>Grant To Private Companies - Current</v>
          </cell>
          <cell r="C318">
            <v>22040107</v>
          </cell>
        </row>
        <row r="319">
          <cell r="B319" t="str">
            <v>Grant To Private Companies - Capital</v>
          </cell>
          <cell r="C319">
            <v>22040108</v>
          </cell>
        </row>
        <row r="320">
          <cell r="B320" t="str">
            <v>Grant To Communities/NGOs</v>
          </cell>
          <cell r="C320">
            <v>22040109</v>
          </cell>
        </row>
        <row r="321">
          <cell r="B321" t="str">
            <v>Recurrent Grants to Govt Owned Companies</v>
          </cell>
          <cell r="C321">
            <v>22040110</v>
          </cell>
        </row>
        <row r="322">
          <cell r="B322" t="str">
            <v>Recurrent Grants to NYSC</v>
          </cell>
          <cell r="C322">
            <v>22040111</v>
          </cell>
        </row>
        <row r="323">
          <cell r="B323" t="str">
            <v>Recurrent Grants to Nigerian Labour Congress</v>
          </cell>
          <cell r="C323">
            <v>22040112</v>
          </cell>
        </row>
        <row r="324">
          <cell r="B324" t="str">
            <v>Recurrent Grants to ABU Zaria</v>
          </cell>
          <cell r="C324">
            <v>22040113</v>
          </cell>
        </row>
        <row r="325">
          <cell r="B325" t="str">
            <v>Recurrent Grants to Other Org. &amp; Agencies</v>
          </cell>
          <cell r="C325">
            <v>22040114</v>
          </cell>
        </row>
        <row r="326">
          <cell r="B326" t="str">
            <v>LG Shares of State Internally Generated Revenue</v>
          </cell>
          <cell r="C326">
            <v>22040115</v>
          </cell>
        </row>
        <row r="327">
          <cell r="B327" t="str">
            <v>Gov't 10% to Staff pension Scheme</v>
          </cell>
          <cell r="C327">
            <v>22040116</v>
          </cell>
        </row>
        <row r="328">
          <cell r="B328" t="str">
            <v>Overhead Cost Payment to Parastatals &amp; Agencies</v>
          </cell>
          <cell r="C328">
            <v>22040117</v>
          </cell>
        </row>
        <row r="329">
          <cell r="B329" t="str">
            <v>Government Contribution to LG Staff Pension</v>
          </cell>
          <cell r="C329">
            <v>22040118</v>
          </cell>
        </row>
        <row r="330">
          <cell r="B330" t="str">
            <v>Recurrent Counterpart Contribution by Government</v>
          </cell>
          <cell r="C330">
            <v>22040119</v>
          </cell>
        </row>
        <row r="331">
          <cell r="B331" t="str">
            <v>Contribution to Traditional Councils ( Emirates &amp; Chiefdoms)</v>
          </cell>
          <cell r="C331">
            <v>22040120</v>
          </cell>
        </row>
        <row r="332">
          <cell r="B332" t="str">
            <v>Grant to Foreign Governments</v>
          </cell>
          <cell r="C332">
            <v>22040201</v>
          </cell>
        </row>
        <row r="333">
          <cell r="B333" t="str">
            <v>Grant to Foreign International Organizations</v>
          </cell>
          <cell r="C333">
            <v>22040202</v>
          </cell>
        </row>
        <row r="334">
          <cell r="B334" t="str">
            <v>Subsidy to Government Owned Companies</v>
          </cell>
          <cell r="C334">
            <v>22050101</v>
          </cell>
        </row>
        <row r="335">
          <cell r="B335" t="str">
            <v>Meal Subsidy to Government Schools</v>
          </cell>
          <cell r="C335">
            <v>22050102</v>
          </cell>
        </row>
        <row r="336">
          <cell r="B336" t="str">
            <v>Subsidy to Private Companies</v>
          </cell>
          <cell r="C336">
            <v>22050201</v>
          </cell>
        </row>
        <row r="337">
          <cell r="B337" t="str">
            <v>External Debts Repayments- Principal</v>
          </cell>
          <cell r="C337">
            <v>22060101</v>
          </cell>
        </row>
        <row r="338">
          <cell r="B338" t="str">
            <v>External Debts Repayments- Interests</v>
          </cell>
          <cell r="C338">
            <v>22060102</v>
          </cell>
        </row>
        <row r="339">
          <cell r="B339" t="str">
            <v>Domestic Loans and Interest Repayment</v>
          </cell>
          <cell r="C339">
            <v>22060201</v>
          </cell>
        </row>
        <row r="340">
          <cell r="B340" t="str">
            <v>Internal public Debt- Principal Repayment</v>
          </cell>
          <cell r="C340">
            <v>22060202</v>
          </cell>
        </row>
        <row r="341">
          <cell r="B341" t="str">
            <v>Refunds (Tax  Others)</v>
          </cell>
          <cell r="C341">
            <v>22060203</v>
          </cell>
        </row>
        <row r="342">
          <cell r="B342" t="str">
            <v>Settlement of Outstanding Recurrent Liabilities</v>
          </cell>
          <cell r="C342">
            <v>22060204</v>
          </cell>
        </row>
        <row r="343">
          <cell r="B343" t="str">
            <v>Transfer to CDF</v>
          </cell>
          <cell r="C343">
            <v>22070001</v>
          </cell>
        </row>
        <row r="344">
          <cell r="B344" t="str">
            <v>Transfer to Contingency Fund</v>
          </cell>
          <cell r="C344">
            <v>22070002</v>
          </cell>
        </row>
        <row r="345">
          <cell r="B345" t="str">
            <v>Transfer to Sinking Fund Investment</v>
          </cell>
          <cell r="C345">
            <v>22070003</v>
          </cell>
        </row>
        <row r="346">
          <cell r="B346" t="str">
            <v>Service Wide Vote</v>
          </cell>
          <cell r="C346">
            <v>22070004</v>
          </cell>
        </row>
        <row r="347">
          <cell r="B347" t="str">
            <v>Transfer to Welfare Loans &amp; Advances(WL&amp;A)Fund</v>
          </cell>
          <cell r="C347">
            <v>22070005</v>
          </cell>
        </row>
        <row r="348">
          <cell r="B348" t="str">
            <v>With-Holding Taxes due to FIRS</v>
          </cell>
          <cell r="C348">
            <v>22080001</v>
          </cell>
        </row>
        <row r="349">
          <cell r="B349" t="str">
            <v>VAT Due to FIRS</v>
          </cell>
          <cell r="C349">
            <v>22080002</v>
          </cell>
        </row>
        <row r="350">
          <cell r="B350" t="str">
            <v>Union Deductions</v>
          </cell>
          <cell r="C350">
            <v>22080003</v>
          </cell>
        </row>
        <row r="351">
          <cell r="B351" t="str">
            <v>Loans Deduction from Salary</v>
          </cell>
          <cell r="C351">
            <v>22080004</v>
          </cell>
        </row>
        <row r="352">
          <cell r="B352" t="str">
            <v>Montrhly Net Pay Control Account</v>
          </cell>
          <cell r="C352">
            <v>22080005</v>
          </cell>
        </row>
        <row r="353">
          <cell r="B353" t="str">
            <v>Statutory Allocation To Local Governments</v>
          </cell>
          <cell r="C353">
            <v>22080006</v>
          </cell>
        </row>
        <row r="354">
          <cell r="B354" t="str">
            <v>Revenue to Judiciary from Federal Government</v>
          </cell>
          <cell r="C354">
            <v>22080007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/>
      <sheetData sheetId="2">
        <row r="2">
          <cell r="B2" t="str">
            <v xml:space="preserve">RECURRENT EXPENDITURES </v>
          </cell>
          <cell r="C2" t="str">
            <v>CODE</v>
          </cell>
        </row>
        <row r="3">
          <cell r="B3" t="str">
            <v>Personnel Costs</v>
          </cell>
        </row>
        <row r="4">
          <cell r="B4" t="str">
            <v>PERSONNEL COST - GENERAL</v>
          </cell>
          <cell r="C4">
            <v>21000000</v>
          </cell>
        </row>
        <row r="5">
          <cell r="B5" t="str">
            <v>Salaries and Wages - General</v>
          </cell>
          <cell r="C5">
            <v>21010100</v>
          </cell>
        </row>
        <row r="6">
          <cell r="B6" t="str">
            <v>Basic Salary</v>
          </cell>
          <cell r="C6">
            <v>21010101</v>
          </cell>
        </row>
        <row r="7">
          <cell r="B7" t="str">
            <v>Overtime Payment</v>
          </cell>
          <cell r="C7">
            <v>21010102</v>
          </cell>
        </row>
        <row r="8">
          <cell r="B8" t="str">
            <v>Consolidated Revenue Fund Charges - Statutory Office Holder's Salaries and Allowances</v>
          </cell>
          <cell r="C8">
            <v>21010103</v>
          </cell>
        </row>
        <row r="9">
          <cell r="B9" t="str">
            <v>Basic Wages</v>
          </cell>
          <cell r="C9">
            <v>21010104</v>
          </cell>
        </row>
        <row r="10">
          <cell r="B10" t="str">
            <v xml:space="preserve"> </v>
          </cell>
        </row>
        <row r="11">
          <cell r="B11" t="str">
            <v xml:space="preserve"> Allowances - General</v>
          </cell>
          <cell r="C11">
            <v>21020100</v>
          </cell>
        </row>
        <row r="12">
          <cell r="B12" t="str">
            <v>Housing/Rent Allowance</v>
          </cell>
          <cell r="C12">
            <v>21020101</v>
          </cell>
        </row>
        <row r="13">
          <cell r="B13" t="str">
            <v>Transport Allowance</v>
          </cell>
          <cell r="C13">
            <v>21020102</v>
          </cell>
        </row>
        <row r="14">
          <cell r="B14" t="str">
            <v>Meal Subsidy</v>
          </cell>
          <cell r="C14">
            <v>21020103</v>
          </cell>
        </row>
        <row r="15">
          <cell r="B15" t="str">
            <v>Utility Allowance</v>
          </cell>
          <cell r="C15">
            <v>21020104</v>
          </cell>
        </row>
        <row r="16">
          <cell r="B16" t="str">
            <v>Entertainment Allowance</v>
          </cell>
          <cell r="C16">
            <v>21020105</v>
          </cell>
        </row>
        <row r="17">
          <cell r="B17" t="str">
            <v>Leave Allowance</v>
          </cell>
          <cell r="C17">
            <v>21020106</v>
          </cell>
        </row>
        <row r="18">
          <cell r="B18" t="str">
            <v>Domestic Staff Allowance</v>
          </cell>
          <cell r="C18">
            <v>21020107</v>
          </cell>
        </row>
        <row r="19">
          <cell r="B19" t="str">
            <v>Responsibility Allowance</v>
          </cell>
          <cell r="C19">
            <v>21020108</v>
          </cell>
        </row>
        <row r="20">
          <cell r="B20" t="str">
            <v>Furniture Allowance</v>
          </cell>
          <cell r="C20">
            <v>21020109</v>
          </cell>
        </row>
        <row r="21">
          <cell r="B21" t="str">
            <v>Shift Allowance</v>
          </cell>
          <cell r="C21">
            <v>21020110</v>
          </cell>
        </row>
        <row r="22">
          <cell r="B22" t="str">
            <v>Motor Vehicle Maint &amp; Fuelling Allowance</v>
          </cell>
          <cell r="C22">
            <v>21020111</v>
          </cell>
        </row>
        <row r="23">
          <cell r="B23" t="str">
            <v>Personal Assistant Allowance</v>
          </cell>
          <cell r="C23">
            <v>21020112</v>
          </cell>
        </row>
        <row r="24">
          <cell r="B24" t="str">
            <v>Acting Allowance</v>
          </cell>
          <cell r="C24">
            <v>21020113</v>
          </cell>
        </row>
        <row r="25">
          <cell r="B25" t="str">
            <v>Administrative Allowance</v>
          </cell>
          <cell r="C25">
            <v>21020114</v>
          </cell>
        </row>
        <row r="26">
          <cell r="B26" t="str">
            <v>Annual Allowance (Members)</v>
          </cell>
          <cell r="C26">
            <v>21020115</v>
          </cell>
        </row>
        <row r="27">
          <cell r="B27" t="str">
            <v>Board Members Allowance</v>
          </cell>
          <cell r="C27">
            <v>21020116</v>
          </cell>
        </row>
        <row r="28">
          <cell r="B28" t="str">
            <v>Incentive Allowance ( Budget etc)</v>
          </cell>
          <cell r="C28">
            <v>21020117</v>
          </cell>
        </row>
        <row r="29">
          <cell r="B29" t="str">
            <v>Call Duties Allowance</v>
          </cell>
          <cell r="C29">
            <v>21020118</v>
          </cell>
        </row>
        <row r="30">
          <cell r="B30" t="str">
            <v>Clinical Allowance</v>
          </cell>
          <cell r="C30">
            <v>21020119</v>
          </cell>
        </row>
        <row r="31">
          <cell r="B31" t="str">
            <v>Cold/Tea Allowance</v>
          </cell>
          <cell r="C31">
            <v>21020120</v>
          </cell>
        </row>
        <row r="32">
          <cell r="B32" t="str">
            <v>Constituency Allowance</v>
          </cell>
          <cell r="C32">
            <v>21020121</v>
          </cell>
        </row>
        <row r="33">
          <cell r="B33" t="str">
            <v>Exam Supervision Allowance</v>
          </cell>
          <cell r="C33">
            <v>21020122</v>
          </cell>
        </row>
        <row r="34">
          <cell r="B34" t="str">
            <v>Field/Trip Allowance</v>
          </cell>
          <cell r="C34">
            <v>21020123</v>
          </cell>
        </row>
        <row r="35">
          <cell r="B35" t="str">
            <v>Hazard Allowance</v>
          </cell>
          <cell r="C35">
            <v>21020124</v>
          </cell>
        </row>
        <row r="36">
          <cell r="B36" t="str">
            <v>Inducement Allowance</v>
          </cell>
          <cell r="C36">
            <v>21020125</v>
          </cell>
        </row>
        <row r="37">
          <cell r="B37" t="str">
            <v>Journal Allowance (Newspapers)</v>
          </cell>
          <cell r="C37">
            <v>21020126</v>
          </cell>
        </row>
        <row r="38">
          <cell r="B38" t="str">
            <v>Learned Society Allowance</v>
          </cell>
          <cell r="C38">
            <v>21020127</v>
          </cell>
        </row>
        <row r="39">
          <cell r="B39" t="str">
            <v>Local Society Allowance</v>
          </cell>
          <cell r="C39">
            <v>21020128</v>
          </cell>
        </row>
        <row r="40">
          <cell r="B40" t="str">
            <v>Maintenance of Quarters Allowance</v>
          </cell>
          <cell r="C40">
            <v>21020129</v>
          </cell>
        </row>
        <row r="41">
          <cell r="B41" t="str">
            <v>Medical Allowance</v>
          </cell>
          <cell r="C41">
            <v>21020130</v>
          </cell>
        </row>
        <row r="42">
          <cell r="B42" t="str">
            <v>Performance Bonus</v>
          </cell>
          <cell r="C42">
            <v>21020131</v>
          </cell>
        </row>
        <row r="43">
          <cell r="B43" t="str">
            <v>Professional Duty Allowance</v>
          </cell>
          <cell r="C43">
            <v>21020132</v>
          </cell>
        </row>
        <row r="44">
          <cell r="B44" t="str">
            <v>Recess Allowance (Members)</v>
          </cell>
          <cell r="C44">
            <v>21020133</v>
          </cell>
        </row>
        <row r="45">
          <cell r="B45" t="str">
            <v>Research/Academic Allowance</v>
          </cell>
          <cell r="C45">
            <v>21020134</v>
          </cell>
        </row>
        <row r="46">
          <cell r="B46" t="str">
            <v>Robe &amp; Outfit Allowances</v>
          </cell>
          <cell r="C46">
            <v>21020135</v>
          </cell>
        </row>
        <row r="47">
          <cell r="B47" t="str">
            <v>Rural Posting Allowance</v>
          </cell>
          <cell r="C47">
            <v>21020136</v>
          </cell>
        </row>
        <row r="48">
          <cell r="B48" t="str">
            <v>Science Teachers Allowance</v>
          </cell>
          <cell r="C48">
            <v>21020137</v>
          </cell>
        </row>
        <row r="49">
          <cell r="B49" t="str">
            <v>Teaching Allowance</v>
          </cell>
          <cell r="C49">
            <v>21020138</v>
          </cell>
        </row>
        <row r="50">
          <cell r="B50" t="str">
            <v>Weigh-in Allowance</v>
          </cell>
          <cell r="C50">
            <v>21020139</v>
          </cell>
        </row>
        <row r="51">
          <cell r="B51" t="str">
            <v>ADC/Orderlies Allowance</v>
          </cell>
          <cell r="C51">
            <v>21020140</v>
          </cell>
        </row>
        <row r="52">
          <cell r="B52" t="str">
            <v>Overtime Allowance</v>
          </cell>
          <cell r="C52">
            <v>21020141</v>
          </cell>
        </row>
        <row r="53">
          <cell r="B53" t="str">
            <v>TP/SIWES Allowance</v>
          </cell>
          <cell r="C53">
            <v>21020142</v>
          </cell>
        </row>
        <row r="54">
          <cell r="B54" t="str">
            <v>TSS Allowance (Qualified Teachers)</v>
          </cell>
          <cell r="C54">
            <v>21020143</v>
          </cell>
        </row>
        <row r="55">
          <cell r="B55" t="str">
            <v>TSS Allowance (Non Qualified Teachers)</v>
          </cell>
          <cell r="C55">
            <v>21020144</v>
          </cell>
        </row>
        <row r="56">
          <cell r="B56" t="str">
            <v>Legislative Allowance</v>
          </cell>
          <cell r="C56">
            <v>21020145</v>
          </cell>
        </row>
        <row r="57">
          <cell r="B57" t="str">
            <v>Chief Executive Allowance</v>
          </cell>
          <cell r="C57">
            <v>21020146</v>
          </cell>
        </row>
        <row r="58">
          <cell r="B58" t="str">
            <v>Legislative Aides Allowance</v>
          </cell>
          <cell r="C58">
            <v>21020147</v>
          </cell>
        </row>
        <row r="59">
          <cell r="B59" t="str">
            <v>Specialist Allowance</v>
          </cell>
          <cell r="C59">
            <v>21020148</v>
          </cell>
        </row>
        <row r="60">
          <cell r="B60" t="str">
            <v>Relief Allowance</v>
          </cell>
          <cell r="C60">
            <v>21020149</v>
          </cell>
        </row>
        <row r="61">
          <cell r="B61" t="str">
            <v>5% Teacher's Allowance</v>
          </cell>
          <cell r="C61">
            <v>21020150</v>
          </cell>
        </row>
        <row r="62">
          <cell r="B62" t="str">
            <v>Provisional Sum for Recruitment/Appointment</v>
          </cell>
          <cell r="C62">
            <v>21020151</v>
          </cell>
        </row>
        <row r="63">
          <cell r="B63" t="str">
            <v>Security Allowance</v>
          </cell>
          <cell r="C63">
            <v>21020152</v>
          </cell>
        </row>
        <row r="65">
          <cell r="B65" t="str">
            <v>Social Contribution - General</v>
          </cell>
          <cell r="C65">
            <v>21020200</v>
          </cell>
        </row>
        <row r="66">
          <cell r="B66" t="str">
            <v>NHIS Contribution</v>
          </cell>
          <cell r="C66">
            <v>21020201</v>
          </cell>
        </row>
        <row r="67">
          <cell r="B67" t="str">
            <v>Contribution Pension</v>
          </cell>
          <cell r="C67">
            <v>21020202</v>
          </cell>
        </row>
        <row r="68">
          <cell r="B68" t="str">
            <v>Group Life Insurance</v>
          </cell>
          <cell r="C68">
            <v>21020203</v>
          </cell>
        </row>
        <row r="69">
          <cell r="B69" t="str">
            <v>Employer's Compensation Fund</v>
          </cell>
          <cell r="C69">
            <v>21020204</v>
          </cell>
        </row>
        <row r="70">
          <cell r="B70" t="str">
            <v>Housing Fund Contribution</v>
          </cell>
          <cell r="C70">
            <v>21020205</v>
          </cell>
        </row>
        <row r="72">
          <cell r="B72" t="str">
            <v>Social Benefits - General</v>
          </cell>
          <cell r="C72">
            <v>22010000</v>
          </cell>
        </row>
        <row r="73">
          <cell r="B73" t="str">
            <v>Gratuity</v>
          </cell>
          <cell r="C73">
            <v>22010101</v>
          </cell>
        </row>
        <row r="74">
          <cell r="B74" t="str">
            <v>Pension</v>
          </cell>
          <cell r="C74">
            <v>22010102</v>
          </cell>
        </row>
        <row r="75">
          <cell r="B75" t="str">
            <v>Death Benefit</v>
          </cell>
          <cell r="C75">
            <v>22010103</v>
          </cell>
        </row>
        <row r="76">
          <cell r="B76" t="str">
            <v>Govt 10% Contribution to Pension Scheme</v>
          </cell>
          <cell r="C76">
            <v>22010104</v>
          </cell>
        </row>
        <row r="77">
          <cell r="B77" t="str">
            <v>Other Pension Allowance Ex Gratia</v>
          </cell>
          <cell r="C77">
            <v>22010105</v>
          </cell>
        </row>
        <row r="78">
          <cell r="B78" t="str">
            <v>Contract Gratuities</v>
          </cell>
          <cell r="C78">
            <v>22010106</v>
          </cell>
        </row>
        <row r="79">
          <cell r="B79" t="str">
            <v>Lump Sum Compensation</v>
          </cell>
          <cell r="C79">
            <v>22010107</v>
          </cell>
        </row>
        <row r="80">
          <cell r="B80" t="str">
            <v>Severance Pay for Political office appointees</v>
          </cell>
          <cell r="C80">
            <v>22010108</v>
          </cell>
        </row>
        <row r="81">
          <cell r="B81" t="str">
            <v>Severance Gratuity</v>
          </cell>
          <cell r="C81">
            <v>22010109</v>
          </cell>
        </row>
        <row r="82">
          <cell r="B82" t="str">
            <v>Retirement/death Gratuity</v>
          </cell>
          <cell r="C82">
            <v>22010110</v>
          </cell>
        </row>
        <row r="83">
          <cell r="B83" t="str">
            <v>Severance Allowance</v>
          </cell>
          <cell r="C83">
            <v>22010111</v>
          </cell>
        </row>
        <row r="84">
          <cell r="B84" t="str">
            <v>Employer Social Contribution</v>
          </cell>
          <cell r="C84">
            <v>22010112</v>
          </cell>
        </row>
        <row r="85">
          <cell r="B85" t="str">
            <v>Contract Gratuities Payment</v>
          </cell>
          <cell r="C85">
            <v>22010113</v>
          </cell>
        </row>
        <row r="88">
          <cell r="B88" t="str">
            <v>OVERHEAD COST GENERAL</v>
          </cell>
          <cell r="C88">
            <v>22000000</v>
          </cell>
        </row>
        <row r="89">
          <cell r="B89" t="str">
            <v>Transport and Traveling General</v>
          </cell>
          <cell r="C89">
            <v>22020100</v>
          </cell>
        </row>
        <row r="90">
          <cell r="B90" t="str">
            <v>Local Travel and Transport - Training</v>
          </cell>
          <cell r="C90">
            <v>22020101</v>
          </cell>
        </row>
        <row r="91">
          <cell r="B91" t="str">
            <v>Local Travel and Transport - Others</v>
          </cell>
          <cell r="C91">
            <v>22020102</v>
          </cell>
        </row>
        <row r="92">
          <cell r="B92" t="str">
            <v>International Transport and Travels - Training</v>
          </cell>
          <cell r="C92">
            <v>22020103</v>
          </cell>
        </row>
        <row r="93">
          <cell r="B93" t="str">
            <v>International Transport and Travels - Others</v>
          </cell>
          <cell r="C93">
            <v>22020104</v>
          </cell>
        </row>
        <row r="94">
          <cell r="B94" t="str">
            <v>Duty tour Allowance-Civil Servant</v>
          </cell>
          <cell r="C94">
            <v>22020105</v>
          </cell>
        </row>
        <row r="95">
          <cell r="B95" t="str">
            <v>International Transport and Travel-Estacodes</v>
          </cell>
          <cell r="C95">
            <v>22020106</v>
          </cell>
        </row>
        <row r="96">
          <cell r="B96" t="str">
            <v>International Transport and Travel-Passage</v>
          </cell>
          <cell r="C96">
            <v>22020107</v>
          </cell>
        </row>
        <row r="97">
          <cell r="B97" t="str">
            <v>Local Transport and Travel-Civil Servants</v>
          </cell>
          <cell r="C97">
            <v>22020108</v>
          </cell>
        </row>
        <row r="98">
          <cell r="B98" t="str">
            <v>Local Transport and Travelling(Training)-Passage</v>
          </cell>
          <cell r="C98">
            <v>22020109</v>
          </cell>
        </row>
        <row r="99">
          <cell r="B99" t="str">
            <v>International Transport and Travelling(Training)-Passage</v>
          </cell>
          <cell r="C99">
            <v>22020110</v>
          </cell>
        </row>
        <row r="100">
          <cell r="B100" t="str">
            <v>International Training(Regular)</v>
          </cell>
          <cell r="C100">
            <v>22020111</v>
          </cell>
        </row>
        <row r="101">
          <cell r="B101" t="str">
            <v>International Training(Sem. Conf. and Workshop)</v>
          </cell>
          <cell r="C101">
            <v>22020112</v>
          </cell>
        </row>
        <row r="102">
          <cell r="B102" t="str">
            <v>Local Training(Regular)</v>
          </cell>
          <cell r="C102">
            <v>22020113</v>
          </cell>
        </row>
        <row r="103">
          <cell r="B103" t="str">
            <v>Local Training(Seminar,Conf. &amp; Workshop)</v>
          </cell>
          <cell r="C103">
            <v>22020114</v>
          </cell>
        </row>
        <row r="104">
          <cell r="B104" t="str">
            <v>Int'l &amp; travelling ( Muslim &amp; Christian )</v>
          </cell>
          <cell r="C104">
            <v>22020115</v>
          </cell>
        </row>
        <row r="107">
          <cell r="B107" t="str">
            <v>Utilities - General</v>
          </cell>
          <cell r="C107">
            <v>22020200</v>
          </cell>
        </row>
        <row r="108">
          <cell r="B108" t="str">
            <v>Electricity Charges</v>
          </cell>
          <cell r="C108">
            <v>22020201</v>
          </cell>
        </row>
        <row r="109">
          <cell r="B109" t="str">
            <v>Telephone Charges</v>
          </cell>
          <cell r="C109">
            <v>22020202</v>
          </cell>
        </row>
        <row r="110">
          <cell r="B110" t="str">
            <v>Internet Access Charges</v>
          </cell>
          <cell r="C110">
            <v>22020203</v>
          </cell>
        </row>
        <row r="111">
          <cell r="B111" t="str">
            <v>Satellite Broadcasting Access Charges</v>
          </cell>
          <cell r="C111">
            <v>22020204</v>
          </cell>
        </row>
        <row r="112">
          <cell r="B112" t="str">
            <v>Water Rates</v>
          </cell>
          <cell r="C112">
            <v>22020205</v>
          </cell>
        </row>
        <row r="113">
          <cell r="B113" t="str">
            <v>Sewerage Charges</v>
          </cell>
          <cell r="C113">
            <v>22020206</v>
          </cell>
        </row>
        <row r="114">
          <cell r="B114" t="str">
            <v>Leased Communication Lines(s)</v>
          </cell>
          <cell r="C114">
            <v>22020207</v>
          </cell>
        </row>
        <row r="115">
          <cell r="B115" t="str">
            <v>Software Charges/License Renewal</v>
          </cell>
          <cell r="C115">
            <v>22020208</v>
          </cell>
        </row>
        <row r="116">
          <cell r="B116" t="str">
            <v>Postages and Courier Services</v>
          </cell>
          <cell r="C116">
            <v>22020209</v>
          </cell>
        </row>
        <row r="118">
          <cell r="B118" t="str">
            <v>Materials and Supplies - General</v>
          </cell>
          <cell r="C118">
            <v>22020300</v>
          </cell>
        </row>
        <row r="119">
          <cell r="B119" t="str">
            <v>Office Stationeries/Computer Consumables</v>
          </cell>
          <cell r="C119">
            <v>22020301</v>
          </cell>
        </row>
        <row r="120">
          <cell r="B120" t="str">
            <v>Books</v>
          </cell>
          <cell r="C120">
            <v>22020302</v>
          </cell>
        </row>
        <row r="121">
          <cell r="B121" t="str">
            <v>Newspapers</v>
          </cell>
          <cell r="C121">
            <v>22020303</v>
          </cell>
        </row>
        <row r="122">
          <cell r="B122" t="str">
            <v>Magazines &amp; Periodicals</v>
          </cell>
          <cell r="C122">
            <v>22020304</v>
          </cell>
        </row>
        <row r="123">
          <cell r="B123" t="str">
            <v>Printing of Non Security Documents</v>
          </cell>
          <cell r="C123">
            <v>22020305</v>
          </cell>
        </row>
        <row r="124">
          <cell r="B124" t="str">
            <v>Printing of Security Documents</v>
          </cell>
          <cell r="C124">
            <v>22020306</v>
          </cell>
        </row>
        <row r="125">
          <cell r="B125" t="str">
            <v>Drugs &amp; Medical Supplies</v>
          </cell>
          <cell r="C125">
            <v>22020307</v>
          </cell>
        </row>
        <row r="126">
          <cell r="B126" t="str">
            <v>Field &amp; Camping Materials Supplies</v>
          </cell>
          <cell r="C126">
            <v>22020308</v>
          </cell>
        </row>
        <row r="127">
          <cell r="B127" t="str">
            <v>Uniforms &amp; Other Clothing</v>
          </cell>
          <cell r="C127">
            <v>22020309</v>
          </cell>
        </row>
        <row r="128">
          <cell r="B128" t="str">
            <v>Teaching aids/ Instruction Materials</v>
          </cell>
          <cell r="C128">
            <v>22020310</v>
          </cell>
        </row>
        <row r="129">
          <cell r="B129" t="str">
            <v>Food Stuff /Catering Materials Supplies</v>
          </cell>
          <cell r="C129">
            <v>22020311</v>
          </cell>
        </row>
        <row r="130">
          <cell r="B130" t="str">
            <v>Fire Fighting Materials</v>
          </cell>
          <cell r="C130">
            <v>22020312</v>
          </cell>
        </row>
        <row r="131">
          <cell r="B131" t="str">
            <v>Government Funds &amp; Store Losses</v>
          </cell>
          <cell r="C131">
            <v>22020313</v>
          </cell>
        </row>
        <row r="132">
          <cell r="B132" t="str">
            <v>Robe &amp; Outfit Allowance</v>
          </cell>
          <cell r="C132">
            <v>22020314</v>
          </cell>
        </row>
        <row r="133">
          <cell r="B133" t="str">
            <v>Computer Materials &amp; Supply</v>
          </cell>
          <cell r="C133">
            <v>22020315</v>
          </cell>
        </row>
        <row r="135">
          <cell r="B135" t="str">
            <v>Maintenance Services - General</v>
          </cell>
          <cell r="C135">
            <v>22020400</v>
          </cell>
        </row>
        <row r="136">
          <cell r="B136" t="str">
            <v>Maintenance of Motor Vehicle/Transport Equipment</v>
          </cell>
          <cell r="C136">
            <v>22020401</v>
          </cell>
        </row>
        <row r="137">
          <cell r="B137" t="str">
            <v>Maintenance of Office Furniture</v>
          </cell>
          <cell r="C137">
            <v>22020402</v>
          </cell>
        </row>
        <row r="138">
          <cell r="B138" t="str">
            <v>Maintenance of Office Building Residential Qtrs</v>
          </cell>
          <cell r="C138">
            <v>22020403</v>
          </cell>
        </row>
        <row r="139">
          <cell r="B139" t="str">
            <v>Maintenance of Office / IT Equipments</v>
          </cell>
          <cell r="C139">
            <v>22020404</v>
          </cell>
        </row>
        <row r="140">
          <cell r="B140" t="str">
            <v>Maintenance of Plants &amp; Generators</v>
          </cell>
          <cell r="C140">
            <v>22020405</v>
          </cell>
        </row>
        <row r="141">
          <cell r="B141" t="str">
            <v>Other Maintenance Services</v>
          </cell>
          <cell r="C141">
            <v>22020406</v>
          </cell>
        </row>
        <row r="142">
          <cell r="B142" t="str">
            <v>Maintenance of Aircrafts</v>
          </cell>
          <cell r="C142">
            <v>22020407</v>
          </cell>
        </row>
        <row r="143">
          <cell r="B143" t="str">
            <v>Maintenance of Sea Boats</v>
          </cell>
          <cell r="C143">
            <v>22020408</v>
          </cell>
        </row>
        <row r="144">
          <cell r="B144" t="str">
            <v>Maintenance of Railway Equipments</v>
          </cell>
          <cell r="C144">
            <v>22020409</v>
          </cell>
        </row>
        <row r="145">
          <cell r="B145" t="str">
            <v>Maintenance of Street Lightings</v>
          </cell>
          <cell r="C145">
            <v>22020410</v>
          </cell>
        </row>
        <row r="146">
          <cell r="B146" t="str">
            <v>Maintenance of Communication Equipments</v>
          </cell>
          <cell r="C146">
            <v>22020411</v>
          </cell>
        </row>
        <row r="147">
          <cell r="B147" t="str">
            <v>Maintenance of Markets/Public Places</v>
          </cell>
          <cell r="C147">
            <v>22020412</v>
          </cell>
        </row>
        <row r="148">
          <cell r="B148" t="str">
            <v>Minor Road Maintenance</v>
          </cell>
          <cell r="C148">
            <v>22020413</v>
          </cell>
        </row>
        <row r="149">
          <cell r="B149" t="str">
            <v>Maint. Of dumpsites &amp; Evacuation of cacases</v>
          </cell>
          <cell r="C149">
            <v>22020414</v>
          </cell>
        </row>
        <row r="150">
          <cell r="B150" t="str">
            <v>Maint. Of Computer &amp; ICT Equipment dumpsites &amp; Evacuation of cacases</v>
          </cell>
          <cell r="C150">
            <v>22020414</v>
          </cell>
        </row>
        <row r="151">
          <cell r="B151" t="str">
            <v>Upkeep of Govt. House/Cleaning Services</v>
          </cell>
          <cell r="C151">
            <v>22020415</v>
          </cell>
        </row>
        <row r="152">
          <cell r="B152" t="str">
            <v>Upkeep of Offices /Cleaning Services</v>
          </cell>
          <cell r="C152">
            <v>22020416</v>
          </cell>
        </row>
        <row r="153">
          <cell r="B153" t="str">
            <v>Maint. Of Science Laboratory</v>
          </cell>
          <cell r="C153">
            <v>22020417</v>
          </cell>
        </row>
        <row r="155">
          <cell r="B155" t="str">
            <v>Training - General</v>
          </cell>
          <cell r="C155">
            <v>22020500</v>
          </cell>
        </row>
        <row r="156">
          <cell r="B156" t="str">
            <v>Local Training</v>
          </cell>
          <cell r="C156">
            <v>22020501</v>
          </cell>
        </row>
        <row r="157">
          <cell r="B157" t="str">
            <v>International Training</v>
          </cell>
          <cell r="C157">
            <v>22020502</v>
          </cell>
        </row>
        <row r="158">
          <cell r="B158" t="str">
            <v>Local Training ( Regular)</v>
          </cell>
          <cell r="C158">
            <v>22020503</v>
          </cell>
        </row>
        <row r="159">
          <cell r="B159" t="str">
            <v>Local Training( Seminars, Conf. &amp; W/Shop</v>
          </cell>
          <cell r="C159">
            <v>22020504</v>
          </cell>
        </row>
        <row r="160">
          <cell r="B160" t="str">
            <v>Professional Development Others</v>
          </cell>
          <cell r="C160">
            <v>22020505</v>
          </cell>
        </row>
        <row r="161">
          <cell r="B161" t="str">
            <v>Practicing Licence Fee( Charges)</v>
          </cell>
          <cell r="C161">
            <v>22020506</v>
          </cell>
        </row>
        <row r="162">
          <cell r="B162" t="str">
            <v>Seminars/Workshops for Traditional Institutions</v>
          </cell>
          <cell r="C162">
            <v>22020507</v>
          </cell>
        </row>
        <row r="165">
          <cell r="B165" t="str">
            <v>Other Services - General</v>
          </cell>
          <cell r="C165">
            <v>22020600</v>
          </cell>
        </row>
        <row r="166">
          <cell r="B166" t="str">
            <v>Security Services</v>
          </cell>
          <cell r="C166">
            <v>22020601</v>
          </cell>
        </row>
        <row r="167">
          <cell r="B167" t="str">
            <v>Office Rent</v>
          </cell>
          <cell r="C167">
            <v>22020602</v>
          </cell>
        </row>
        <row r="168">
          <cell r="B168" t="str">
            <v>Residential Rent</v>
          </cell>
          <cell r="C168">
            <v>22020603</v>
          </cell>
        </row>
        <row r="169">
          <cell r="B169" t="str">
            <v>Security Vote (Including Operations)</v>
          </cell>
          <cell r="C169">
            <v>22020604</v>
          </cell>
        </row>
        <row r="170">
          <cell r="B170" t="str">
            <v>Cleaning &amp;Fumigation Services</v>
          </cell>
          <cell r="C170">
            <v>22020605</v>
          </cell>
        </row>
        <row r="171">
          <cell r="B171" t="str">
            <v>Security Vote (Preventive &amp; Supportive Measure)</v>
          </cell>
          <cell r="C171">
            <v>22020606</v>
          </cell>
        </row>
        <row r="172">
          <cell r="B172" t="str">
            <v>Overseas Medical Treatment &amp; Expenses</v>
          </cell>
          <cell r="C172">
            <v>22020607</v>
          </cell>
        </row>
        <row r="173">
          <cell r="B173" t="str">
            <v>ADC/Orderlies &amp; Other Escort Expenditure</v>
          </cell>
          <cell r="C173">
            <v>22020608</v>
          </cell>
        </row>
        <row r="174">
          <cell r="B174" t="str">
            <v>Overhead Cost payment to Hospitals</v>
          </cell>
          <cell r="C174">
            <v>22020609</v>
          </cell>
        </row>
        <row r="175">
          <cell r="B175" t="str">
            <v>HIV Intervention Fund</v>
          </cell>
          <cell r="C175">
            <v>22020610</v>
          </cell>
        </row>
        <row r="178">
          <cell r="B178" t="str">
            <v>Consulting and Professional Services General</v>
          </cell>
          <cell r="C178">
            <v>22020700</v>
          </cell>
        </row>
        <row r="179">
          <cell r="B179" t="str">
            <v>Financial Consulting</v>
          </cell>
          <cell r="C179">
            <v>22020701</v>
          </cell>
        </row>
        <row r="180">
          <cell r="B180" t="str">
            <v>Information Technology Consulting</v>
          </cell>
          <cell r="C180">
            <v>22020702</v>
          </cell>
        </row>
        <row r="181">
          <cell r="B181" t="str">
            <v>Legal Services</v>
          </cell>
          <cell r="C181">
            <v>22020703</v>
          </cell>
        </row>
        <row r="182">
          <cell r="B182" t="str">
            <v>Engineering Services</v>
          </cell>
          <cell r="C182">
            <v>22020704</v>
          </cell>
        </row>
        <row r="183">
          <cell r="B183" t="str">
            <v>Architectural Services</v>
          </cell>
          <cell r="C183">
            <v>22020705</v>
          </cell>
        </row>
        <row r="184">
          <cell r="B184" t="str">
            <v>Surveying Services</v>
          </cell>
          <cell r="C184">
            <v>22020706</v>
          </cell>
        </row>
        <row r="185">
          <cell r="B185" t="str">
            <v>Agricultural Consulting</v>
          </cell>
          <cell r="C185">
            <v>22020707</v>
          </cell>
        </row>
        <row r="186">
          <cell r="B186" t="str">
            <v>Medical Consulting</v>
          </cell>
          <cell r="C186">
            <v>22020708</v>
          </cell>
        </row>
        <row r="187">
          <cell r="B187" t="str">
            <v>Health Consultancy Services</v>
          </cell>
          <cell r="C187">
            <v>22020708</v>
          </cell>
        </row>
        <row r="188">
          <cell r="B188" t="str">
            <v>Audit Fees</v>
          </cell>
          <cell r="C188">
            <v>22020709</v>
          </cell>
        </row>
        <row r="189">
          <cell r="B189" t="str">
            <v>Economic &amp; fin. Consulting Services</v>
          </cell>
          <cell r="C189">
            <v>22020710</v>
          </cell>
        </row>
        <row r="190">
          <cell r="B190" t="str">
            <v>Capacity Building( Part- time Services Delivery)</v>
          </cell>
          <cell r="C190">
            <v>22020711</v>
          </cell>
        </row>
        <row r="191">
          <cell r="B191" t="str">
            <v>Design  Services</v>
          </cell>
          <cell r="C191">
            <v>22020712</v>
          </cell>
        </row>
        <row r="194">
          <cell r="B194" t="str">
            <v>Fuel and Lubricant General</v>
          </cell>
          <cell r="C194">
            <v>22020800</v>
          </cell>
        </row>
        <row r="195">
          <cell r="B195" t="str">
            <v>Motor Vehicle Fuel Cost</v>
          </cell>
          <cell r="C195">
            <v>22020801</v>
          </cell>
        </row>
        <row r="196">
          <cell r="B196" t="str">
            <v>Other Transport Equipment Fuel Cost</v>
          </cell>
          <cell r="C196">
            <v>22020802</v>
          </cell>
        </row>
        <row r="197">
          <cell r="B197" t="str">
            <v>Plant/Generator Fuel Cost</v>
          </cell>
          <cell r="C197">
            <v>22020803</v>
          </cell>
        </row>
        <row r="198">
          <cell r="B198" t="str">
            <v>Aircraft Fuel Cost</v>
          </cell>
          <cell r="C198">
            <v>22020804</v>
          </cell>
        </row>
        <row r="199">
          <cell r="B199" t="str">
            <v>Sea Boat Fuel Cost</v>
          </cell>
          <cell r="C199">
            <v>22020805</v>
          </cell>
        </row>
        <row r="200">
          <cell r="B200" t="str">
            <v>Cooking Gas/Fuel Cost</v>
          </cell>
          <cell r="C200">
            <v>22020806</v>
          </cell>
        </row>
        <row r="201">
          <cell r="B201" t="str">
            <v>Regional Water Plants Fuelling</v>
          </cell>
          <cell r="C201">
            <v>22020807</v>
          </cell>
        </row>
        <row r="204">
          <cell r="B204" t="str">
            <v>Financial Charges General</v>
          </cell>
          <cell r="C204">
            <v>22020900</v>
          </cell>
        </row>
        <row r="205">
          <cell r="B205" t="str">
            <v>Bank Charges (Other than Interest)</v>
          </cell>
          <cell r="C205">
            <v>22020901</v>
          </cell>
        </row>
        <row r="206">
          <cell r="B206" t="str">
            <v>Insurance Premium</v>
          </cell>
          <cell r="C206">
            <v>22020902</v>
          </cell>
        </row>
        <row r="207">
          <cell r="B207" t="str">
            <v>Loss on Foreign Exchange</v>
          </cell>
          <cell r="C207">
            <v>22020903</v>
          </cell>
        </row>
        <row r="208">
          <cell r="B208" t="str">
            <v>Other CRF Bank Charges</v>
          </cell>
          <cell r="C208">
            <v>22020904</v>
          </cell>
        </row>
        <row r="209">
          <cell r="B209" t="str">
            <v>National Health Insurance Scheme Contribution</v>
          </cell>
          <cell r="C209">
            <v>22020905</v>
          </cell>
        </row>
        <row r="210">
          <cell r="B210" t="str">
            <v>Cost of Revenue Collection</v>
          </cell>
          <cell r="C210">
            <v>22020906</v>
          </cell>
        </row>
        <row r="211">
          <cell r="B211" t="str">
            <v>Cost of Borrowing</v>
          </cell>
          <cell r="C211">
            <v>22020907</v>
          </cell>
        </row>
        <row r="212">
          <cell r="B212" t="str">
            <v xml:space="preserve">National Social Insurance Scheme </v>
          </cell>
          <cell r="C212">
            <v>22020908</v>
          </cell>
        </row>
        <row r="213">
          <cell r="B213" t="str">
            <v>Insurance  On Capital Assets</v>
          </cell>
          <cell r="C213">
            <v>22020909</v>
          </cell>
        </row>
        <row r="216">
          <cell r="B216" t="str">
            <v>Miscellaneous - General</v>
          </cell>
          <cell r="C216">
            <v>22021000</v>
          </cell>
        </row>
        <row r="217">
          <cell r="B217" t="str">
            <v>Refreshment &amp; Meals</v>
          </cell>
          <cell r="C217">
            <v>22021001</v>
          </cell>
        </row>
        <row r="218">
          <cell r="B218" t="str">
            <v>Honorarium &amp; Sitting Allowance</v>
          </cell>
          <cell r="C218">
            <v>22021002</v>
          </cell>
        </row>
        <row r="219">
          <cell r="B219" t="str">
            <v>Publicity &amp; Advertisements</v>
          </cell>
          <cell r="C219">
            <v>22021003</v>
          </cell>
        </row>
        <row r="220">
          <cell r="B220" t="str">
            <v>Medical Expenses</v>
          </cell>
          <cell r="C220">
            <v>22021004</v>
          </cell>
        </row>
        <row r="221">
          <cell r="B221" t="str">
            <v>Service School Fees Payment</v>
          </cell>
          <cell r="C221">
            <v>22021005</v>
          </cell>
        </row>
        <row r="222">
          <cell r="B222" t="str">
            <v>Postages &amp; Courier Services</v>
          </cell>
          <cell r="C222">
            <v>22021006</v>
          </cell>
        </row>
        <row r="223">
          <cell r="B223" t="str">
            <v>Welfare Packages</v>
          </cell>
          <cell r="C223">
            <v>22021007</v>
          </cell>
        </row>
        <row r="224">
          <cell r="B224" t="str">
            <v>Subscription to Professional Bodies</v>
          </cell>
          <cell r="C224">
            <v>22021008</v>
          </cell>
        </row>
        <row r="225">
          <cell r="B225" t="str">
            <v>Sporting Activities</v>
          </cell>
          <cell r="C225">
            <v>22021009</v>
          </cell>
        </row>
        <row r="226">
          <cell r="B226" t="str">
            <v>Direct Teaching &amp; Laboratory Cost</v>
          </cell>
          <cell r="C226">
            <v>22021010</v>
          </cell>
        </row>
        <row r="227">
          <cell r="B227" t="str">
            <v>Recruitment and Appointmen t (Service Wide)</v>
          </cell>
          <cell r="C227">
            <v>22021011</v>
          </cell>
        </row>
        <row r="228">
          <cell r="B228" t="str">
            <v>Dicipline and Appointment (Service Wide)</v>
          </cell>
          <cell r="C228">
            <v>22021012</v>
          </cell>
        </row>
        <row r="229">
          <cell r="B229" t="str">
            <v>Promotionf (Service Wide)</v>
          </cell>
          <cell r="C229">
            <v>22021013</v>
          </cell>
        </row>
        <row r="230">
          <cell r="B230" t="str">
            <v xml:space="preserve">Annual Budget Expenses and Administration </v>
          </cell>
          <cell r="C230">
            <v>22021014</v>
          </cell>
        </row>
        <row r="231">
          <cell r="B231" t="str">
            <v>Creche</v>
          </cell>
          <cell r="C231">
            <v>22021015</v>
          </cell>
        </row>
        <row r="232">
          <cell r="B232" t="str">
            <v>Servicom</v>
          </cell>
          <cell r="C232">
            <v>22021016</v>
          </cell>
        </row>
        <row r="233">
          <cell r="B233" t="str">
            <v>Anti-Corruption</v>
          </cell>
          <cell r="C233">
            <v>22021017</v>
          </cell>
        </row>
        <row r="234">
          <cell r="B234" t="str">
            <v>Gender</v>
          </cell>
          <cell r="C234">
            <v>22021018</v>
          </cell>
        </row>
        <row r="235">
          <cell r="B235" t="str">
            <v>Medical Expenses - International</v>
          </cell>
          <cell r="C235">
            <v>22021019</v>
          </cell>
        </row>
        <row r="236">
          <cell r="B236" t="str">
            <v>Foreign Scholarship Scheme</v>
          </cell>
          <cell r="C236">
            <v>22021020</v>
          </cell>
        </row>
        <row r="237">
          <cell r="B237" t="str">
            <v>Special Days/Celebrations</v>
          </cell>
          <cell r="C237">
            <v>22021021</v>
          </cell>
        </row>
        <row r="238">
          <cell r="B238" t="str">
            <v>Donations to Institutions &amp; Organisations</v>
          </cell>
          <cell r="C238">
            <v>22021022</v>
          </cell>
        </row>
        <row r="239">
          <cell r="B239" t="str">
            <v>Final Accounts and Budget Preparation Expenses</v>
          </cell>
          <cell r="C239">
            <v>22021023</v>
          </cell>
        </row>
        <row r="240">
          <cell r="B240" t="str">
            <v>Committees &amp; Commissions Expenses</v>
          </cell>
          <cell r="C240">
            <v>22021024</v>
          </cell>
        </row>
        <row r="241">
          <cell r="B241" t="str">
            <v>Compensations</v>
          </cell>
          <cell r="C241">
            <v>22021025</v>
          </cell>
        </row>
        <row r="242">
          <cell r="B242" t="str">
            <v>Entertainment &amp; Hospitality</v>
          </cell>
          <cell r="C242">
            <v>22021026</v>
          </cell>
        </row>
        <row r="243">
          <cell r="B243" t="str">
            <v>Traditional Gifts</v>
          </cell>
          <cell r="C243">
            <v>22021027</v>
          </cell>
        </row>
        <row r="244">
          <cell r="B244" t="str">
            <v>Settlement of Outstanding Recurrent liabilities</v>
          </cell>
          <cell r="C244">
            <v>22021028</v>
          </cell>
        </row>
        <row r="245">
          <cell r="B245" t="str">
            <v>Supplementary Support to NYSC</v>
          </cell>
          <cell r="C245">
            <v>22021029</v>
          </cell>
        </row>
        <row r="246">
          <cell r="B246" t="str">
            <v>Third Party Funds</v>
          </cell>
          <cell r="C246">
            <v>22021030</v>
          </cell>
        </row>
        <row r="247">
          <cell r="B247" t="str">
            <v>Student Allowance/Local Scholarship</v>
          </cell>
          <cell r="C247">
            <v>22021031</v>
          </cell>
        </row>
        <row r="248">
          <cell r="B248" t="str">
            <v>Industrial Attachment Supervision</v>
          </cell>
          <cell r="C248">
            <v>22021032</v>
          </cell>
        </row>
        <row r="249">
          <cell r="B249" t="str">
            <v>Technology Teacher Reserch &amp; Development</v>
          </cell>
          <cell r="C249">
            <v>22021033</v>
          </cell>
        </row>
        <row r="250">
          <cell r="B250" t="str">
            <v>Technology Reserch &amp; Development</v>
          </cell>
          <cell r="C250">
            <v>22021034</v>
          </cell>
        </row>
        <row r="251">
          <cell r="B251" t="str">
            <v>Local Techology Support</v>
          </cell>
          <cell r="C251">
            <v>22021035</v>
          </cell>
        </row>
        <row r="252">
          <cell r="B252" t="str">
            <v>Accreditation</v>
          </cell>
          <cell r="C252">
            <v>22021036</v>
          </cell>
        </row>
        <row r="255">
          <cell r="B255" t="str">
            <v>Loans and Advances General</v>
          </cell>
          <cell r="C255">
            <v>22030000</v>
          </cell>
        </row>
        <row r="256">
          <cell r="B256" t="str">
            <v>Motor Cycle Advances</v>
          </cell>
          <cell r="C256">
            <v>22030101</v>
          </cell>
        </row>
        <row r="257">
          <cell r="B257" t="str">
            <v>Bicycle Advances</v>
          </cell>
          <cell r="C257">
            <v>22030102</v>
          </cell>
        </row>
        <row r="258">
          <cell r="B258" t="str">
            <v>Refurbishing advances</v>
          </cell>
          <cell r="C258">
            <v>22030103</v>
          </cell>
        </row>
        <row r="259">
          <cell r="B259" t="str">
            <v>Correspondence Advance</v>
          </cell>
          <cell r="C259">
            <v>22030104</v>
          </cell>
        </row>
        <row r="260">
          <cell r="B260" t="str">
            <v>Spectacle Advances</v>
          </cell>
          <cell r="C260">
            <v>22030105</v>
          </cell>
        </row>
        <row r="261">
          <cell r="B261" t="str">
            <v>Motor Vehicle Advance</v>
          </cell>
          <cell r="C261">
            <v>22030106</v>
          </cell>
        </row>
        <row r="262">
          <cell r="B262" t="str">
            <v xml:space="preserve">Furnishing Advances </v>
          </cell>
          <cell r="C262">
            <v>22030107</v>
          </cell>
        </row>
        <row r="263">
          <cell r="B263" t="str">
            <v>Housing Loans</v>
          </cell>
          <cell r="C263">
            <v>22030108</v>
          </cell>
        </row>
        <row r="264">
          <cell r="B264" t="str">
            <v>Motor Vehicle Advance</v>
          </cell>
          <cell r="C264">
            <v>22030106</v>
          </cell>
        </row>
        <row r="265">
          <cell r="B265" t="str">
            <v xml:space="preserve">Furnishing Advances </v>
          </cell>
          <cell r="C265">
            <v>22030107</v>
          </cell>
        </row>
        <row r="266">
          <cell r="B266" t="str">
            <v>Housing Loans</v>
          </cell>
          <cell r="C266">
            <v>22030108</v>
          </cell>
        </row>
        <row r="268">
          <cell r="B268" t="str">
            <v>Local Grants &amp; Contribution General</v>
          </cell>
          <cell r="C268">
            <v>22040100</v>
          </cell>
        </row>
        <row r="269">
          <cell r="B269" t="str">
            <v>Grant To State Governments - Current</v>
          </cell>
          <cell r="C269">
            <v>22040101</v>
          </cell>
        </row>
        <row r="270">
          <cell r="B270" t="str">
            <v>Grant To State Governments - Capital</v>
          </cell>
          <cell r="C270">
            <v>22040102</v>
          </cell>
        </row>
        <row r="271">
          <cell r="B271" t="str">
            <v>Grant To Local Governments - Current</v>
          </cell>
          <cell r="C271">
            <v>22040103</v>
          </cell>
        </row>
        <row r="272">
          <cell r="B272" t="str">
            <v>Grant To Local Governments - Capital</v>
          </cell>
          <cell r="C272">
            <v>22040104</v>
          </cell>
        </row>
        <row r="273">
          <cell r="B273" t="str">
            <v>Grant To Government Owned Companies - Current</v>
          </cell>
          <cell r="C273">
            <v>22040105</v>
          </cell>
        </row>
        <row r="274">
          <cell r="B274" t="str">
            <v>Grant To Government Owned Companies - Capital</v>
          </cell>
          <cell r="C274">
            <v>22040106</v>
          </cell>
        </row>
        <row r="275">
          <cell r="B275" t="str">
            <v>Grant To Private Companies - Current</v>
          </cell>
          <cell r="C275">
            <v>22040107</v>
          </cell>
        </row>
        <row r="276">
          <cell r="B276" t="str">
            <v>Grant To Private Companies - Capital</v>
          </cell>
          <cell r="C276">
            <v>22040108</v>
          </cell>
        </row>
        <row r="277">
          <cell r="B277" t="str">
            <v>Grant To Communities/NGOs</v>
          </cell>
          <cell r="C277">
            <v>22040109</v>
          </cell>
        </row>
        <row r="278">
          <cell r="B278" t="str">
            <v>Recurrent Grants to Govt Owned Companies</v>
          </cell>
          <cell r="C278">
            <v>22040110</v>
          </cell>
        </row>
        <row r="279">
          <cell r="B279" t="str">
            <v>Recurrent Grants to NYSC</v>
          </cell>
          <cell r="C279">
            <v>22040111</v>
          </cell>
        </row>
        <row r="280">
          <cell r="B280" t="str">
            <v>Recurrent Grants to Nigerian Labour Congress</v>
          </cell>
          <cell r="C280">
            <v>22040112</v>
          </cell>
        </row>
        <row r="281">
          <cell r="B281" t="str">
            <v>Recurrent Grants to ABU Zaria</v>
          </cell>
          <cell r="C281">
            <v>22040113</v>
          </cell>
        </row>
        <row r="282">
          <cell r="B282" t="str">
            <v>Recurrent Grants to Other Org. &amp; Agencie</v>
          </cell>
          <cell r="C282">
            <v>22040114</v>
          </cell>
        </row>
        <row r="283">
          <cell r="B283" t="str">
            <v>LG Shares of State Internally Generated Revenue</v>
          </cell>
          <cell r="C283">
            <v>22040115</v>
          </cell>
        </row>
        <row r="284">
          <cell r="B284" t="str">
            <v>Govt 10% to Staff pension Scheme</v>
          </cell>
          <cell r="C284">
            <v>22040116</v>
          </cell>
        </row>
        <row r="285">
          <cell r="B285" t="str">
            <v>Overhead Cost Payment to Parastatals &amp; Agencies</v>
          </cell>
          <cell r="C285">
            <v>22040117</v>
          </cell>
        </row>
        <row r="286">
          <cell r="B286" t="str">
            <v>Government Contribution to LG Staff Pension</v>
          </cell>
          <cell r="C286">
            <v>22040118</v>
          </cell>
        </row>
        <row r="287">
          <cell r="B287" t="str">
            <v>Recurrent Counterpart Contribution by Government</v>
          </cell>
          <cell r="C287">
            <v>22040119</v>
          </cell>
        </row>
        <row r="289">
          <cell r="B289" t="str">
            <v>Foreign Grants &amp; Contribution General</v>
          </cell>
          <cell r="C289">
            <v>22040200</v>
          </cell>
        </row>
        <row r="290">
          <cell r="B290" t="str">
            <v>Grant To Foreign Governments</v>
          </cell>
          <cell r="C290">
            <v>22040201</v>
          </cell>
        </row>
        <row r="291">
          <cell r="B291" t="str">
            <v>Grant To Foreign International Organizations</v>
          </cell>
          <cell r="C291">
            <v>22040202</v>
          </cell>
        </row>
        <row r="293">
          <cell r="B293" t="str">
            <v>Subsidy to Gov't Owned Companies</v>
          </cell>
          <cell r="C293">
            <v>22050100</v>
          </cell>
        </row>
        <row r="294">
          <cell r="B294" t="str">
            <v>Subsidy To Government Owned Companies</v>
          </cell>
          <cell r="C294">
            <v>22050101</v>
          </cell>
        </row>
        <row r="295">
          <cell r="B295" t="str">
            <v>Meal Subsidy to Government Schools</v>
          </cell>
          <cell r="C295">
            <v>22050102</v>
          </cell>
        </row>
        <row r="297">
          <cell r="B297" t="str">
            <v>Subsidy to Private Companies</v>
          </cell>
          <cell r="C297">
            <v>22050200</v>
          </cell>
        </row>
        <row r="298">
          <cell r="B298" t="str">
            <v>Subsidy To Private Companies</v>
          </cell>
          <cell r="C298">
            <v>22050201</v>
          </cell>
        </row>
        <row r="300">
          <cell r="B300" t="str">
            <v>Foreign Loans Repayment</v>
          </cell>
          <cell r="C300">
            <v>22060100</v>
          </cell>
        </row>
        <row r="301">
          <cell r="B301" t="str">
            <v>Foreign Loans and Interest Repayment</v>
          </cell>
          <cell r="C301">
            <v>22060101</v>
          </cell>
        </row>
        <row r="303">
          <cell r="B303" t="str">
            <v>Domestic Loans Repayment</v>
          </cell>
          <cell r="C303">
            <v>22060200</v>
          </cell>
        </row>
        <row r="304">
          <cell r="B304" t="str">
            <v>Domestic Loans and Interest Repayment</v>
          </cell>
          <cell r="C304">
            <v>220602</v>
          </cell>
        </row>
        <row r="305">
          <cell r="B305" t="str">
            <v>Internal public Debt- Principal Repayment</v>
          </cell>
          <cell r="C305">
            <v>22060201</v>
          </cell>
        </row>
        <row r="306">
          <cell r="B306" t="str">
            <v>Refunds (Tax,Others)</v>
          </cell>
          <cell r="C306">
            <v>22060202</v>
          </cell>
        </row>
        <row r="307">
          <cell r="B307" t="str">
            <v>Settlement of Outstanding Recurrent Liabilities</v>
          </cell>
          <cell r="C307">
            <v>22060203</v>
          </cell>
        </row>
        <row r="309">
          <cell r="B309" t="str">
            <v>TRANSFER TO OTHER FUNDS</v>
          </cell>
          <cell r="C309" t="str">
            <v>22070000</v>
          </cell>
        </row>
        <row r="310">
          <cell r="B310" t="str">
            <v>Transfer to CDF</v>
          </cell>
          <cell r="C310" t="str">
            <v>22070001</v>
          </cell>
        </row>
        <row r="311">
          <cell r="B311" t="str">
            <v>Transfer to Contingency Fund</v>
          </cell>
          <cell r="C311">
            <v>22070002</v>
          </cell>
        </row>
        <row r="312">
          <cell r="B312" t="str">
            <v>Transfer to Sinking Fund Investment</v>
          </cell>
          <cell r="C312">
            <v>22070003</v>
          </cell>
        </row>
        <row r="313">
          <cell r="B313" t="str">
            <v>Service Wide Vote</v>
          </cell>
          <cell r="C313">
            <v>22070004</v>
          </cell>
        </row>
        <row r="314">
          <cell r="B314" t="str">
            <v>Transfer to welfare loans &amp; Advances Fund</v>
          </cell>
          <cell r="C314">
            <v>22070005</v>
          </cell>
        </row>
        <row r="315">
          <cell r="B315" t="str">
            <v>Grant To Local Governments - Capital</v>
          </cell>
          <cell r="C315">
            <v>22040104</v>
          </cell>
        </row>
        <row r="316">
          <cell r="B316" t="str">
            <v>Grant To Government Owned Companies - Current</v>
          </cell>
          <cell r="C316">
            <v>22040105</v>
          </cell>
        </row>
        <row r="317">
          <cell r="B317" t="str">
            <v>Grant To Government Owned Companies - Capital</v>
          </cell>
          <cell r="C317">
            <v>22040106</v>
          </cell>
        </row>
        <row r="318">
          <cell r="B318" t="str">
            <v>Grant To Private Companies - Current</v>
          </cell>
          <cell r="C318">
            <v>22040107</v>
          </cell>
        </row>
        <row r="319">
          <cell r="B319" t="str">
            <v>Grant To Private Companies - Capital</v>
          </cell>
          <cell r="C319">
            <v>22040108</v>
          </cell>
        </row>
        <row r="320">
          <cell r="B320" t="str">
            <v>Grant To Communities/NGOs</v>
          </cell>
          <cell r="C320">
            <v>22040109</v>
          </cell>
        </row>
        <row r="321">
          <cell r="B321" t="str">
            <v>Recurrent Grants to Govt Owned Companies</v>
          </cell>
          <cell r="C321">
            <v>22040110</v>
          </cell>
        </row>
        <row r="322">
          <cell r="B322" t="str">
            <v>Recurrent Grants to NYSC</v>
          </cell>
          <cell r="C322">
            <v>22040111</v>
          </cell>
        </row>
        <row r="323">
          <cell r="B323" t="str">
            <v>Recurrent Grants to Nigerian Labour Congress</v>
          </cell>
          <cell r="C323">
            <v>22040112</v>
          </cell>
        </row>
        <row r="324">
          <cell r="B324" t="str">
            <v>Recurrent Grants to ABU Zaria</v>
          </cell>
          <cell r="C324">
            <v>22040113</v>
          </cell>
        </row>
        <row r="325">
          <cell r="B325" t="str">
            <v>Recurrent Grants to Other Org. &amp; Agencies</v>
          </cell>
          <cell r="C325">
            <v>22040114</v>
          </cell>
        </row>
        <row r="326">
          <cell r="B326" t="str">
            <v>LG Shares of State Internally Generated Revenue</v>
          </cell>
          <cell r="C326">
            <v>22040115</v>
          </cell>
        </row>
        <row r="327">
          <cell r="B327" t="str">
            <v>Gov't 10% to Staff pension Scheme</v>
          </cell>
          <cell r="C327">
            <v>22040116</v>
          </cell>
        </row>
        <row r="328">
          <cell r="B328" t="str">
            <v>Overhead Cost Payment to Parastatals &amp; Agencies</v>
          </cell>
          <cell r="C328">
            <v>22040117</v>
          </cell>
        </row>
        <row r="329">
          <cell r="B329" t="str">
            <v>Government Contribution to LG Staff Pension</v>
          </cell>
          <cell r="C329">
            <v>22040118</v>
          </cell>
        </row>
        <row r="330">
          <cell r="B330" t="str">
            <v>Recurrent Counterpart Contribution by Government</v>
          </cell>
          <cell r="C330">
            <v>22040119</v>
          </cell>
        </row>
        <row r="331">
          <cell r="B331" t="str">
            <v>Contribution to Traditional Councils ( Emirates &amp; Chiefdoms)</v>
          </cell>
          <cell r="C331">
            <v>22040120</v>
          </cell>
        </row>
        <row r="332">
          <cell r="B332" t="str">
            <v>Grant to Foreign Governments</v>
          </cell>
          <cell r="C332">
            <v>22040201</v>
          </cell>
        </row>
        <row r="333">
          <cell r="B333" t="str">
            <v>Grant to Foreign International Organizations</v>
          </cell>
          <cell r="C333">
            <v>22040202</v>
          </cell>
        </row>
        <row r="334">
          <cell r="B334" t="str">
            <v>Subsidy to Government Owned Companies</v>
          </cell>
          <cell r="C334">
            <v>22050101</v>
          </cell>
        </row>
        <row r="335">
          <cell r="B335" t="str">
            <v>Meal Subsidy to Government Schools</v>
          </cell>
          <cell r="C335">
            <v>22050102</v>
          </cell>
        </row>
        <row r="336">
          <cell r="B336" t="str">
            <v>Subsidy to Private Companies</v>
          </cell>
          <cell r="C336">
            <v>22050201</v>
          </cell>
        </row>
        <row r="337">
          <cell r="B337" t="str">
            <v>External Debts Repayments- Principal</v>
          </cell>
          <cell r="C337">
            <v>22060101</v>
          </cell>
        </row>
        <row r="338">
          <cell r="B338" t="str">
            <v>External Debts Repayments- Interests</v>
          </cell>
          <cell r="C338">
            <v>22060102</v>
          </cell>
        </row>
        <row r="339">
          <cell r="B339" t="str">
            <v>Domestic Loans and Interest Repayment</v>
          </cell>
          <cell r="C339">
            <v>22060201</v>
          </cell>
        </row>
        <row r="340">
          <cell r="B340" t="str">
            <v>Internal public Debt- Principal Repayment</v>
          </cell>
          <cell r="C340">
            <v>22060202</v>
          </cell>
        </row>
        <row r="341">
          <cell r="B341" t="str">
            <v>Refunds (Tax  Others)</v>
          </cell>
          <cell r="C341">
            <v>22060203</v>
          </cell>
        </row>
        <row r="342">
          <cell r="B342" t="str">
            <v>Settlement of Outstanding Recurrent Liabilities</v>
          </cell>
          <cell r="C342">
            <v>22060204</v>
          </cell>
        </row>
        <row r="343">
          <cell r="B343" t="str">
            <v>Transfer to CDF</v>
          </cell>
          <cell r="C343">
            <v>22070001</v>
          </cell>
        </row>
        <row r="344">
          <cell r="B344" t="str">
            <v>Transfer to Contingency Fund</v>
          </cell>
          <cell r="C344">
            <v>22070002</v>
          </cell>
        </row>
        <row r="345">
          <cell r="B345" t="str">
            <v>Transfer to Sinking Fund Investment</v>
          </cell>
          <cell r="C345">
            <v>22070003</v>
          </cell>
        </row>
        <row r="346">
          <cell r="B346" t="str">
            <v>Service Wide Vote</v>
          </cell>
          <cell r="C346">
            <v>22070004</v>
          </cell>
        </row>
        <row r="347">
          <cell r="B347" t="str">
            <v>Transfer to Welfare Loans &amp; Advances(WL&amp;A)Fund</v>
          </cell>
          <cell r="C347">
            <v>22070005</v>
          </cell>
        </row>
        <row r="348">
          <cell r="B348" t="str">
            <v>With-Holding Taxes due to FIRS</v>
          </cell>
          <cell r="C348">
            <v>22080001</v>
          </cell>
        </row>
        <row r="349">
          <cell r="B349" t="str">
            <v>VAT Due to FIRS</v>
          </cell>
          <cell r="C349">
            <v>22080002</v>
          </cell>
        </row>
        <row r="350">
          <cell r="B350" t="str">
            <v>Union Deductions</v>
          </cell>
          <cell r="C350">
            <v>22080003</v>
          </cell>
        </row>
        <row r="351">
          <cell r="B351" t="str">
            <v>Loans Deduction from Salary</v>
          </cell>
          <cell r="C351">
            <v>22080004</v>
          </cell>
        </row>
        <row r="352">
          <cell r="B352" t="str">
            <v>Montrhly Net Pay Control Account</v>
          </cell>
          <cell r="C352">
            <v>22080005</v>
          </cell>
        </row>
        <row r="353">
          <cell r="B353" t="str">
            <v>Statutory Allocation To Local Governments</v>
          </cell>
          <cell r="C353">
            <v>22080006</v>
          </cell>
        </row>
        <row r="354">
          <cell r="B354" t="str">
            <v>Revenue to Judiciary from Federal Government</v>
          </cell>
          <cell r="C354">
            <v>22080007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Sheet1"/>
      <sheetName val="Multi-Year  Budget Recurrent"/>
      <sheetName val="Multi-Year  Budget Capital"/>
      <sheetName val="Budget Information Database"/>
    </sheetNames>
    <sheetDataSet>
      <sheetData sheetId="0">
        <row r="3">
          <cell r="C3" t="str">
            <v>GOVERNMENT HOUSE</v>
          </cell>
        </row>
      </sheetData>
      <sheetData sheetId="1"/>
      <sheetData sheetId="2">
        <row r="2">
          <cell r="B2" t="str">
            <v xml:space="preserve">RECURRENT EXPENDITURES </v>
          </cell>
          <cell r="C2" t="str">
            <v>CODE</v>
          </cell>
        </row>
        <row r="3">
          <cell r="B3" t="str">
            <v>Personnel Costs</v>
          </cell>
        </row>
        <row r="4">
          <cell r="B4" t="str">
            <v>PERSONNEL COST - GENERAL</v>
          </cell>
          <cell r="C4">
            <v>21000000</v>
          </cell>
        </row>
        <row r="5">
          <cell r="B5" t="str">
            <v>Salaries and Wages - General</v>
          </cell>
          <cell r="C5">
            <v>21010100</v>
          </cell>
        </row>
        <row r="6">
          <cell r="B6" t="str">
            <v>Basic Salary</v>
          </cell>
          <cell r="C6">
            <v>21010101</v>
          </cell>
        </row>
        <row r="7">
          <cell r="B7" t="str">
            <v>Overtime Payment</v>
          </cell>
          <cell r="C7">
            <v>21010102</v>
          </cell>
        </row>
        <row r="8">
          <cell r="B8" t="str">
            <v>Consolidated Revenue Fund Charges - Statutory Office Holder's Salaries and Allowances</v>
          </cell>
          <cell r="C8">
            <v>21010103</v>
          </cell>
        </row>
        <row r="9">
          <cell r="B9" t="str">
            <v>Basic Wages</v>
          </cell>
          <cell r="C9">
            <v>21010104</v>
          </cell>
        </row>
        <row r="10">
          <cell r="B10" t="str">
            <v xml:space="preserve"> </v>
          </cell>
        </row>
        <row r="11">
          <cell r="B11" t="str">
            <v xml:space="preserve"> Allowances - General</v>
          </cell>
          <cell r="C11">
            <v>21020100</v>
          </cell>
        </row>
        <row r="12">
          <cell r="B12" t="str">
            <v>Housing/Rent Allowance</v>
          </cell>
          <cell r="C12">
            <v>21020101</v>
          </cell>
        </row>
        <row r="13">
          <cell r="B13" t="str">
            <v>Transport Allowance</v>
          </cell>
          <cell r="C13">
            <v>21020102</v>
          </cell>
        </row>
        <row r="14">
          <cell r="B14" t="str">
            <v>Meal Subsidy</v>
          </cell>
          <cell r="C14">
            <v>21020103</v>
          </cell>
        </row>
        <row r="15">
          <cell r="B15" t="str">
            <v>Utility Allowance</v>
          </cell>
          <cell r="C15">
            <v>21020104</v>
          </cell>
        </row>
        <row r="16">
          <cell r="B16" t="str">
            <v>Entertainment Allowance</v>
          </cell>
          <cell r="C16">
            <v>21020105</v>
          </cell>
        </row>
        <row r="17">
          <cell r="B17" t="str">
            <v>Leave Allowance</v>
          </cell>
          <cell r="C17">
            <v>21020106</v>
          </cell>
        </row>
        <row r="18">
          <cell r="B18" t="str">
            <v>Domestic Staff Allowance</v>
          </cell>
          <cell r="C18">
            <v>21020107</v>
          </cell>
        </row>
        <row r="19">
          <cell r="B19" t="str">
            <v>Responsibility Allowance</v>
          </cell>
          <cell r="C19">
            <v>21020108</v>
          </cell>
        </row>
        <row r="20">
          <cell r="B20" t="str">
            <v>Furniture Allowance</v>
          </cell>
          <cell r="C20">
            <v>21020109</v>
          </cell>
        </row>
        <row r="21">
          <cell r="B21" t="str">
            <v>Shift Allowance</v>
          </cell>
          <cell r="C21">
            <v>21020110</v>
          </cell>
        </row>
        <row r="22">
          <cell r="B22" t="str">
            <v>Motor Vehicle Maint &amp; Fuelling Allowance</v>
          </cell>
          <cell r="C22">
            <v>21020111</v>
          </cell>
        </row>
        <row r="23">
          <cell r="B23" t="str">
            <v>Personal Assistant Allowance</v>
          </cell>
          <cell r="C23">
            <v>21020112</v>
          </cell>
        </row>
        <row r="24">
          <cell r="B24" t="str">
            <v>Acting Allowance</v>
          </cell>
          <cell r="C24">
            <v>21020113</v>
          </cell>
        </row>
        <row r="25">
          <cell r="B25" t="str">
            <v>Administrative Allowance</v>
          </cell>
          <cell r="C25">
            <v>21020114</v>
          </cell>
        </row>
        <row r="26">
          <cell r="B26" t="str">
            <v>Annual Allowance (Members)</v>
          </cell>
          <cell r="C26">
            <v>21020115</v>
          </cell>
        </row>
        <row r="27">
          <cell r="B27" t="str">
            <v>Board Members Allowance</v>
          </cell>
          <cell r="C27">
            <v>21020116</v>
          </cell>
        </row>
        <row r="28">
          <cell r="B28" t="str">
            <v>Incentive Allowance ( Budget etc)</v>
          </cell>
          <cell r="C28">
            <v>21020117</v>
          </cell>
        </row>
        <row r="29">
          <cell r="B29" t="str">
            <v>Call Duties Allowance</v>
          </cell>
          <cell r="C29">
            <v>21020118</v>
          </cell>
        </row>
        <row r="30">
          <cell r="B30" t="str">
            <v>Clinical Allowance</v>
          </cell>
          <cell r="C30">
            <v>21020119</v>
          </cell>
        </row>
        <row r="31">
          <cell r="B31" t="str">
            <v>Cold/Tea Allowance</v>
          </cell>
          <cell r="C31">
            <v>21020120</v>
          </cell>
        </row>
        <row r="32">
          <cell r="B32" t="str">
            <v>Constituency Allowance</v>
          </cell>
          <cell r="C32">
            <v>21020121</v>
          </cell>
        </row>
        <row r="33">
          <cell r="B33" t="str">
            <v>Exam Supervision Allowance</v>
          </cell>
          <cell r="C33">
            <v>21020122</v>
          </cell>
        </row>
        <row r="34">
          <cell r="B34" t="str">
            <v>Field/Trip Allowance</v>
          </cell>
          <cell r="C34">
            <v>21020123</v>
          </cell>
        </row>
        <row r="35">
          <cell r="B35" t="str">
            <v>Hazard Allowance</v>
          </cell>
          <cell r="C35">
            <v>21020124</v>
          </cell>
        </row>
        <row r="36">
          <cell r="B36" t="str">
            <v>Inducement Allowance</v>
          </cell>
          <cell r="C36">
            <v>21020125</v>
          </cell>
        </row>
        <row r="37">
          <cell r="B37" t="str">
            <v>Journal Allowance (Newspapers)</v>
          </cell>
          <cell r="C37">
            <v>21020126</v>
          </cell>
        </row>
        <row r="38">
          <cell r="B38" t="str">
            <v>Learned Society Allowance</v>
          </cell>
          <cell r="C38">
            <v>21020127</v>
          </cell>
        </row>
        <row r="39">
          <cell r="B39" t="str">
            <v>Local Society Allowance</v>
          </cell>
          <cell r="C39">
            <v>21020128</v>
          </cell>
        </row>
        <row r="40">
          <cell r="B40" t="str">
            <v>Maintenance of Quarters Allowance</v>
          </cell>
          <cell r="C40">
            <v>21020129</v>
          </cell>
        </row>
        <row r="41">
          <cell r="B41" t="str">
            <v>Medical Allowance</v>
          </cell>
          <cell r="C41">
            <v>21020130</v>
          </cell>
        </row>
        <row r="42">
          <cell r="B42" t="str">
            <v>Performance Bonus</v>
          </cell>
          <cell r="C42">
            <v>21020131</v>
          </cell>
        </row>
        <row r="43">
          <cell r="B43" t="str">
            <v>Professional Duty Allowance</v>
          </cell>
          <cell r="C43">
            <v>21020132</v>
          </cell>
        </row>
        <row r="44">
          <cell r="B44" t="str">
            <v>Recess Allowance (Members)</v>
          </cell>
          <cell r="C44">
            <v>21020133</v>
          </cell>
        </row>
        <row r="45">
          <cell r="B45" t="str">
            <v>Research/Academic Allowance</v>
          </cell>
          <cell r="C45">
            <v>21020134</v>
          </cell>
        </row>
        <row r="46">
          <cell r="B46" t="str">
            <v>Robe &amp; Outfit Allowances</v>
          </cell>
          <cell r="C46">
            <v>21020135</v>
          </cell>
        </row>
        <row r="47">
          <cell r="B47" t="str">
            <v>Rural Posting Allowance</v>
          </cell>
          <cell r="C47">
            <v>21020136</v>
          </cell>
        </row>
        <row r="48">
          <cell r="B48" t="str">
            <v>Science Teachers Allowance</v>
          </cell>
          <cell r="C48">
            <v>21020137</v>
          </cell>
        </row>
        <row r="49">
          <cell r="B49" t="str">
            <v>Teaching Allowance</v>
          </cell>
          <cell r="C49">
            <v>21020138</v>
          </cell>
        </row>
        <row r="50">
          <cell r="B50" t="str">
            <v>Weigh-in Allowance</v>
          </cell>
          <cell r="C50">
            <v>21020139</v>
          </cell>
        </row>
        <row r="51">
          <cell r="B51" t="str">
            <v>ADC/Orderlies Allowance</v>
          </cell>
          <cell r="C51">
            <v>21020140</v>
          </cell>
        </row>
        <row r="52">
          <cell r="B52" t="str">
            <v>Overtime Allowance</v>
          </cell>
          <cell r="C52">
            <v>21020141</v>
          </cell>
        </row>
        <row r="53">
          <cell r="B53" t="str">
            <v>TP/SIWES Allowance</v>
          </cell>
          <cell r="C53">
            <v>21020142</v>
          </cell>
        </row>
        <row r="54">
          <cell r="B54" t="str">
            <v>TSS Allowance (Qualified Teachers)</v>
          </cell>
          <cell r="C54">
            <v>21020143</v>
          </cell>
        </row>
        <row r="55">
          <cell r="B55" t="str">
            <v>TSS Allowance (Non Qualified Teachers)</v>
          </cell>
          <cell r="C55">
            <v>21020144</v>
          </cell>
        </row>
        <row r="56">
          <cell r="B56" t="str">
            <v>Legislative Allowance</v>
          </cell>
          <cell r="C56">
            <v>21020145</v>
          </cell>
        </row>
        <row r="57">
          <cell r="B57" t="str">
            <v>Chief Executive Allowance</v>
          </cell>
          <cell r="C57">
            <v>21020146</v>
          </cell>
        </row>
        <row r="58">
          <cell r="B58" t="str">
            <v>Legislative Aides Allowance</v>
          </cell>
          <cell r="C58">
            <v>21020147</v>
          </cell>
        </row>
        <row r="59">
          <cell r="B59" t="str">
            <v>Specialist Allowance</v>
          </cell>
          <cell r="C59">
            <v>21020148</v>
          </cell>
        </row>
        <row r="60">
          <cell r="B60" t="str">
            <v>Relief Allowance</v>
          </cell>
          <cell r="C60">
            <v>21020149</v>
          </cell>
        </row>
        <row r="61">
          <cell r="B61" t="str">
            <v>5% Teacher's Allowance</v>
          </cell>
          <cell r="C61">
            <v>21020150</v>
          </cell>
        </row>
        <row r="62">
          <cell r="B62" t="str">
            <v>Provisional Sum for Recruitment/Appointment</v>
          </cell>
          <cell r="C62">
            <v>21020151</v>
          </cell>
        </row>
        <row r="63">
          <cell r="B63" t="str">
            <v>Security Allowance</v>
          </cell>
          <cell r="C63">
            <v>21020152</v>
          </cell>
        </row>
        <row r="65">
          <cell r="B65" t="str">
            <v>Social Contribution - General</v>
          </cell>
          <cell r="C65">
            <v>21020200</v>
          </cell>
        </row>
        <row r="66">
          <cell r="B66" t="str">
            <v>NHIS Contribution</v>
          </cell>
          <cell r="C66">
            <v>21020201</v>
          </cell>
        </row>
        <row r="67">
          <cell r="B67" t="str">
            <v>Contribution Pension</v>
          </cell>
          <cell r="C67">
            <v>21020202</v>
          </cell>
        </row>
        <row r="68">
          <cell r="B68" t="str">
            <v>Group Life Insurance</v>
          </cell>
          <cell r="C68">
            <v>21020203</v>
          </cell>
        </row>
        <row r="69">
          <cell r="B69" t="str">
            <v>Employer's Compensation Fund</v>
          </cell>
          <cell r="C69">
            <v>21020204</v>
          </cell>
        </row>
        <row r="70">
          <cell r="B70" t="str">
            <v>Housing Fund Contribution</v>
          </cell>
          <cell r="C70">
            <v>21020205</v>
          </cell>
        </row>
        <row r="72">
          <cell r="B72" t="str">
            <v>Social Benefits - General</v>
          </cell>
          <cell r="C72">
            <v>22010000</v>
          </cell>
        </row>
        <row r="73">
          <cell r="B73" t="str">
            <v>Gratuity</v>
          </cell>
          <cell r="C73">
            <v>22010101</v>
          </cell>
        </row>
        <row r="74">
          <cell r="B74" t="str">
            <v>Pension</v>
          </cell>
          <cell r="C74">
            <v>22010102</v>
          </cell>
        </row>
        <row r="75">
          <cell r="B75" t="str">
            <v>Death Benefit</v>
          </cell>
          <cell r="C75">
            <v>22010103</v>
          </cell>
        </row>
        <row r="76">
          <cell r="B76" t="str">
            <v>Govt 10% Contribution to Pension Scheme</v>
          </cell>
          <cell r="C76">
            <v>22010104</v>
          </cell>
        </row>
        <row r="77">
          <cell r="B77" t="str">
            <v>Other Pension Allowance Ex Gratia</v>
          </cell>
          <cell r="C77">
            <v>22010105</v>
          </cell>
        </row>
        <row r="78">
          <cell r="B78" t="str">
            <v>Contract Gratuities</v>
          </cell>
          <cell r="C78">
            <v>22010106</v>
          </cell>
        </row>
        <row r="79">
          <cell r="B79" t="str">
            <v>Lump Sum Compensation</v>
          </cell>
          <cell r="C79">
            <v>22010107</v>
          </cell>
        </row>
        <row r="80">
          <cell r="B80" t="str">
            <v>Severance Pay for Political office appointees</v>
          </cell>
          <cell r="C80">
            <v>22010108</v>
          </cell>
        </row>
        <row r="81">
          <cell r="B81" t="str">
            <v>Severance Gratuity</v>
          </cell>
          <cell r="C81">
            <v>22010109</v>
          </cell>
        </row>
        <row r="82">
          <cell r="B82" t="str">
            <v>Retirement/death Gratuity</v>
          </cell>
          <cell r="C82">
            <v>22010110</v>
          </cell>
        </row>
        <row r="83">
          <cell r="B83" t="str">
            <v>Severance Allowance</v>
          </cell>
          <cell r="C83">
            <v>22010111</v>
          </cell>
        </row>
        <row r="84">
          <cell r="B84" t="str">
            <v>Employer Social Contribution</v>
          </cell>
          <cell r="C84">
            <v>22010112</v>
          </cell>
        </row>
        <row r="85">
          <cell r="B85" t="str">
            <v>Contract Gratuities Payment</v>
          </cell>
          <cell r="C85">
            <v>22010113</v>
          </cell>
        </row>
        <row r="88">
          <cell r="B88" t="str">
            <v>OVERHEAD COST GENERAL</v>
          </cell>
          <cell r="C88">
            <v>22000000</v>
          </cell>
        </row>
        <row r="89">
          <cell r="B89" t="str">
            <v>Transport and Traveling General</v>
          </cell>
          <cell r="C89">
            <v>22020100</v>
          </cell>
        </row>
        <row r="90">
          <cell r="B90" t="str">
            <v>Local Travel and Transport - Training</v>
          </cell>
          <cell r="C90">
            <v>22020101</v>
          </cell>
        </row>
        <row r="91">
          <cell r="B91" t="str">
            <v>Local Travel and Transport - Others</v>
          </cell>
          <cell r="C91">
            <v>22020102</v>
          </cell>
        </row>
        <row r="92">
          <cell r="B92" t="str">
            <v>International Transport and Travels - Training</v>
          </cell>
          <cell r="C92">
            <v>22020103</v>
          </cell>
        </row>
        <row r="93">
          <cell r="B93" t="str">
            <v>International Transport and Travels - Others</v>
          </cell>
          <cell r="C93">
            <v>22020104</v>
          </cell>
        </row>
        <row r="94">
          <cell r="B94" t="str">
            <v>Duty tour Allowance-Civil Servant</v>
          </cell>
          <cell r="C94">
            <v>22020105</v>
          </cell>
        </row>
        <row r="95">
          <cell r="B95" t="str">
            <v>International Transport and Travel-Estacodes</v>
          </cell>
          <cell r="C95">
            <v>22020106</v>
          </cell>
        </row>
        <row r="96">
          <cell r="B96" t="str">
            <v>International Transport and Travel-Passage</v>
          </cell>
          <cell r="C96">
            <v>22020107</v>
          </cell>
        </row>
        <row r="97">
          <cell r="B97" t="str">
            <v>Local Transport and Travel-Civil Servants</v>
          </cell>
          <cell r="C97">
            <v>22020108</v>
          </cell>
        </row>
        <row r="98">
          <cell r="B98" t="str">
            <v>Local Transport and Travelling(Training)-Passage</v>
          </cell>
          <cell r="C98">
            <v>22020109</v>
          </cell>
        </row>
        <row r="99">
          <cell r="B99" t="str">
            <v>International Transport and Travelling(Training)-Passage</v>
          </cell>
          <cell r="C99">
            <v>22020110</v>
          </cell>
        </row>
        <row r="100">
          <cell r="B100" t="str">
            <v>International Training(Regular)</v>
          </cell>
          <cell r="C100">
            <v>22020111</v>
          </cell>
        </row>
        <row r="101">
          <cell r="B101" t="str">
            <v>International Training(Sem. Conf. and Workshop)</v>
          </cell>
          <cell r="C101">
            <v>22020112</v>
          </cell>
        </row>
        <row r="102">
          <cell r="B102" t="str">
            <v>Local Training(Regular)</v>
          </cell>
          <cell r="C102">
            <v>22020113</v>
          </cell>
        </row>
        <row r="103">
          <cell r="B103" t="str">
            <v>Local Training(Seminar,Conf. &amp; Workshop)</v>
          </cell>
          <cell r="C103">
            <v>22020114</v>
          </cell>
        </row>
        <row r="104">
          <cell r="B104" t="str">
            <v>Int'l &amp; travelling ( Muslim &amp; Christian )</v>
          </cell>
          <cell r="C104">
            <v>22020115</v>
          </cell>
        </row>
        <row r="107">
          <cell r="B107" t="str">
            <v>Utilities - General</v>
          </cell>
          <cell r="C107">
            <v>22020200</v>
          </cell>
        </row>
        <row r="108">
          <cell r="B108" t="str">
            <v>Electricity Charges</v>
          </cell>
          <cell r="C108">
            <v>22020201</v>
          </cell>
        </row>
        <row r="109">
          <cell r="B109" t="str">
            <v>Telephone Charges</v>
          </cell>
          <cell r="C109">
            <v>22020202</v>
          </cell>
        </row>
        <row r="110">
          <cell r="B110" t="str">
            <v>Internet Access Charges</v>
          </cell>
          <cell r="C110">
            <v>22020203</v>
          </cell>
        </row>
        <row r="111">
          <cell r="B111" t="str">
            <v>Satellite Broadcasting Access Charges</v>
          </cell>
          <cell r="C111">
            <v>22020204</v>
          </cell>
        </row>
        <row r="112">
          <cell r="B112" t="str">
            <v>Water Rates</v>
          </cell>
          <cell r="C112">
            <v>22020205</v>
          </cell>
        </row>
        <row r="113">
          <cell r="B113" t="str">
            <v>Sewerage Charges</v>
          </cell>
          <cell r="C113">
            <v>22020206</v>
          </cell>
        </row>
        <row r="114">
          <cell r="B114" t="str">
            <v>Leased Communication Lines(s)</v>
          </cell>
          <cell r="C114">
            <v>22020207</v>
          </cell>
        </row>
        <row r="115">
          <cell r="B115" t="str">
            <v>Software Charges/License Renewal</v>
          </cell>
          <cell r="C115">
            <v>22020208</v>
          </cell>
        </row>
        <row r="116">
          <cell r="B116" t="str">
            <v>Postages and Courier Services</v>
          </cell>
          <cell r="C116">
            <v>22020209</v>
          </cell>
        </row>
        <row r="118">
          <cell r="B118" t="str">
            <v>Materials and Supplies - General</v>
          </cell>
          <cell r="C118">
            <v>22020300</v>
          </cell>
        </row>
        <row r="119">
          <cell r="B119" t="str">
            <v>Office Stationeries/Computer Consumables</v>
          </cell>
          <cell r="C119">
            <v>22020301</v>
          </cell>
        </row>
        <row r="120">
          <cell r="B120" t="str">
            <v>Books</v>
          </cell>
          <cell r="C120">
            <v>22020302</v>
          </cell>
        </row>
        <row r="121">
          <cell r="B121" t="str">
            <v>Newspapers</v>
          </cell>
          <cell r="C121">
            <v>22020303</v>
          </cell>
        </row>
        <row r="122">
          <cell r="B122" t="str">
            <v>Magazines &amp; Periodicals</v>
          </cell>
          <cell r="C122">
            <v>22020304</v>
          </cell>
        </row>
        <row r="123">
          <cell r="B123" t="str">
            <v>Printing of Non Security Documents</v>
          </cell>
          <cell r="C123">
            <v>22020305</v>
          </cell>
        </row>
        <row r="124">
          <cell r="B124" t="str">
            <v>Printing of Security Documents</v>
          </cell>
          <cell r="C124">
            <v>22020306</v>
          </cell>
        </row>
        <row r="125">
          <cell r="B125" t="str">
            <v>Drugs &amp; Medical Supplies</v>
          </cell>
          <cell r="C125">
            <v>22020307</v>
          </cell>
        </row>
        <row r="126">
          <cell r="B126" t="str">
            <v>Field &amp; Camping Materials Supplies</v>
          </cell>
          <cell r="C126">
            <v>22020308</v>
          </cell>
        </row>
        <row r="127">
          <cell r="B127" t="str">
            <v>Uniforms &amp; Other Clothing</v>
          </cell>
          <cell r="C127">
            <v>22020309</v>
          </cell>
        </row>
        <row r="128">
          <cell r="B128" t="str">
            <v>Teaching aids/ Instruction Materials</v>
          </cell>
          <cell r="C128">
            <v>22020310</v>
          </cell>
        </row>
        <row r="129">
          <cell r="B129" t="str">
            <v>Food Stuff /Catering Materials Supplies</v>
          </cell>
          <cell r="C129">
            <v>22020311</v>
          </cell>
        </row>
        <row r="130">
          <cell r="B130" t="str">
            <v>Fire Fighting Materials</v>
          </cell>
          <cell r="C130">
            <v>22020312</v>
          </cell>
        </row>
        <row r="131">
          <cell r="B131" t="str">
            <v>Government Funds &amp; Store Losses</v>
          </cell>
          <cell r="C131">
            <v>22020313</v>
          </cell>
        </row>
        <row r="132">
          <cell r="B132" t="str">
            <v>Robe &amp; Outfit Allowance</v>
          </cell>
          <cell r="C132">
            <v>22020314</v>
          </cell>
        </row>
        <row r="133">
          <cell r="B133" t="str">
            <v>Computer Materials &amp; Supply</v>
          </cell>
          <cell r="C133">
            <v>22020315</v>
          </cell>
        </row>
        <row r="135">
          <cell r="B135" t="str">
            <v>Maintenance Services - General</v>
          </cell>
          <cell r="C135">
            <v>22020400</v>
          </cell>
        </row>
        <row r="136">
          <cell r="B136" t="str">
            <v>Maintenance of Motor Vehicle/Transport Equipment</v>
          </cell>
          <cell r="C136">
            <v>22020401</v>
          </cell>
        </row>
        <row r="137">
          <cell r="B137" t="str">
            <v>Maintenance of Office Furniture</v>
          </cell>
          <cell r="C137">
            <v>22020402</v>
          </cell>
        </row>
        <row r="138">
          <cell r="B138" t="str">
            <v>Maintenance of Office Building Residential Qtrs</v>
          </cell>
          <cell r="C138">
            <v>22020403</v>
          </cell>
        </row>
        <row r="139">
          <cell r="B139" t="str">
            <v>Maintenance of Office / IT Equipments</v>
          </cell>
          <cell r="C139">
            <v>22020404</v>
          </cell>
        </row>
        <row r="140">
          <cell r="B140" t="str">
            <v>Maintenance of Plants &amp; Generators</v>
          </cell>
          <cell r="C140">
            <v>22020405</v>
          </cell>
        </row>
        <row r="141">
          <cell r="B141" t="str">
            <v>Other Maintenance Services</v>
          </cell>
          <cell r="C141">
            <v>22020406</v>
          </cell>
        </row>
        <row r="142">
          <cell r="B142" t="str">
            <v>Maintenance of Aircrafts</v>
          </cell>
          <cell r="C142">
            <v>22020407</v>
          </cell>
        </row>
        <row r="143">
          <cell r="B143" t="str">
            <v>Maintenance of Sea Boats</v>
          </cell>
          <cell r="C143">
            <v>22020408</v>
          </cell>
        </row>
        <row r="144">
          <cell r="B144" t="str">
            <v>Maintenance of Railway Equipments</v>
          </cell>
          <cell r="C144">
            <v>22020409</v>
          </cell>
        </row>
        <row r="145">
          <cell r="B145" t="str">
            <v>Maintenance of Street Lightings</v>
          </cell>
          <cell r="C145">
            <v>22020410</v>
          </cell>
        </row>
        <row r="146">
          <cell r="B146" t="str">
            <v>Maintenance of Communication Equipments</v>
          </cell>
          <cell r="C146">
            <v>22020411</v>
          </cell>
        </row>
        <row r="147">
          <cell r="B147" t="str">
            <v>Maintenance of Markets/Public Places</v>
          </cell>
          <cell r="C147">
            <v>22020412</v>
          </cell>
        </row>
        <row r="148">
          <cell r="B148" t="str">
            <v>Minor Road Maintenance</v>
          </cell>
          <cell r="C148">
            <v>22020413</v>
          </cell>
        </row>
        <row r="149">
          <cell r="B149" t="str">
            <v>Maint. Of dumpsites &amp; Evacuation of cacases</v>
          </cell>
          <cell r="C149">
            <v>22020414</v>
          </cell>
        </row>
        <row r="150">
          <cell r="B150" t="str">
            <v>Maint. Of Computer &amp; ICT Equipment dumpsites &amp; Evacuation of cacases</v>
          </cell>
          <cell r="C150">
            <v>22020414</v>
          </cell>
        </row>
        <row r="151">
          <cell r="B151" t="str">
            <v>Upkeep of Govt. House/Cleaning Services</v>
          </cell>
          <cell r="C151">
            <v>22020415</v>
          </cell>
        </row>
        <row r="152">
          <cell r="B152" t="str">
            <v>Upkeep of Offices /Cleaning Services</v>
          </cell>
          <cell r="C152">
            <v>22020416</v>
          </cell>
        </row>
        <row r="153">
          <cell r="B153" t="str">
            <v>Maint. Of Science Laboratory</v>
          </cell>
          <cell r="C153">
            <v>22020417</v>
          </cell>
        </row>
        <row r="155">
          <cell r="B155" t="str">
            <v>Training - General</v>
          </cell>
          <cell r="C155">
            <v>22020500</v>
          </cell>
        </row>
        <row r="156">
          <cell r="B156" t="str">
            <v>Local Training</v>
          </cell>
          <cell r="C156">
            <v>22020501</v>
          </cell>
        </row>
        <row r="157">
          <cell r="B157" t="str">
            <v>International Training</v>
          </cell>
          <cell r="C157">
            <v>22020502</v>
          </cell>
        </row>
        <row r="158">
          <cell r="B158" t="str">
            <v>Local Training ( Regular)</v>
          </cell>
          <cell r="C158">
            <v>22020503</v>
          </cell>
        </row>
        <row r="159">
          <cell r="B159" t="str">
            <v>Local Training( Seminars, Conf. &amp; W/Shop</v>
          </cell>
          <cell r="C159">
            <v>22020504</v>
          </cell>
        </row>
        <row r="160">
          <cell r="B160" t="str">
            <v>Professional Development Others</v>
          </cell>
          <cell r="C160">
            <v>22020505</v>
          </cell>
        </row>
        <row r="161">
          <cell r="B161" t="str">
            <v>Practicing Licence Fee( Charges)</v>
          </cell>
          <cell r="C161">
            <v>22020506</v>
          </cell>
        </row>
        <row r="162">
          <cell r="B162" t="str">
            <v>Seminars/Workshops for Traditional Institutions</v>
          </cell>
          <cell r="C162">
            <v>22020507</v>
          </cell>
        </row>
        <row r="163">
          <cell r="B163" t="str">
            <v>Citizen Engagement</v>
          </cell>
          <cell r="C163">
            <v>22020516</v>
          </cell>
        </row>
        <row r="165">
          <cell r="B165" t="str">
            <v>Other Services - General</v>
          </cell>
          <cell r="C165">
            <v>22020600</v>
          </cell>
        </row>
        <row r="166">
          <cell r="B166" t="str">
            <v>Security Services</v>
          </cell>
          <cell r="C166">
            <v>22020601</v>
          </cell>
        </row>
        <row r="167">
          <cell r="B167" t="str">
            <v>Office Rent</v>
          </cell>
          <cell r="C167">
            <v>22020602</v>
          </cell>
        </row>
        <row r="168">
          <cell r="B168" t="str">
            <v>Residential Rent</v>
          </cell>
          <cell r="C168">
            <v>22020603</v>
          </cell>
        </row>
        <row r="169">
          <cell r="B169" t="str">
            <v>Security Vote (Including Operations)</v>
          </cell>
          <cell r="C169">
            <v>22020604</v>
          </cell>
        </row>
        <row r="170">
          <cell r="B170" t="str">
            <v>Cleaning &amp;Fumigation Services</v>
          </cell>
          <cell r="C170">
            <v>22020605</v>
          </cell>
        </row>
        <row r="171">
          <cell r="B171" t="str">
            <v>Security Vote (Preventive &amp; Supportive Measure)</v>
          </cell>
          <cell r="C171">
            <v>22020606</v>
          </cell>
        </row>
        <row r="172">
          <cell r="B172" t="str">
            <v>Overseas Medical Treatment &amp; Expenses</v>
          </cell>
          <cell r="C172">
            <v>22020607</v>
          </cell>
        </row>
        <row r="173">
          <cell r="B173" t="str">
            <v>ADC/Orderlies &amp; Other Escort Expenditure</v>
          </cell>
          <cell r="C173">
            <v>22020608</v>
          </cell>
        </row>
        <row r="174">
          <cell r="B174" t="str">
            <v>Overhead Cost payment to Hospitals</v>
          </cell>
          <cell r="C174">
            <v>22020609</v>
          </cell>
        </row>
        <row r="175">
          <cell r="B175" t="str">
            <v>HIV Intervention Fund</v>
          </cell>
          <cell r="C175">
            <v>22020610</v>
          </cell>
        </row>
        <row r="176">
          <cell r="B176" t="str">
            <v>Protocol Support Services</v>
          </cell>
          <cell r="C176">
            <v>22021041</v>
          </cell>
        </row>
        <row r="178">
          <cell r="B178" t="str">
            <v>Consulting and Professional Services General</v>
          </cell>
          <cell r="C178">
            <v>22020700</v>
          </cell>
        </row>
        <row r="179">
          <cell r="B179" t="str">
            <v>Financial Consulting</v>
          </cell>
          <cell r="C179">
            <v>22020701</v>
          </cell>
        </row>
        <row r="180">
          <cell r="B180" t="str">
            <v>Information Technology Consulting</v>
          </cell>
          <cell r="C180">
            <v>22020702</v>
          </cell>
        </row>
        <row r="181">
          <cell r="B181" t="str">
            <v>Legal Services</v>
          </cell>
          <cell r="C181">
            <v>22020703</v>
          </cell>
        </row>
        <row r="182">
          <cell r="B182" t="str">
            <v>Engineering Services</v>
          </cell>
          <cell r="C182">
            <v>22020704</v>
          </cell>
        </row>
        <row r="183">
          <cell r="B183" t="str">
            <v>Architectural Services</v>
          </cell>
          <cell r="C183">
            <v>22020705</v>
          </cell>
        </row>
        <row r="184">
          <cell r="B184" t="str">
            <v>Surveying Services</v>
          </cell>
          <cell r="C184">
            <v>22020706</v>
          </cell>
        </row>
        <row r="185">
          <cell r="B185" t="str">
            <v>Agricultural Consulting</v>
          </cell>
          <cell r="C185">
            <v>22020707</v>
          </cell>
        </row>
        <row r="186">
          <cell r="B186" t="str">
            <v>Medical Consulting</v>
          </cell>
          <cell r="C186">
            <v>22020708</v>
          </cell>
        </row>
        <row r="187">
          <cell r="B187" t="str">
            <v>Health Consultancy Services</v>
          </cell>
          <cell r="C187">
            <v>22020708</v>
          </cell>
        </row>
        <row r="188">
          <cell r="B188" t="str">
            <v>Audit Fees</v>
          </cell>
          <cell r="C188">
            <v>22020709</v>
          </cell>
        </row>
        <row r="189">
          <cell r="B189" t="str">
            <v>Economic &amp; fin. Consulting Services</v>
          </cell>
          <cell r="C189">
            <v>22020710</v>
          </cell>
        </row>
        <row r="190">
          <cell r="B190" t="str">
            <v>Capacity Building( Part- time Services Delivery)</v>
          </cell>
          <cell r="C190">
            <v>22020711</v>
          </cell>
        </row>
        <row r="191">
          <cell r="B191" t="str">
            <v>Design  Services</v>
          </cell>
          <cell r="C191">
            <v>22020712</v>
          </cell>
        </row>
        <row r="194">
          <cell r="B194" t="str">
            <v>Fuel and Lubricant General</v>
          </cell>
          <cell r="C194">
            <v>22020800</v>
          </cell>
        </row>
        <row r="195">
          <cell r="B195" t="str">
            <v>Motor Vehicle Fuel Cost</v>
          </cell>
          <cell r="C195">
            <v>22020801</v>
          </cell>
        </row>
        <row r="196">
          <cell r="B196" t="str">
            <v>Other Transport Equipment Fuel Cost</v>
          </cell>
          <cell r="C196">
            <v>22020802</v>
          </cell>
        </row>
        <row r="197">
          <cell r="B197" t="str">
            <v>Plant/Generator Fuel Cost</v>
          </cell>
          <cell r="C197">
            <v>22020803</v>
          </cell>
        </row>
        <row r="198">
          <cell r="B198" t="str">
            <v>Aircraft Fuel Cost</v>
          </cell>
          <cell r="C198">
            <v>22020804</v>
          </cell>
        </row>
        <row r="199">
          <cell r="B199" t="str">
            <v>Sea Boat Fuel Cost</v>
          </cell>
          <cell r="C199">
            <v>22020805</v>
          </cell>
        </row>
        <row r="200">
          <cell r="B200" t="str">
            <v>Cooking Gas/Fuel Cost</v>
          </cell>
          <cell r="C200">
            <v>22020806</v>
          </cell>
        </row>
        <row r="201">
          <cell r="B201" t="str">
            <v>Regional Water Plants Fuelling</v>
          </cell>
          <cell r="C201">
            <v>22020807</v>
          </cell>
        </row>
        <row r="204">
          <cell r="B204" t="str">
            <v>Financial Charges General</v>
          </cell>
          <cell r="C204">
            <v>22020900</v>
          </cell>
        </row>
        <row r="205">
          <cell r="B205" t="str">
            <v>Bank Charges (Other than Interest)</v>
          </cell>
          <cell r="C205">
            <v>22020901</v>
          </cell>
        </row>
        <row r="206">
          <cell r="B206" t="str">
            <v>Insurance Premium</v>
          </cell>
          <cell r="C206">
            <v>22020902</v>
          </cell>
        </row>
        <row r="207">
          <cell r="B207" t="str">
            <v>Loss on Foreign Exchange</v>
          </cell>
          <cell r="C207">
            <v>22020903</v>
          </cell>
        </row>
        <row r="208">
          <cell r="B208" t="str">
            <v>Other CRF Bank Charges</v>
          </cell>
          <cell r="C208">
            <v>22020904</v>
          </cell>
        </row>
        <row r="209">
          <cell r="B209" t="str">
            <v>National Health Insurance Scheme Contribution</v>
          </cell>
          <cell r="C209">
            <v>22020905</v>
          </cell>
        </row>
        <row r="210">
          <cell r="B210" t="str">
            <v>Cost of Revenue Collection</v>
          </cell>
          <cell r="C210">
            <v>22020906</v>
          </cell>
        </row>
        <row r="211">
          <cell r="B211" t="str">
            <v>Cost of Borrowing</v>
          </cell>
          <cell r="C211">
            <v>22020907</v>
          </cell>
        </row>
        <row r="212">
          <cell r="B212" t="str">
            <v xml:space="preserve">National Social Insurance Scheme </v>
          </cell>
          <cell r="C212">
            <v>22020908</v>
          </cell>
        </row>
        <row r="213">
          <cell r="B213" t="str">
            <v>Insurance  On Capital Assets</v>
          </cell>
          <cell r="C213">
            <v>22020909</v>
          </cell>
        </row>
        <row r="216">
          <cell r="B216" t="str">
            <v>Miscellaneous - General</v>
          </cell>
          <cell r="C216">
            <v>22021000</v>
          </cell>
        </row>
        <row r="217">
          <cell r="B217" t="str">
            <v>Refreshment &amp; Meals</v>
          </cell>
          <cell r="C217">
            <v>22021001</v>
          </cell>
        </row>
        <row r="218">
          <cell r="B218" t="str">
            <v>Honorarium &amp; Sitting Allowance</v>
          </cell>
          <cell r="C218">
            <v>22021002</v>
          </cell>
        </row>
        <row r="219">
          <cell r="B219" t="str">
            <v>Publicity &amp; Advertisements</v>
          </cell>
          <cell r="C219">
            <v>22021003</v>
          </cell>
        </row>
        <row r="220">
          <cell r="B220" t="str">
            <v>Medical Expenses</v>
          </cell>
          <cell r="C220">
            <v>22021004</v>
          </cell>
        </row>
        <row r="221">
          <cell r="B221" t="str">
            <v>Service School Fees Payment</v>
          </cell>
          <cell r="C221">
            <v>22021005</v>
          </cell>
        </row>
        <row r="222">
          <cell r="B222" t="str">
            <v>Postages &amp; Courier Services</v>
          </cell>
          <cell r="C222">
            <v>22021006</v>
          </cell>
        </row>
        <row r="223">
          <cell r="B223" t="str">
            <v>Welfare Packages</v>
          </cell>
          <cell r="C223">
            <v>22021007</v>
          </cell>
        </row>
        <row r="224">
          <cell r="B224" t="str">
            <v>Subscription to Professional Bodies</v>
          </cell>
          <cell r="C224">
            <v>22021008</v>
          </cell>
        </row>
        <row r="225">
          <cell r="B225" t="str">
            <v>Sporting Activities</v>
          </cell>
          <cell r="C225">
            <v>22021009</v>
          </cell>
        </row>
        <row r="226">
          <cell r="B226" t="str">
            <v>Direct Teaching &amp; Laboratory Cost</v>
          </cell>
          <cell r="C226">
            <v>22021010</v>
          </cell>
        </row>
        <row r="227">
          <cell r="B227" t="str">
            <v>Recruitment and Appointmen t (Service Wide)</v>
          </cell>
          <cell r="C227">
            <v>22021011</v>
          </cell>
        </row>
        <row r="228">
          <cell r="B228" t="str">
            <v>Dicipline and Appointment (Service Wide)</v>
          </cell>
          <cell r="C228">
            <v>22021012</v>
          </cell>
        </row>
        <row r="229">
          <cell r="B229" t="str">
            <v>Promotionf (Service Wide)</v>
          </cell>
          <cell r="C229">
            <v>22021013</v>
          </cell>
        </row>
        <row r="230">
          <cell r="B230" t="str">
            <v xml:space="preserve">Annual Budget Expenses and Administration </v>
          </cell>
          <cell r="C230">
            <v>22021014</v>
          </cell>
        </row>
        <row r="231">
          <cell r="B231" t="str">
            <v>Creche</v>
          </cell>
          <cell r="C231">
            <v>22021015</v>
          </cell>
        </row>
        <row r="232">
          <cell r="B232" t="str">
            <v>Servicom</v>
          </cell>
          <cell r="C232">
            <v>22021016</v>
          </cell>
        </row>
        <row r="233">
          <cell r="B233" t="str">
            <v>Anti-Corruption</v>
          </cell>
          <cell r="C233">
            <v>22021017</v>
          </cell>
        </row>
        <row r="234">
          <cell r="B234" t="str">
            <v>Gender</v>
          </cell>
          <cell r="C234">
            <v>22021018</v>
          </cell>
        </row>
        <row r="235">
          <cell r="B235" t="str">
            <v>Medical Expenses - International</v>
          </cell>
          <cell r="C235">
            <v>22021019</v>
          </cell>
        </row>
        <row r="236">
          <cell r="B236" t="str">
            <v>Foreign Scholarship Scheme</v>
          </cell>
          <cell r="C236">
            <v>22021020</v>
          </cell>
        </row>
        <row r="237">
          <cell r="B237" t="str">
            <v>Special Days/Celebrations</v>
          </cell>
          <cell r="C237">
            <v>22021021</v>
          </cell>
        </row>
        <row r="238">
          <cell r="B238" t="str">
            <v>Donations to Institutions &amp; Organisations</v>
          </cell>
          <cell r="C238">
            <v>22021022</v>
          </cell>
        </row>
        <row r="239">
          <cell r="B239" t="str">
            <v>Final Accounts and Budget Preparation Expenses</v>
          </cell>
          <cell r="C239">
            <v>22021023</v>
          </cell>
        </row>
        <row r="240">
          <cell r="B240" t="str">
            <v>Committees &amp; Commissions Expenses</v>
          </cell>
          <cell r="C240">
            <v>22021024</v>
          </cell>
        </row>
        <row r="241">
          <cell r="B241" t="str">
            <v>Compensations</v>
          </cell>
          <cell r="C241">
            <v>22021025</v>
          </cell>
        </row>
        <row r="242">
          <cell r="B242" t="str">
            <v>Entertainment &amp; Hospitality</v>
          </cell>
          <cell r="C242">
            <v>22021026</v>
          </cell>
        </row>
        <row r="243">
          <cell r="B243" t="str">
            <v>Traditional Gifts</v>
          </cell>
          <cell r="C243">
            <v>22021027</v>
          </cell>
        </row>
        <row r="244">
          <cell r="B244" t="str">
            <v>Settlement of Outstanding Recurrent liabilities</v>
          </cell>
          <cell r="C244">
            <v>22021028</v>
          </cell>
        </row>
        <row r="245">
          <cell r="B245" t="str">
            <v>Supplementary Support to NYSC</v>
          </cell>
          <cell r="C245">
            <v>22021029</v>
          </cell>
        </row>
        <row r="246">
          <cell r="B246" t="str">
            <v>Third Party Funds</v>
          </cell>
          <cell r="C246">
            <v>22021030</v>
          </cell>
        </row>
        <row r="247">
          <cell r="B247" t="str">
            <v>Student Allowance/Local Scholarship</v>
          </cell>
          <cell r="C247">
            <v>22021031</v>
          </cell>
        </row>
        <row r="248">
          <cell r="B248" t="str">
            <v>Industrial Attachment Supervision</v>
          </cell>
          <cell r="C248">
            <v>22021032</v>
          </cell>
        </row>
        <row r="249">
          <cell r="B249" t="str">
            <v>Technology Teacher Research &amp; Development</v>
          </cell>
          <cell r="C249">
            <v>22021033</v>
          </cell>
        </row>
        <row r="250">
          <cell r="B250" t="str">
            <v>Technology Reserch &amp; Development</v>
          </cell>
          <cell r="C250">
            <v>22021034</v>
          </cell>
        </row>
        <row r="251">
          <cell r="B251" t="str">
            <v>Local Techology Support</v>
          </cell>
          <cell r="C251">
            <v>22021035</v>
          </cell>
        </row>
        <row r="252">
          <cell r="B252" t="str">
            <v>Accreditation</v>
          </cell>
          <cell r="C252">
            <v>22021036</v>
          </cell>
        </row>
        <row r="253">
          <cell r="B253" t="str">
            <v>Supervision( M&amp;E )</v>
          </cell>
          <cell r="C253">
            <v>22021037</v>
          </cell>
        </row>
        <row r="254">
          <cell r="B254" t="str">
            <v>Affiliation to other Institutions</v>
          </cell>
          <cell r="C254">
            <v>22021038</v>
          </cell>
        </row>
        <row r="255">
          <cell r="B255" t="str">
            <v>Empowerment Scheme</v>
          </cell>
          <cell r="C255">
            <v>22021039</v>
          </cell>
        </row>
        <row r="256">
          <cell r="B256" t="str">
            <v>Resettlement tools</v>
          </cell>
          <cell r="C256">
            <v>22021040</v>
          </cell>
        </row>
        <row r="257">
          <cell r="B257" t="str">
            <v>public Health Emergencies</v>
          </cell>
          <cell r="C257">
            <v>22021041</v>
          </cell>
        </row>
        <row r="259">
          <cell r="B259" t="str">
            <v>Loans and Advances General</v>
          </cell>
          <cell r="C259">
            <v>22030000</v>
          </cell>
        </row>
        <row r="260">
          <cell r="B260" t="str">
            <v>Motor Cycle Advances</v>
          </cell>
          <cell r="C260">
            <v>22030101</v>
          </cell>
        </row>
        <row r="261">
          <cell r="B261" t="str">
            <v>Bicycle Advances</v>
          </cell>
          <cell r="C261">
            <v>22030102</v>
          </cell>
        </row>
        <row r="262">
          <cell r="B262" t="str">
            <v>Refurbishing advances</v>
          </cell>
          <cell r="C262">
            <v>22030103</v>
          </cell>
        </row>
        <row r="263">
          <cell r="B263" t="str">
            <v>Correspondence Advance</v>
          </cell>
          <cell r="C263">
            <v>22030104</v>
          </cell>
        </row>
        <row r="264">
          <cell r="B264" t="str">
            <v>Spectacle Advances</v>
          </cell>
          <cell r="C264">
            <v>22030105</v>
          </cell>
        </row>
        <row r="265">
          <cell r="B265" t="str">
            <v>Motor Vehicle Advance</v>
          </cell>
          <cell r="C265">
            <v>22030106</v>
          </cell>
        </row>
        <row r="266">
          <cell r="B266" t="str">
            <v xml:space="preserve">Furnishing Advances </v>
          </cell>
          <cell r="C266">
            <v>22030107</v>
          </cell>
        </row>
        <row r="267">
          <cell r="B267" t="str">
            <v>Housing Loans</v>
          </cell>
          <cell r="C267">
            <v>22030108</v>
          </cell>
        </row>
        <row r="269">
          <cell r="B269" t="str">
            <v>Local Grants &amp; Contribution General</v>
          </cell>
          <cell r="C269">
            <v>22040100</v>
          </cell>
        </row>
        <row r="270">
          <cell r="B270" t="str">
            <v>Grant To State Governments - Current</v>
          </cell>
          <cell r="C270">
            <v>22040101</v>
          </cell>
        </row>
        <row r="271">
          <cell r="B271" t="str">
            <v>Grant To State Governments - Capital</v>
          </cell>
          <cell r="C271">
            <v>22040102</v>
          </cell>
        </row>
        <row r="272">
          <cell r="B272" t="str">
            <v>Grant To Local Governments - Current</v>
          </cell>
          <cell r="C272">
            <v>22040103</v>
          </cell>
        </row>
        <row r="273">
          <cell r="B273" t="str">
            <v>Grant To Local Governments - Capital</v>
          </cell>
          <cell r="C273">
            <v>22040104</v>
          </cell>
        </row>
        <row r="274">
          <cell r="B274" t="str">
            <v>Grant To Government Owned Companies - Current</v>
          </cell>
          <cell r="C274">
            <v>22040105</v>
          </cell>
        </row>
        <row r="275">
          <cell r="B275" t="str">
            <v>Grant To Government Owned Companies - Capital</v>
          </cell>
          <cell r="C275">
            <v>22040106</v>
          </cell>
        </row>
        <row r="276">
          <cell r="B276" t="str">
            <v>Grant To Private Companies - Current</v>
          </cell>
          <cell r="C276">
            <v>22040107</v>
          </cell>
        </row>
        <row r="277">
          <cell r="B277" t="str">
            <v>Grant To Private Companies - Capital</v>
          </cell>
          <cell r="C277">
            <v>22040108</v>
          </cell>
        </row>
        <row r="278">
          <cell r="B278" t="str">
            <v>Grant To Communities/NGOs</v>
          </cell>
          <cell r="C278">
            <v>22040109</v>
          </cell>
        </row>
        <row r="279">
          <cell r="B279" t="str">
            <v>Recurrent Grants to Govt Owned Companies</v>
          </cell>
          <cell r="C279">
            <v>22040110</v>
          </cell>
        </row>
        <row r="280">
          <cell r="B280" t="str">
            <v>Recurrent Grants to NYSC</v>
          </cell>
          <cell r="C280">
            <v>22040111</v>
          </cell>
        </row>
        <row r="281">
          <cell r="B281" t="str">
            <v>Recurrent Grants to Nigerian Labour Congress</v>
          </cell>
          <cell r="C281">
            <v>22040112</v>
          </cell>
        </row>
        <row r="282">
          <cell r="B282" t="str">
            <v>Recurrent Grants to ABU Zaria</v>
          </cell>
          <cell r="C282">
            <v>22040113</v>
          </cell>
        </row>
        <row r="283">
          <cell r="B283" t="str">
            <v>Recurrent Grants to Other Org. &amp; Agencie</v>
          </cell>
          <cell r="C283">
            <v>22040114</v>
          </cell>
        </row>
        <row r="284">
          <cell r="B284" t="str">
            <v>LG Shares of State Internally Generated Revenue</v>
          </cell>
          <cell r="C284">
            <v>22040115</v>
          </cell>
        </row>
        <row r="285">
          <cell r="B285" t="str">
            <v>Govt 10% to Staff pension Scheme</v>
          </cell>
          <cell r="C285">
            <v>22040116</v>
          </cell>
        </row>
        <row r="286">
          <cell r="B286" t="str">
            <v>Overhead Cost Payment to Parastatals &amp; Agencies</v>
          </cell>
          <cell r="C286">
            <v>22040117</v>
          </cell>
        </row>
        <row r="287">
          <cell r="B287" t="str">
            <v>Government Contribution to LG Staff Pension</v>
          </cell>
          <cell r="C287">
            <v>22040118</v>
          </cell>
        </row>
        <row r="288">
          <cell r="B288" t="str">
            <v>Recurrent Counterpart Contribution by Government</v>
          </cell>
          <cell r="C288">
            <v>22040119</v>
          </cell>
        </row>
        <row r="290">
          <cell r="B290" t="str">
            <v>Foreign Grants &amp; Contribution General</v>
          </cell>
          <cell r="C290">
            <v>22040200</v>
          </cell>
        </row>
        <row r="291">
          <cell r="B291" t="str">
            <v>Grant To Foreign Governments</v>
          </cell>
          <cell r="C291">
            <v>22040201</v>
          </cell>
        </row>
        <row r="292">
          <cell r="B292" t="str">
            <v>Grant To Foreign International Organizations</v>
          </cell>
          <cell r="C292">
            <v>22040202</v>
          </cell>
        </row>
        <row r="294">
          <cell r="B294" t="str">
            <v>Subsidy to Gov't Owned Companies</v>
          </cell>
          <cell r="C294">
            <v>22050100</v>
          </cell>
        </row>
        <row r="295">
          <cell r="B295" t="str">
            <v>Subsidy To Government Owned Companies</v>
          </cell>
          <cell r="C295">
            <v>22050101</v>
          </cell>
        </row>
        <row r="296">
          <cell r="B296" t="str">
            <v>Meal Subsidy to Government Schools</v>
          </cell>
          <cell r="C296">
            <v>22050102</v>
          </cell>
        </row>
        <row r="298">
          <cell r="B298" t="str">
            <v>Subsidy to Private Companies</v>
          </cell>
          <cell r="C298">
            <v>22050200</v>
          </cell>
        </row>
        <row r="299">
          <cell r="B299" t="str">
            <v>Subsidy To Private Companies</v>
          </cell>
          <cell r="C299">
            <v>22050201</v>
          </cell>
        </row>
        <row r="301">
          <cell r="B301" t="str">
            <v>Foreign Loans Repayment</v>
          </cell>
          <cell r="C301">
            <v>22060100</v>
          </cell>
        </row>
        <row r="302">
          <cell r="B302" t="str">
            <v>Foreign Loans and Interest Repayment</v>
          </cell>
          <cell r="C302">
            <v>22060101</v>
          </cell>
        </row>
        <row r="304">
          <cell r="B304" t="str">
            <v>Domestic Loans Repayment</v>
          </cell>
          <cell r="C304">
            <v>22060200</v>
          </cell>
        </row>
        <row r="305">
          <cell r="B305" t="str">
            <v>Domestic Loans and Interest Repayment</v>
          </cell>
          <cell r="C305">
            <v>220602</v>
          </cell>
        </row>
        <row r="306">
          <cell r="B306" t="str">
            <v>Internal public Debt- Principal Repayment</v>
          </cell>
          <cell r="C306">
            <v>22060201</v>
          </cell>
        </row>
        <row r="307">
          <cell r="B307" t="str">
            <v>Refunds (Tax,Others)</v>
          </cell>
          <cell r="C307">
            <v>22060202</v>
          </cell>
        </row>
        <row r="308">
          <cell r="B308" t="str">
            <v>Settlement of Outstanding Recurrent Liabilities</v>
          </cell>
          <cell r="C308">
            <v>22060203</v>
          </cell>
        </row>
        <row r="310">
          <cell r="B310" t="str">
            <v>TRANSFER TO OTHER FUNDS</v>
          </cell>
          <cell r="C310" t="str">
            <v>22070000</v>
          </cell>
        </row>
        <row r="311">
          <cell r="B311" t="str">
            <v>Transfer to CDF</v>
          </cell>
          <cell r="C311" t="str">
            <v>22070001</v>
          </cell>
        </row>
        <row r="312">
          <cell r="B312" t="str">
            <v>Transfer to Contingency Fund</v>
          </cell>
          <cell r="C312">
            <v>22070002</v>
          </cell>
        </row>
        <row r="313">
          <cell r="B313" t="str">
            <v>Transfer to Sinking Fund Investment</v>
          </cell>
          <cell r="C313">
            <v>22070003</v>
          </cell>
        </row>
        <row r="314">
          <cell r="B314" t="str">
            <v>Service Wide Vote</v>
          </cell>
          <cell r="C314">
            <v>22070004</v>
          </cell>
        </row>
        <row r="315">
          <cell r="B315" t="str">
            <v>Transfer to welfare loans &amp; Advances Fund</v>
          </cell>
          <cell r="C315">
            <v>22070005</v>
          </cell>
        </row>
        <row r="316">
          <cell r="B316" t="str">
            <v>Grant To Local Governments - Capital</v>
          </cell>
          <cell r="C316">
            <v>22040104</v>
          </cell>
        </row>
        <row r="317">
          <cell r="B317" t="str">
            <v>Grant To Government Owned Companies - Current</v>
          </cell>
          <cell r="C317">
            <v>22040105</v>
          </cell>
        </row>
        <row r="318">
          <cell r="B318" t="str">
            <v>Grant To Government Owned Companies - Capital</v>
          </cell>
          <cell r="C318">
            <v>22040106</v>
          </cell>
        </row>
        <row r="319">
          <cell r="B319" t="str">
            <v>Grant To Private Companies - Current</v>
          </cell>
          <cell r="C319">
            <v>22040107</v>
          </cell>
        </row>
        <row r="320">
          <cell r="B320" t="str">
            <v>Grant To Private Companies - Capital</v>
          </cell>
          <cell r="C320">
            <v>22040108</v>
          </cell>
        </row>
        <row r="321">
          <cell r="B321" t="str">
            <v>Grant To Communities/NGOs</v>
          </cell>
          <cell r="C321">
            <v>22040109</v>
          </cell>
        </row>
        <row r="322">
          <cell r="B322" t="str">
            <v>Recurrent Grants to Govt Owned Companies</v>
          </cell>
          <cell r="C322">
            <v>22040110</v>
          </cell>
        </row>
        <row r="323">
          <cell r="B323" t="str">
            <v>Recurrent Grants to NYSC</v>
          </cell>
          <cell r="C323">
            <v>22040111</v>
          </cell>
        </row>
        <row r="324">
          <cell r="B324" t="str">
            <v>Recurrent Grants to Nigerian Labour Congress</v>
          </cell>
          <cell r="C324">
            <v>22040112</v>
          </cell>
        </row>
        <row r="325">
          <cell r="B325" t="str">
            <v>Recurrent Grants to ABU Zaria</v>
          </cell>
          <cell r="C325">
            <v>22040113</v>
          </cell>
        </row>
        <row r="326">
          <cell r="B326" t="str">
            <v>Recurrent Grants to Other Org. &amp; Agencies</v>
          </cell>
          <cell r="C326">
            <v>22040114</v>
          </cell>
        </row>
        <row r="327">
          <cell r="B327" t="str">
            <v>LG Shares of State Internally Generated Revenue</v>
          </cell>
          <cell r="C327">
            <v>22040115</v>
          </cell>
        </row>
        <row r="328">
          <cell r="B328" t="str">
            <v>Gov't 10% to Staff pension Scheme</v>
          </cell>
          <cell r="C328">
            <v>22040116</v>
          </cell>
        </row>
        <row r="329">
          <cell r="B329" t="str">
            <v>Overhead Cost Payment to Parastatals &amp; Agencies</v>
          </cell>
          <cell r="C329">
            <v>22040117</v>
          </cell>
        </row>
        <row r="330">
          <cell r="B330" t="str">
            <v>Government Contribution to LG Staff Pension</v>
          </cell>
          <cell r="C330">
            <v>22040118</v>
          </cell>
        </row>
        <row r="331">
          <cell r="B331" t="str">
            <v>Recurrent Counterpart Contribution by Government</v>
          </cell>
          <cell r="C331">
            <v>22040119</v>
          </cell>
        </row>
        <row r="332">
          <cell r="B332" t="str">
            <v>Contribution to Traditional Councils ( Emirates &amp; Chiefdoms)</v>
          </cell>
          <cell r="C332">
            <v>22040120</v>
          </cell>
        </row>
        <row r="333">
          <cell r="B333" t="str">
            <v>Grant to Foreign Governments</v>
          </cell>
          <cell r="C333">
            <v>22040201</v>
          </cell>
        </row>
        <row r="334">
          <cell r="B334" t="str">
            <v>Grant to Foreign International Organizations</v>
          </cell>
          <cell r="C334">
            <v>22040202</v>
          </cell>
        </row>
        <row r="335">
          <cell r="B335" t="str">
            <v>Subsidy to Government Owned Companies</v>
          </cell>
          <cell r="C335">
            <v>22050101</v>
          </cell>
        </row>
        <row r="336">
          <cell r="B336" t="str">
            <v>Meal Subsidy to Government Schools</v>
          </cell>
          <cell r="C336">
            <v>22050102</v>
          </cell>
        </row>
        <row r="337">
          <cell r="B337" t="str">
            <v>Subsidy to Private Companies</v>
          </cell>
          <cell r="C337">
            <v>22050201</v>
          </cell>
        </row>
        <row r="338">
          <cell r="B338" t="str">
            <v>External Debts Repayments- Principal</v>
          </cell>
          <cell r="C338">
            <v>22060101</v>
          </cell>
        </row>
        <row r="339">
          <cell r="B339" t="str">
            <v>External Debts Repayments- Interests</v>
          </cell>
          <cell r="C339">
            <v>22060102</v>
          </cell>
        </row>
        <row r="340">
          <cell r="B340" t="str">
            <v>Domestic Loans and Interest Repayment</v>
          </cell>
          <cell r="C340">
            <v>22060201</v>
          </cell>
        </row>
        <row r="341">
          <cell r="B341" t="str">
            <v>Internal public Debt- Principal Repayment</v>
          </cell>
          <cell r="C341">
            <v>22060202</v>
          </cell>
        </row>
        <row r="342">
          <cell r="B342" t="str">
            <v>Refunds (Tax  Others)</v>
          </cell>
          <cell r="C342">
            <v>22060203</v>
          </cell>
        </row>
        <row r="343">
          <cell r="B343" t="str">
            <v>Settlement of Outstanding Recurrent Liabilities</v>
          </cell>
          <cell r="C343">
            <v>22060204</v>
          </cell>
        </row>
        <row r="344">
          <cell r="B344" t="str">
            <v>Transfer to CDF</v>
          </cell>
          <cell r="C344">
            <v>22070001</v>
          </cell>
        </row>
        <row r="345">
          <cell r="B345" t="str">
            <v>Transfer to Contingency Fund</v>
          </cell>
          <cell r="C345">
            <v>22070002</v>
          </cell>
        </row>
        <row r="346">
          <cell r="B346" t="str">
            <v>Transfer to Sinking Fund Investment</v>
          </cell>
          <cell r="C346">
            <v>22070003</v>
          </cell>
        </row>
        <row r="347">
          <cell r="B347" t="str">
            <v>Service Wide Vote</v>
          </cell>
          <cell r="C347">
            <v>22070004</v>
          </cell>
        </row>
        <row r="348">
          <cell r="B348" t="str">
            <v>Transfer to Welfare Loans &amp; Advances(WL&amp;A)Fund</v>
          </cell>
          <cell r="C348">
            <v>22070005</v>
          </cell>
        </row>
        <row r="349">
          <cell r="B349" t="str">
            <v>With-Holding Taxes due to FIRS</v>
          </cell>
          <cell r="C349">
            <v>22080001</v>
          </cell>
        </row>
        <row r="350">
          <cell r="B350" t="str">
            <v>VAT Due to FIRS</v>
          </cell>
          <cell r="C350">
            <v>22080002</v>
          </cell>
        </row>
        <row r="351">
          <cell r="B351" t="str">
            <v>Union Deductions</v>
          </cell>
          <cell r="C351">
            <v>22080003</v>
          </cell>
        </row>
        <row r="352">
          <cell r="B352" t="str">
            <v>Loans Deduction from Salary</v>
          </cell>
          <cell r="C352">
            <v>22080004</v>
          </cell>
        </row>
        <row r="353">
          <cell r="B353" t="str">
            <v>Montrhly Net Pay Control Account</v>
          </cell>
          <cell r="C353">
            <v>22080005</v>
          </cell>
        </row>
        <row r="354">
          <cell r="B354" t="str">
            <v>Statutory Allocation To Local Governments</v>
          </cell>
          <cell r="C354">
            <v>22080006</v>
          </cell>
        </row>
        <row r="355">
          <cell r="B355" t="str">
            <v>Revenue to Judiciary from Federal Government</v>
          </cell>
          <cell r="C355">
            <v>22080007</v>
          </cell>
        </row>
      </sheetData>
      <sheetData sheetId="3">
        <row r="8">
          <cell r="D8" t="str">
            <v>Duty tour Allowance-Civil Servant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opLeftCell="A10" zoomScaleNormal="100" workbookViewId="0">
      <selection activeCell="B11" sqref="B11"/>
    </sheetView>
  </sheetViews>
  <sheetFormatPr defaultColWidth="9.140625" defaultRowHeight="17.25"/>
  <cols>
    <col min="1" max="1" width="9.140625" style="424"/>
    <col min="2" max="2" width="69.7109375" style="260" customWidth="1"/>
    <col min="3" max="3" width="25.28515625" style="260" customWidth="1"/>
    <col min="4" max="4" width="27" style="273" customWidth="1"/>
    <col min="5" max="16384" width="9.140625" style="260"/>
  </cols>
  <sheetData>
    <row r="1" spans="1:4">
      <c r="A1" s="425" t="s">
        <v>1376</v>
      </c>
      <c r="B1" s="425"/>
      <c r="C1" s="425"/>
      <c r="D1" s="426"/>
    </row>
    <row r="2" spans="1:4">
      <c r="A2" s="425" t="s">
        <v>1377</v>
      </c>
      <c r="B2" s="425"/>
      <c r="C2" s="425"/>
      <c r="D2" s="426"/>
    </row>
    <row r="3" spans="1:4" ht="34.5">
      <c r="A3" s="261" t="s">
        <v>1378</v>
      </c>
      <c r="B3" s="261" t="s">
        <v>1379</v>
      </c>
      <c r="C3" s="262" t="s">
        <v>1380</v>
      </c>
      <c r="D3" s="262" t="s">
        <v>2144</v>
      </c>
    </row>
    <row r="4" spans="1:4">
      <c r="A4" s="422"/>
      <c r="B4" s="263" t="s">
        <v>1381</v>
      </c>
      <c r="C4" s="264">
        <v>15300000000</v>
      </c>
      <c r="D4" s="264">
        <v>10000000000</v>
      </c>
    </row>
    <row r="5" spans="1:4">
      <c r="A5" s="422"/>
      <c r="B5" s="263" t="s">
        <v>1382</v>
      </c>
      <c r="C5" s="264">
        <v>50228877278.110001</v>
      </c>
      <c r="D5" s="264">
        <f>'2. RECIEPTS SUMM'!D8</f>
        <v>42920096876.110008</v>
      </c>
    </row>
    <row r="6" spans="1:4">
      <c r="A6" s="422"/>
      <c r="B6" s="263" t="s">
        <v>1383</v>
      </c>
      <c r="C6" s="264">
        <v>34919424430.150002</v>
      </c>
      <c r="D6" s="264">
        <f>'2. RECIEPTS SUMM'!D6</f>
        <v>34810814484.75</v>
      </c>
    </row>
    <row r="7" spans="1:4" s="267" customFormat="1">
      <c r="A7" s="423"/>
      <c r="B7" s="265"/>
      <c r="C7" s="266">
        <f>SUM(C4:C6)</f>
        <v>100448301708.26001</v>
      </c>
      <c r="D7" s="266">
        <f>SUM(D4:D6)</f>
        <v>87730911360.860016</v>
      </c>
    </row>
    <row r="8" spans="1:4">
      <c r="A8" s="422"/>
      <c r="B8" s="265" t="s">
        <v>1384</v>
      </c>
      <c r="C8" s="264"/>
      <c r="D8" s="264"/>
    </row>
    <row r="9" spans="1:4">
      <c r="A9" s="422"/>
      <c r="B9" s="263" t="s">
        <v>1281</v>
      </c>
      <c r="C9" s="264">
        <v>39791025264.36702</v>
      </c>
      <c r="D9" s="264">
        <f>'Summary of Rec Exp'!E390</f>
        <v>42000184112.645828</v>
      </c>
    </row>
    <row r="10" spans="1:4">
      <c r="A10" s="422"/>
      <c r="B10" s="263" t="s">
        <v>1385</v>
      </c>
      <c r="C10" s="264">
        <v>43674267531.162216</v>
      </c>
      <c r="D10" s="264">
        <f>'Summary of Rec Exp'!E391</f>
        <v>43440813939.308731</v>
      </c>
    </row>
    <row r="11" spans="1:4" s="267" customFormat="1">
      <c r="A11" s="423"/>
      <c r="B11" s="268" t="s">
        <v>1386</v>
      </c>
      <c r="C11" s="266">
        <f>SUM(C9:C10)</f>
        <v>83465292795.529236</v>
      </c>
      <c r="D11" s="266">
        <f>SUM(D9:D10)</f>
        <v>85440998051.954559</v>
      </c>
    </row>
    <row r="12" spans="1:4" s="267" customFormat="1">
      <c r="A12" s="423"/>
      <c r="B12" s="268"/>
      <c r="C12" s="266"/>
      <c r="D12" s="266"/>
    </row>
    <row r="13" spans="1:4" s="267" customFormat="1">
      <c r="A13" s="423"/>
      <c r="B13" s="265" t="s">
        <v>1387</v>
      </c>
      <c r="C13" s="266">
        <f>C7-C11</f>
        <v>16983008912.730774</v>
      </c>
      <c r="D13" s="266">
        <f>D7-D11</f>
        <v>2289913308.9054565</v>
      </c>
    </row>
    <row r="14" spans="1:4">
      <c r="A14" s="422"/>
      <c r="B14" s="263"/>
      <c r="C14" s="264"/>
      <c r="D14" s="264"/>
    </row>
    <row r="15" spans="1:4">
      <c r="A15" s="422"/>
      <c r="B15" s="269" t="s">
        <v>1388</v>
      </c>
      <c r="C15" s="264"/>
      <c r="D15" s="264"/>
    </row>
    <row r="16" spans="1:4">
      <c r="A16" s="422"/>
      <c r="B16" s="263" t="s">
        <v>1381</v>
      </c>
      <c r="C16" s="264"/>
      <c r="D16" s="264"/>
    </row>
    <row r="17" spans="1:4" s="267" customFormat="1">
      <c r="A17" s="423"/>
      <c r="B17" s="265" t="s">
        <v>1387</v>
      </c>
      <c r="C17" s="266">
        <v>16983008912.7244</v>
      </c>
      <c r="D17" s="266">
        <f>D13</f>
        <v>2289913308.9054565</v>
      </c>
    </row>
    <row r="18" spans="1:4">
      <c r="A18" s="422"/>
      <c r="B18" s="263" t="s">
        <v>1389</v>
      </c>
      <c r="C18" s="264">
        <v>9469838052.75</v>
      </c>
      <c r="D18" s="264">
        <f>'2. RECIEPTS SUMM'!D7</f>
        <v>13294559591.540001</v>
      </c>
    </row>
    <row r="19" spans="1:4">
      <c r="A19" s="422"/>
      <c r="B19" s="263" t="s">
        <v>1295</v>
      </c>
      <c r="C19" s="264">
        <v>6650315000</v>
      </c>
      <c r="D19" s="264">
        <f>'2. RECIEPTS SUMM'!D16</f>
        <v>820420000</v>
      </c>
    </row>
    <row r="20" spans="1:4">
      <c r="A20" s="422"/>
      <c r="B20" s="263" t="s">
        <v>1298</v>
      </c>
      <c r="C20" s="264">
        <v>35308883903.150002</v>
      </c>
      <c r="D20" s="264">
        <f>'2. RECIEPTS SUMM'!D76</f>
        <v>9563299057.6099987</v>
      </c>
    </row>
    <row r="21" spans="1:4">
      <c r="A21" s="422"/>
      <c r="B21" s="270" t="s">
        <v>1296</v>
      </c>
      <c r="C21" s="264">
        <v>55908309846.93</v>
      </c>
      <c r="D21" s="264">
        <f>'2. RECIEPTS SUMM'!D31</f>
        <v>89094959566.175507</v>
      </c>
    </row>
    <row r="22" spans="1:4">
      <c r="A22" s="422"/>
      <c r="B22" s="271" t="s">
        <v>1297</v>
      </c>
      <c r="C22" s="264">
        <v>7135461665.6000004</v>
      </c>
      <c r="D22" s="264">
        <f>'2. RECIEPTS SUMM'!D50</f>
        <v>4538558050</v>
      </c>
    </row>
    <row r="23" spans="1:4">
      <c r="A23" s="422"/>
      <c r="B23" s="271" t="s">
        <v>1779</v>
      </c>
      <c r="C23" s="264"/>
      <c r="D23" s="264">
        <f>'2. RECIEPTS SUMM'!D79</f>
        <v>11607466286.360001</v>
      </c>
    </row>
    <row r="24" spans="1:4" s="267" customFormat="1">
      <c r="A24" s="423"/>
      <c r="B24" s="265" t="s">
        <v>1390</v>
      </c>
      <c r="C24" s="266">
        <f>SUM(C17:C23)</f>
        <v>131455817381.15442</v>
      </c>
      <c r="D24" s="266">
        <f>SUM(D17:D23)</f>
        <v>131209175860.59096</v>
      </c>
    </row>
    <row r="25" spans="1:4">
      <c r="A25" s="422"/>
      <c r="C25" s="264"/>
      <c r="D25" s="264"/>
    </row>
    <row r="26" spans="1:4">
      <c r="A26" s="422"/>
      <c r="B26" s="269" t="s">
        <v>2148</v>
      </c>
      <c r="C26" s="264"/>
      <c r="D26" s="264"/>
    </row>
    <row r="27" spans="1:4">
      <c r="A27" s="422"/>
      <c r="B27" s="263" t="s">
        <v>1391</v>
      </c>
      <c r="C27" s="264">
        <v>83465292795.529236</v>
      </c>
      <c r="D27" s="264">
        <f>D11</f>
        <v>85440998051.954559</v>
      </c>
    </row>
    <row r="28" spans="1:4">
      <c r="A28" s="422"/>
      <c r="B28" s="263" t="s">
        <v>1392</v>
      </c>
      <c r="C28" s="264">
        <v>131455817381.14899</v>
      </c>
      <c r="D28" s="264">
        <f>D24</f>
        <v>131209175860.59096</v>
      </c>
    </row>
    <row r="29" spans="1:4" s="267" customFormat="1">
      <c r="A29" s="423"/>
      <c r="B29" s="265" t="s">
        <v>1393</v>
      </c>
      <c r="C29" s="266">
        <f>SUM(C27:C28)</f>
        <v>214921110176.67822</v>
      </c>
      <c r="D29" s="266">
        <v>216650173912.54001</v>
      </c>
    </row>
    <row r="33" spans="4:4">
      <c r="D33" s="272"/>
    </row>
  </sheetData>
  <mergeCells count="2">
    <mergeCell ref="A1:D1"/>
    <mergeCell ref="A2:D2"/>
  </mergeCells>
  <printOptions horizontalCentered="1"/>
  <pageMargins left="0.63" right="0.49" top="0.44" bottom="0.6" header="0.31496062992125984" footer="0.31496062992125984"/>
  <pageSetup paperSize="9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522"/>
  <sheetViews>
    <sheetView tabSelected="1" topLeftCell="B190" zoomScale="80" zoomScaleNormal="80" workbookViewId="0">
      <selection activeCell="V194" sqref="V194:W194"/>
    </sheetView>
  </sheetViews>
  <sheetFormatPr defaultColWidth="9.140625" defaultRowHeight="15.75"/>
  <cols>
    <col min="1" max="1" width="15.28515625" style="285" hidden="1" customWidth="1"/>
    <col min="2" max="2" width="15.140625" style="284" customWidth="1"/>
    <col min="3" max="3" width="12" style="284" customWidth="1"/>
    <col min="4" max="4" width="14.28515625" style="284" hidden="1" customWidth="1"/>
    <col min="5" max="5" width="20.42578125" style="284" hidden="1" customWidth="1"/>
    <col min="6" max="6" width="15.28515625" style="284" hidden="1" customWidth="1"/>
    <col min="7" max="7" width="11.42578125" style="284" hidden="1" customWidth="1"/>
    <col min="8" max="8" width="9.28515625" style="284" hidden="1" customWidth="1"/>
    <col min="9" max="9" width="24.42578125" style="284" hidden="1" customWidth="1"/>
    <col min="10" max="10" width="22.85546875" style="285" hidden="1" customWidth="1"/>
    <col min="11" max="12" width="6.42578125" style="286" hidden="1" customWidth="1"/>
    <col min="13" max="13" width="9" style="286" hidden="1" customWidth="1"/>
    <col min="14" max="14" width="16.42578125" style="285" customWidth="1"/>
    <col min="15" max="15" width="18.7109375" style="286" hidden="1" customWidth="1"/>
    <col min="16" max="16" width="24.42578125" style="285" hidden="1" customWidth="1"/>
    <col min="17" max="17" width="9.42578125" style="285" customWidth="1"/>
    <col min="18" max="18" width="12" style="284" hidden="1" customWidth="1"/>
    <col min="19" max="19" width="10.42578125" style="284" customWidth="1"/>
    <col min="20" max="20" width="5" style="287" hidden="1" customWidth="1"/>
    <col min="21" max="21" width="65.28515625" style="283" customWidth="1"/>
    <col min="22" max="22" width="20.42578125" style="283" bestFit="1" customWidth="1"/>
    <col min="23" max="23" width="19.7109375" style="289" customWidth="1"/>
    <col min="24" max="24" width="19.140625" style="289" customWidth="1"/>
    <col min="25" max="25" width="20" style="289" customWidth="1"/>
    <col min="26" max="16384" width="9.140625" style="287"/>
  </cols>
  <sheetData>
    <row r="1" spans="1:25" s="283" customFormat="1" ht="27">
      <c r="A1" s="278"/>
      <c r="B1" s="438" t="s">
        <v>682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</row>
    <row r="2" spans="1:25">
      <c r="A2" s="284"/>
      <c r="U2" s="288"/>
      <c r="V2" s="288"/>
      <c r="W2" s="288"/>
    </row>
    <row r="3" spans="1:25" ht="31.5">
      <c r="A3" s="290" t="s">
        <v>2164</v>
      </c>
      <c r="B3" s="346" t="s">
        <v>2160</v>
      </c>
      <c r="C3" s="346" t="s">
        <v>2161</v>
      </c>
      <c r="D3" s="346" t="s">
        <v>2162</v>
      </c>
      <c r="E3" s="346" t="s">
        <v>2163</v>
      </c>
      <c r="F3" s="346" t="s">
        <v>2164</v>
      </c>
      <c r="G3" s="346" t="s">
        <v>2165</v>
      </c>
      <c r="H3" s="346" t="s">
        <v>2166</v>
      </c>
      <c r="I3" s="346" t="s">
        <v>2167</v>
      </c>
      <c r="J3" s="347" t="s">
        <v>2167</v>
      </c>
      <c r="K3" s="348"/>
      <c r="L3" s="348"/>
      <c r="M3" s="348"/>
      <c r="N3" s="349" t="s">
        <v>2167</v>
      </c>
      <c r="O3" s="350" t="s">
        <v>2170</v>
      </c>
      <c r="P3" s="347"/>
      <c r="Q3" s="351" t="s">
        <v>2168</v>
      </c>
      <c r="R3" s="346" t="s">
        <v>2169</v>
      </c>
      <c r="S3" s="346" t="s">
        <v>2170</v>
      </c>
      <c r="U3" s="291" t="s">
        <v>27</v>
      </c>
      <c r="V3" s="292" t="s">
        <v>4423</v>
      </c>
      <c r="W3" s="293" t="s">
        <v>2149</v>
      </c>
      <c r="X3" s="293" t="s">
        <v>3</v>
      </c>
      <c r="Y3" s="293" t="s">
        <v>4</v>
      </c>
    </row>
    <row r="4" spans="1:25" s="339" customFormat="1" ht="19.5" customHeight="1">
      <c r="A4" s="338"/>
      <c r="B4" s="352"/>
      <c r="C4" s="352"/>
      <c r="D4" s="352"/>
      <c r="E4" s="352"/>
      <c r="F4" s="352"/>
      <c r="G4" s="352"/>
      <c r="H4" s="352"/>
      <c r="I4" s="352"/>
      <c r="J4" s="353">
        <v>0</v>
      </c>
      <c r="K4" s="354"/>
      <c r="L4" s="354"/>
      <c r="M4" s="354"/>
      <c r="N4" s="353"/>
      <c r="O4" s="354"/>
      <c r="P4" s="353"/>
      <c r="Q4" s="355"/>
      <c r="R4" s="352"/>
      <c r="S4" s="352"/>
      <c r="U4" s="340" t="s">
        <v>609</v>
      </c>
      <c r="V4" s="341"/>
      <c r="W4" s="342"/>
      <c r="X4" s="342"/>
      <c r="Y4" s="342"/>
    </row>
    <row r="5" spans="1:25" s="339" customFormat="1" ht="19.5" customHeight="1">
      <c r="A5" s="338"/>
      <c r="B5" s="352"/>
      <c r="C5" s="352"/>
      <c r="D5" s="352"/>
      <c r="E5" s="352"/>
      <c r="F5" s="352"/>
      <c r="G5" s="352"/>
      <c r="H5" s="352"/>
      <c r="I5" s="352"/>
      <c r="J5" s="353">
        <v>0</v>
      </c>
      <c r="K5" s="354"/>
      <c r="L5" s="354"/>
      <c r="M5" s="354"/>
      <c r="N5" s="353"/>
      <c r="O5" s="354"/>
      <c r="P5" s="353"/>
      <c r="Q5" s="355"/>
      <c r="R5" s="352"/>
      <c r="S5" s="352"/>
      <c r="U5" s="340" t="s">
        <v>610</v>
      </c>
      <c r="V5" s="341"/>
      <c r="W5" s="342"/>
      <c r="X5" s="342"/>
      <c r="Y5" s="342"/>
    </row>
    <row r="6" spans="1:25" s="339" customFormat="1" ht="19.5" customHeight="1">
      <c r="A6" s="338"/>
      <c r="B6" s="352"/>
      <c r="C6" s="352"/>
      <c r="D6" s="352"/>
      <c r="E6" s="352"/>
      <c r="F6" s="352"/>
      <c r="G6" s="352"/>
      <c r="H6" s="352"/>
      <c r="I6" s="352"/>
      <c r="J6" s="353">
        <v>0</v>
      </c>
      <c r="K6" s="354"/>
      <c r="L6" s="354"/>
      <c r="M6" s="354"/>
      <c r="N6" s="353"/>
      <c r="O6" s="354"/>
      <c r="P6" s="353"/>
      <c r="Q6" s="355"/>
      <c r="R6" s="352"/>
      <c r="S6" s="352"/>
      <c r="U6" s="343" t="s">
        <v>611</v>
      </c>
      <c r="V6" s="341">
        <f>SUM(V36:V38)</f>
        <v>4665051845.71</v>
      </c>
      <c r="W6" s="342">
        <f>SUM(W36:W38)</f>
        <v>4013798115.48</v>
      </c>
      <c r="X6" s="342">
        <f>SUM(X36:X38)</f>
        <v>5850983446.4800005</v>
      </c>
      <c r="Y6" s="342">
        <f>SUM(Y36:Y38)</f>
        <v>5724342027.4800005</v>
      </c>
    </row>
    <row r="7" spans="1:25" s="339" customFormat="1" ht="19.5" customHeight="1">
      <c r="A7" s="338"/>
      <c r="B7" s="352"/>
      <c r="C7" s="352"/>
      <c r="D7" s="352"/>
      <c r="E7" s="352"/>
      <c r="F7" s="352"/>
      <c r="G7" s="352"/>
      <c r="H7" s="352"/>
      <c r="I7" s="352"/>
      <c r="J7" s="353">
        <v>0</v>
      </c>
      <c r="K7" s="354"/>
      <c r="L7" s="354"/>
      <c r="M7" s="354"/>
      <c r="N7" s="353"/>
      <c r="O7" s="354"/>
      <c r="P7" s="353"/>
      <c r="Q7" s="355"/>
      <c r="R7" s="352"/>
      <c r="S7" s="352"/>
      <c r="U7" s="343" t="s">
        <v>612</v>
      </c>
      <c r="V7" s="341">
        <f>SUM(V39:V40)</f>
        <v>1551537348</v>
      </c>
      <c r="W7" s="342">
        <f>SUM(W39:W40)</f>
        <v>1113265626.1599998</v>
      </c>
      <c r="X7" s="342">
        <f>SUM(X39:X40)</f>
        <v>967210626.16000009</v>
      </c>
      <c r="Y7" s="342">
        <f>SUM(Y39:Y40)</f>
        <v>967210626.16000009</v>
      </c>
    </row>
    <row r="8" spans="1:25" s="339" customFormat="1" ht="19.5" customHeight="1">
      <c r="A8" s="338"/>
      <c r="B8" s="352"/>
      <c r="C8" s="352"/>
      <c r="D8" s="352"/>
      <c r="E8" s="352"/>
      <c r="F8" s="352"/>
      <c r="G8" s="352"/>
      <c r="H8" s="352"/>
      <c r="I8" s="352"/>
      <c r="J8" s="353">
        <v>0</v>
      </c>
      <c r="K8" s="354"/>
      <c r="L8" s="354"/>
      <c r="M8" s="354"/>
      <c r="N8" s="353"/>
      <c r="O8" s="354"/>
      <c r="P8" s="353"/>
      <c r="Q8" s="355"/>
      <c r="R8" s="352"/>
      <c r="S8" s="352"/>
      <c r="U8" s="343" t="s">
        <v>613</v>
      </c>
      <c r="V8" s="341">
        <f>SUM(V41:V42)</f>
        <v>7079453000</v>
      </c>
      <c r="W8" s="342">
        <f>SUM(W41:W43)</f>
        <v>5612547400.5900002</v>
      </c>
      <c r="X8" s="342">
        <f>SUM(X41:X43)</f>
        <v>3620130488.5799999</v>
      </c>
      <c r="Y8" s="342">
        <f>SUM(Y41:Y43)</f>
        <v>2443879000</v>
      </c>
    </row>
    <row r="9" spans="1:25" s="339" customFormat="1" ht="19.5" customHeight="1">
      <c r="A9" s="338"/>
      <c r="B9" s="352"/>
      <c r="C9" s="352"/>
      <c r="D9" s="352"/>
      <c r="E9" s="352"/>
      <c r="F9" s="352"/>
      <c r="G9" s="352"/>
      <c r="H9" s="352"/>
      <c r="I9" s="352"/>
      <c r="J9" s="353">
        <v>0</v>
      </c>
      <c r="K9" s="354"/>
      <c r="L9" s="354"/>
      <c r="M9" s="354"/>
      <c r="N9" s="353"/>
      <c r="O9" s="354"/>
      <c r="P9" s="353"/>
      <c r="Q9" s="355"/>
      <c r="R9" s="352"/>
      <c r="S9" s="352"/>
      <c r="U9" s="343" t="s">
        <v>614</v>
      </c>
      <c r="V9" s="341">
        <f>SUM(V44:V47)</f>
        <v>26266628822.350002</v>
      </c>
      <c r="W9" s="341">
        <f>SUM(W44:W47)</f>
        <v>27797166960.415001</v>
      </c>
      <c r="X9" s="341">
        <f>SUM(X44:X47)</f>
        <v>33166355836.657001</v>
      </c>
      <c r="Y9" s="341">
        <f>SUM(Y44:Y47)</f>
        <v>34311543822.616001</v>
      </c>
    </row>
    <row r="10" spans="1:25" s="339" customFormat="1" ht="19.5" customHeight="1">
      <c r="A10" s="338"/>
      <c r="B10" s="352"/>
      <c r="C10" s="352"/>
      <c r="D10" s="352"/>
      <c r="E10" s="352"/>
      <c r="F10" s="352"/>
      <c r="G10" s="352"/>
      <c r="H10" s="352"/>
      <c r="I10" s="352"/>
      <c r="J10" s="353">
        <v>0</v>
      </c>
      <c r="K10" s="354"/>
      <c r="L10" s="354"/>
      <c r="M10" s="354"/>
      <c r="N10" s="353"/>
      <c r="O10" s="354"/>
      <c r="P10" s="353"/>
      <c r="Q10" s="355"/>
      <c r="R10" s="352"/>
      <c r="S10" s="352"/>
      <c r="U10" s="340" t="s">
        <v>615</v>
      </c>
      <c r="V10" s="344">
        <f>SUM(V6:V9)</f>
        <v>39562671016.059998</v>
      </c>
      <c r="W10" s="345">
        <f>SUM(W6:W9)</f>
        <v>38536778102.645004</v>
      </c>
      <c r="X10" s="345">
        <f>SUM(X6:X9)</f>
        <v>43604680397.876999</v>
      </c>
      <c r="Y10" s="345">
        <f>SUM(Y6:Y9)</f>
        <v>43446975476.255997</v>
      </c>
    </row>
    <row r="11" spans="1:25" s="339" customFormat="1" ht="19.5" customHeight="1">
      <c r="A11" s="338"/>
      <c r="B11" s="352"/>
      <c r="C11" s="352"/>
      <c r="D11" s="352"/>
      <c r="E11" s="352"/>
      <c r="F11" s="352"/>
      <c r="G11" s="352"/>
      <c r="H11" s="352"/>
      <c r="I11" s="352"/>
      <c r="J11" s="353">
        <v>0</v>
      </c>
      <c r="K11" s="354"/>
      <c r="L11" s="354"/>
      <c r="M11" s="354"/>
      <c r="N11" s="353"/>
      <c r="O11" s="354"/>
      <c r="P11" s="353"/>
      <c r="Q11" s="355"/>
      <c r="R11" s="352"/>
      <c r="S11" s="352"/>
      <c r="U11" s="343" t="s">
        <v>565</v>
      </c>
      <c r="V11" s="341"/>
      <c r="W11" s="342"/>
      <c r="X11" s="342"/>
      <c r="Y11" s="342"/>
    </row>
    <row r="12" spans="1:25" s="339" customFormat="1" ht="19.5" customHeight="1">
      <c r="A12" s="338"/>
      <c r="B12" s="352"/>
      <c r="C12" s="352"/>
      <c r="D12" s="352"/>
      <c r="E12" s="352"/>
      <c r="F12" s="352"/>
      <c r="G12" s="352"/>
      <c r="H12" s="352"/>
      <c r="I12" s="352"/>
      <c r="J12" s="353">
        <v>0</v>
      </c>
      <c r="K12" s="354"/>
      <c r="L12" s="354"/>
      <c r="M12" s="354"/>
      <c r="N12" s="353"/>
      <c r="O12" s="354"/>
      <c r="P12" s="353"/>
      <c r="Q12" s="355"/>
      <c r="R12" s="352"/>
      <c r="S12" s="352"/>
      <c r="U12" s="340" t="s">
        <v>616</v>
      </c>
      <c r="V12" s="344"/>
      <c r="W12" s="345"/>
      <c r="X12" s="345"/>
      <c r="Y12" s="345"/>
    </row>
    <row r="13" spans="1:25" s="339" customFormat="1" ht="19.5" customHeight="1">
      <c r="A13" s="338"/>
      <c r="B13" s="352"/>
      <c r="C13" s="352"/>
      <c r="D13" s="352"/>
      <c r="E13" s="352"/>
      <c r="F13" s="352"/>
      <c r="G13" s="352"/>
      <c r="H13" s="352"/>
      <c r="I13" s="352"/>
      <c r="J13" s="353">
        <v>0</v>
      </c>
      <c r="K13" s="354"/>
      <c r="L13" s="354"/>
      <c r="M13" s="354"/>
      <c r="N13" s="353"/>
      <c r="O13" s="354"/>
      <c r="P13" s="353"/>
      <c r="Q13" s="355"/>
      <c r="R13" s="352"/>
      <c r="S13" s="352"/>
      <c r="U13" s="343" t="s">
        <v>617</v>
      </c>
      <c r="V13" s="341">
        <f>V62</f>
        <v>44847334630.019997</v>
      </c>
      <c r="W13" s="342">
        <f>W62</f>
        <v>31710601337.495499</v>
      </c>
      <c r="X13" s="342">
        <f>X62</f>
        <v>37953922815.210403</v>
      </c>
      <c r="Y13" s="342">
        <f>Y62</f>
        <v>37496353409.139999</v>
      </c>
    </row>
    <row r="14" spans="1:25" s="339" customFormat="1" ht="19.5" customHeight="1">
      <c r="A14" s="338"/>
      <c r="B14" s="352"/>
      <c r="C14" s="352"/>
      <c r="D14" s="352"/>
      <c r="E14" s="352"/>
      <c r="F14" s="352"/>
      <c r="G14" s="352"/>
      <c r="H14" s="352"/>
      <c r="I14" s="352"/>
      <c r="J14" s="353">
        <v>0</v>
      </c>
      <c r="K14" s="354"/>
      <c r="L14" s="354"/>
      <c r="M14" s="354"/>
      <c r="N14" s="353"/>
      <c r="O14" s="354"/>
      <c r="P14" s="353"/>
      <c r="Q14" s="355"/>
      <c r="R14" s="352"/>
      <c r="S14" s="352"/>
      <c r="U14" s="343" t="s">
        <v>618</v>
      </c>
      <c r="V14" s="341">
        <f>V72</f>
        <v>10490384271.799999</v>
      </c>
      <c r="W14" s="342">
        <f>W72</f>
        <v>17576392530.75</v>
      </c>
      <c r="X14" s="342">
        <f>X72</f>
        <v>28149823847.289997</v>
      </c>
      <c r="Y14" s="342">
        <f>Y72</f>
        <v>29035139597.289997</v>
      </c>
    </row>
    <row r="15" spans="1:25" s="339" customFormat="1" ht="18.75" customHeight="1">
      <c r="A15" s="338"/>
      <c r="B15" s="352"/>
      <c r="C15" s="352"/>
      <c r="D15" s="352"/>
      <c r="E15" s="352"/>
      <c r="F15" s="352"/>
      <c r="G15" s="352"/>
      <c r="H15" s="352"/>
      <c r="I15" s="352"/>
      <c r="J15" s="353">
        <v>0</v>
      </c>
      <c r="K15" s="354"/>
      <c r="L15" s="354"/>
      <c r="M15" s="354"/>
      <c r="N15" s="353"/>
      <c r="O15" s="354"/>
      <c r="P15" s="353"/>
      <c r="Q15" s="355"/>
      <c r="R15" s="352"/>
      <c r="S15" s="352"/>
      <c r="U15" s="343" t="s">
        <v>619</v>
      </c>
      <c r="V15" s="341">
        <f>V77</f>
        <v>2303668000</v>
      </c>
      <c r="W15" s="342">
        <f>W77</f>
        <v>941472400</v>
      </c>
      <c r="X15" s="342">
        <f>X77</f>
        <v>732135000</v>
      </c>
      <c r="Y15" s="342">
        <f>Y77</f>
        <v>477995000</v>
      </c>
    </row>
    <row r="16" spans="1:25" s="339" customFormat="1" ht="18.75" customHeight="1">
      <c r="A16" s="338"/>
      <c r="B16" s="352"/>
      <c r="C16" s="352"/>
      <c r="D16" s="352"/>
      <c r="E16" s="352"/>
      <c r="F16" s="352"/>
      <c r="G16" s="352"/>
      <c r="H16" s="352"/>
      <c r="I16" s="352"/>
      <c r="J16" s="353">
        <v>0</v>
      </c>
      <c r="K16" s="354"/>
      <c r="L16" s="354"/>
      <c r="M16" s="354"/>
      <c r="N16" s="353"/>
      <c r="O16" s="354"/>
      <c r="P16" s="353"/>
      <c r="Q16" s="355"/>
      <c r="R16" s="352"/>
      <c r="S16" s="352"/>
      <c r="U16" s="340" t="s">
        <v>620</v>
      </c>
      <c r="V16" s="344">
        <f>SUM(V13:V15)</f>
        <v>57641386901.819992</v>
      </c>
      <c r="W16" s="345">
        <f>SUM(W13:W15)</f>
        <v>50228466268.245499</v>
      </c>
      <c r="X16" s="345">
        <f>SUM(X13:X15)</f>
        <v>66835881662.500397</v>
      </c>
      <c r="Y16" s="345">
        <f>SUM(Y13:Y15)</f>
        <v>67009488006.429993</v>
      </c>
    </row>
    <row r="17" spans="1:25" s="339" customFormat="1" ht="18.75" customHeight="1">
      <c r="A17" s="338"/>
      <c r="B17" s="352"/>
      <c r="C17" s="352"/>
      <c r="D17" s="352"/>
      <c r="E17" s="352"/>
      <c r="F17" s="352"/>
      <c r="G17" s="352"/>
      <c r="H17" s="352"/>
      <c r="I17" s="352"/>
      <c r="J17" s="353">
        <v>0</v>
      </c>
      <c r="K17" s="354"/>
      <c r="L17" s="354"/>
      <c r="M17" s="354"/>
      <c r="N17" s="353"/>
      <c r="O17" s="354"/>
      <c r="P17" s="353"/>
      <c r="Q17" s="355"/>
      <c r="R17" s="352"/>
      <c r="S17" s="352"/>
      <c r="U17" s="343" t="s">
        <v>565</v>
      </c>
      <c r="V17" s="341"/>
      <c r="W17" s="342"/>
      <c r="X17" s="342"/>
      <c r="Y17" s="342"/>
    </row>
    <row r="18" spans="1:25" s="339" customFormat="1" ht="18.75" customHeight="1">
      <c r="A18" s="338"/>
      <c r="B18" s="352"/>
      <c r="C18" s="352"/>
      <c r="D18" s="352"/>
      <c r="E18" s="352"/>
      <c r="F18" s="352"/>
      <c r="G18" s="352"/>
      <c r="H18" s="352"/>
      <c r="I18" s="352"/>
      <c r="J18" s="353">
        <v>0</v>
      </c>
      <c r="K18" s="354"/>
      <c r="L18" s="354"/>
      <c r="M18" s="354"/>
      <c r="N18" s="353"/>
      <c r="O18" s="354"/>
      <c r="P18" s="353"/>
      <c r="Q18" s="355"/>
      <c r="R18" s="352"/>
      <c r="S18" s="352"/>
      <c r="U18" s="340" t="s">
        <v>621</v>
      </c>
      <c r="V18" s="344"/>
      <c r="W18" s="345"/>
      <c r="X18" s="345"/>
      <c r="Y18" s="345"/>
    </row>
    <row r="19" spans="1:25" s="339" customFormat="1" ht="18.75" customHeight="1">
      <c r="A19" s="338"/>
      <c r="B19" s="352"/>
      <c r="C19" s="352"/>
      <c r="D19" s="352"/>
      <c r="E19" s="352"/>
      <c r="F19" s="352"/>
      <c r="G19" s="352"/>
      <c r="H19" s="352"/>
      <c r="I19" s="352"/>
      <c r="J19" s="353">
        <v>0</v>
      </c>
      <c r="K19" s="354"/>
      <c r="L19" s="354"/>
      <c r="M19" s="354"/>
      <c r="N19" s="353"/>
      <c r="O19" s="354"/>
      <c r="P19" s="353"/>
      <c r="Q19" s="355"/>
      <c r="R19" s="352"/>
      <c r="S19" s="352"/>
      <c r="U19" s="343" t="s">
        <v>622</v>
      </c>
      <c r="V19" s="341">
        <f>SUM(V81:V82)</f>
        <v>4581518531</v>
      </c>
      <c r="W19" s="342">
        <f>SUM(W81:W82)</f>
        <v>3745946259.9919024</v>
      </c>
      <c r="X19" s="342">
        <f>SUM(X81:X82)</f>
        <v>4965016000</v>
      </c>
      <c r="Y19" s="342">
        <f>SUM(Y81:Y82)</f>
        <v>4821806000</v>
      </c>
    </row>
    <row r="20" spans="1:25" s="339" customFormat="1" ht="21.75" customHeight="1">
      <c r="A20" s="338"/>
      <c r="B20" s="352"/>
      <c r="C20" s="352"/>
      <c r="D20" s="352"/>
      <c r="E20" s="352"/>
      <c r="F20" s="352"/>
      <c r="G20" s="352"/>
      <c r="H20" s="352"/>
      <c r="I20" s="352"/>
      <c r="J20" s="353">
        <v>0</v>
      </c>
      <c r="K20" s="354"/>
      <c r="L20" s="354"/>
      <c r="M20" s="354"/>
      <c r="N20" s="353"/>
      <c r="O20" s="354"/>
      <c r="P20" s="353"/>
      <c r="Q20" s="355"/>
      <c r="R20" s="352"/>
      <c r="S20" s="352"/>
      <c r="U20" s="343" t="s">
        <v>623</v>
      </c>
      <c r="V20" s="341">
        <f>SUM(V83:V85)</f>
        <v>8602882812.5299988</v>
      </c>
      <c r="W20" s="342">
        <f>SUM(W83:W85)</f>
        <v>11211327690.584999</v>
      </c>
      <c r="X20" s="342">
        <f>SUM(X83:X85)</f>
        <v>17769863801.73</v>
      </c>
      <c r="Y20" s="342">
        <f>SUM(Y83:Y85)</f>
        <v>7859593210.5</v>
      </c>
    </row>
    <row r="21" spans="1:25" s="339" customFormat="1" ht="21.75" customHeight="1">
      <c r="A21" s="338"/>
      <c r="B21" s="352"/>
      <c r="C21" s="352"/>
      <c r="D21" s="352"/>
      <c r="E21" s="352"/>
      <c r="F21" s="352"/>
      <c r="G21" s="352"/>
      <c r="H21" s="352"/>
      <c r="I21" s="352"/>
      <c r="J21" s="353">
        <v>0</v>
      </c>
      <c r="K21" s="354"/>
      <c r="L21" s="354"/>
      <c r="M21" s="354"/>
      <c r="N21" s="353"/>
      <c r="O21" s="354"/>
      <c r="P21" s="353"/>
      <c r="Q21" s="355"/>
      <c r="R21" s="352"/>
      <c r="S21" s="352"/>
      <c r="U21" s="340" t="s">
        <v>624</v>
      </c>
      <c r="V21" s="344">
        <f>SUM(V19:V20)</f>
        <v>13184401343.529999</v>
      </c>
      <c r="W21" s="345">
        <f>SUM(W19:W20)</f>
        <v>14957273950.5769</v>
      </c>
      <c r="X21" s="345">
        <f>SUM(X19:X20)</f>
        <v>22734879801.73</v>
      </c>
      <c r="Y21" s="345">
        <f>SUM(Y19:Y20)</f>
        <v>12681399210.5</v>
      </c>
    </row>
    <row r="22" spans="1:25" s="339" customFormat="1" ht="21.75" customHeight="1">
      <c r="A22" s="338"/>
      <c r="B22" s="352"/>
      <c r="C22" s="352"/>
      <c r="D22" s="352"/>
      <c r="E22" s="352"/>
      <c r="F22" s="352"/>
      <c r="G22" s="352"/>
      <c r="H22" s="352"/>
      <c r="I22" s="352"/>
      <c r="J22" s="353">
        <v>0</v>
      </c>
      <c r="K22" s="354"/>
      <c r="L22" s="354"/>
      <c r="M22" s="354"/>
      <c r="N22" s="353"/>
      <c r="O22" s="354"/>
      <c r="P22" s="353"/>
      <c r="Q22" s="355"/>
      <c r="R22" s="352"/>
      <c r="S22" s="352"/>
      <c r="U22" s="343" t="s">
        <v>565</v>
      </c>
      <c r="V22" s="341"/>
      <c r="W22" s="342"/>
      <c r="X22" s="342"/>
      <c r="Y22" s="342"/>
    </row>
    <row r="23" spans="1:25" s="339" customFormat="1" ht="21.75" customHeight="1">
      <c r="A23" s="338"/>
      <c r="B23" s="352"/>
      <c r="C23" s="352"/>
      <c r="D23" s="352"/>
      <c r="E23" s="352"/>
      <c r="F23" s="352"/>
      <c r="G23" s="352"/>
      <c r="H23" s="352"/>
      <c r="I23" s="352"/>
      <c r="J23" s="353">
        <v>0</v>
      </c>
      <c r="K23" s="354"/>
      <c r="L23" s="354"/>
      <c r="M23" s="354"/>
      <c r="N23" s="353"/>
      <c r="O23" s="354"/>
      <c r="P23" s="353"/>
      <c r="Q23" s="355"/>
      <c r="R23" s="352"/>
      <c r="S23" s="352"/>
      <c r="U23" s="340" t="s">
        <v>625</v>
      </c>
      <c r="V23" s="344"/>
      <c r="W23" s="345"/>
      <c r="X23" s="345"/>
      <c r="Y23" s="345"/>
    </row>
    <row r="24" spans="1:25" s="339" customFormat="1" ht="21.75" customHeight="1">
      <c r="A24" s="338"/>
      <c r="B24" s="352"/>
      <c r="C24" s="352"/>
      <c r="D24" s="352"/>
      <c r="E24" s="352"/>
      <c r="F24" s="352"/>
      <c r="G24" s="352"/>
      <c r="H24" s="352"/>
      <c r="I24" s="352"/>
      <c r="J24" s="353">
        <v>0</v>
      </c>
      <c r="K24" s="354"/>
      <c r="L24" s="354"/>
      <c r="M24" s="354"/>
      <c r="N24" s="353"/>
      <c r="O24" s="354"/>
      <c r="P24" s="353"/>
      <c r="Q24" s="355"/>
      <c r="R24" s="352"/>
      <c r="S24" s="352"/>
      <c r="U24" s="343" t="s">
        <v>626</v>
      </c>
      <c r="V24" s="341">
        <f>V108</f>
        <v>16168220287.74</v>
      </c>
      <c r="W24" s="342">
        <f>W108</f>
        <v>20388895141.919998</v>
      </c>
      <c r="X24" s="342">
        <f>X108</f>
        <v>33173435107.050003</v>
      </c>
      <c r="Y24" s="342">
        <f>Y108</f>
        <v>30291954408.190002</v>
      </c>
    </row>
    <row r="25" spans="1:25" s="339" customFormat="1" ht="21.75" customHeight="1">
      <c r="A25" s="338"/>
      <c r="B25" s="352"/>
      <c r="C25" s="352"/>
      <c r="D25" s="352"/>
      <c r="E25" s="352"/>
      <c r="F25" s="352"/>
      <c r="G25" s="352"/>
      <c r="H25" s="352"/>
      <c r="I25" s="352"/>
      <c r="J25" s="353">
        <v>0</v>
      </c>
      <c r="K25" s="354"/>
      <c r="L25" s="354"/>
      <c r="M25" s="354"/>
      <c r="N25" s="353"/>
      <c r="O25" s="354"/>
      <c r="P25" s="353"/>
      <c r="Q25" s="355"/>
      <c r="R25" s="352"/>
      <c r="S25" s="352"/>
      <c r="U25" s="343" t="s">
        <v>627</v>
      </c>
      <c r="V25" s="341">
        <f>V112</f>
        <v>3214973002</v>
      </c>
      <c r="W25" s="342">
        <f>W112</f>
        <v>3203067000</v>
      </c>
      <c r="X25" s="342">
        <f>X112</f>
        <v>1984686712</v>
      </c>
      <c r="Y25" s="342">
        <f>Y112</f>
        <v>2011389712</v>
      </c>
    </row>
    <row r="26" spans="1:25" s="339" customFormat="1" ht="21.75" customHeight="1">
      <c r="A26" s="338"/>
      <c r="B26" s="352"/>
      <c r="C26" s="352"/>
      <c r="D26" s="352"/>
      <c r="E26" s="352"/>
      <c r="F26" s="352"/>
      <c r="G26" s="352"/>
      <c r="H26" s="352"/>
      <c r="I26" s="352"/>
      <c r="J26" s="353">
        <v>0</v>
      </c>
      <c r="K26" s="354"/>
      <c r="L26" s="354"/>
      <c r="M26" s="354"/>
      <c r="N26" s="353"/>
      <c r="O26" s="354"/>
      <c r="P26" s="353"/>
      <c r="Q26" s="355"/>
      <c r="R26" s="352"/>
      <c r="S26" s="352"/>
      <c r="U26" s="343" t="s">
        <v>628</v>
      </c>
      <c r="V26" s="341">
        <f>V119</f>
        <v>1225844100</v>
      </c>
      <c r="W26" s="342">
        <f>W119</f>
        <v>2348374667.1999998</v>
      </c>
      <c r="X26" s="342">
        <f>X119</f>
        <v>1330522320</v>
      </c>
      <c r="Y26" s="342">
        <f>Y119</f>
        <v>1205797320</v>
      </c>
    </row>
    <row r="27" spans="1:25" s="339" customFormat="1" ht="21.75" customHeight="1">
      <c r="A27" s="338"/>
      <c r="B27" s="352"/>
      <c r="C27" s="352"/>
      <c r="D27" s="352"/>
      <c r="E27" s="352"/>
      <c r="F27" s="352"/>
      <c r="G27" s="352"/>
      <c r="H27" s="352"/>
      <c r="I27" s="352"/>
      <c r="J27" s="353">
        <v>0</v>
      </c>
      <c r="K27" s="354"/>
      <c r="L27" s="354"/>
      <c r="M27" s="354"/>
      <c r="N27" s="353"/>
      <c r="O27" s="354"/>
      <c r="P27" s="353"/>
      <c r="Q27" s="355"/>
      <c r="R27" s="352"/>
      <c r="S27" s="352"/>
      <c r="U27" s="343" t="s">
        <v>629</v>
      </c>
      <c r="V27" s="341">
        <f>V122</f>
        <v>458320730</v>
      </c>
      <c r="W27" s="342">
        <f>W122</f>
        <v>1546320730</v>
      </c>
      <c r="X27" s="342">
        <f>X122</f>
        <v>546320730</v>
      </c>
      <c r="Y27" s="342">
        <f>Y122</f>
        <v>546320730</v>
      </c>
    </row>
    <row r="28" spans="1:25" s="339" customFormat="1" ht="21.75" customHeight="1">
      <c r="A28" s="338"/>
      <c r="B28" s="352"/>
      <c r="C28" s="352"/>
      <c r="D28" s="352"/>
      <c r="E28" s="352"/>
      <c r="F28" s="352"/>
      <c r="G28" s="352"/>
      <c r="H28" s="352"/>
      <c r="I28" s="352"/>
      <c r="J28" s="353">
        <v>0</v>
      </c>
      <c r="K28" s="354"/>
      <c r="L28" s="354"/>
      <c r="M28" s="354"/>
      <c r="N28" s="353"/>
      <c r="O28" s="354"/>
      <c r="P28" s="353"/>
      <c r="Q28" s="355"/>
      <c r="R28" s="352"/>
      <c r="S28" s="352"/>
      <c r="U28" s="340" t="s">
        <v>630</v>
      </c>
      <c r="V28" s="344">
        <f>SUM(V24:V27)</f>
        <v>21067358119.739998</v>
      </c>
      <c r="W28" s="345">
        <f>SUM(W24:W27)</f>
        <v>27486657539.119999</v>
      </c>
      <c r="X28" s="345">
        <f>SUM(X24:X27)</f>
        <v>37034964869.050003</v>
      </c>
      <c r="Y28" s="345">
        <f>SUM(Y24:Y27)</f>
        <v>34055462170.190002</v>
      </c>
    </row>
    <row r="29" spans="1:25" s="339" customFormat="1" ht="21.75" customHeight="1">
      <c r="A29" s="338"/>
      <c r="B29" s="352"/>
      <c r="C29" s="352"/>
      <c r="D29" s="352"/>
      <c r="E29" s="352"/>
      <c r="F29" s="352"/>
      <c r="G29" s="352"/>
      <c r="H29" s="352"/>
      <c r="I29" s="352"/>
      <c r="J29" s="353">
        <v>0</v>
      </c>
      <c r="K29" s="354"/>
      <c r="L29" s="354"/>
      <c r="M29" s="354"/>
      <c r="N29" s="353"/>
      <c r="O29" s="354"/>
      <c r="P29" s="353"/>
      <c r="Q29" s="355"/>
      <c r="R29" s="352"/>
      <c r="S29" s="352"/>
      <c r="U29" s="340" t="s">
        <v>631</v>
      </c>
      <c r="V29" s="344">
        <f>V28+V21+V16+V10</f>
        <v>131455817381.14999</v>
      </c>
      <c r="W29" s="345">
        <f>W28+W21+W16+W10</f>
        <v>131209175860.5874</v>
      </c>
      <c r="X29" s="345">
        <f>X28+X21+X16+X10</f>
        <v>170210406731.15741</v>
      </c>
      <c r="Y29" s="345">
        <f>Y28+Y21+Y16+Y10</f>
        <v>157193324863.37598</v>
      </c>
    </row>
    <row r="30" spans="1:25">
      <c r="A30" s="284"/>
      <c r="B30" s="356"/>
      <c r="C30" s="356"/>
      <c r="D30" s="356"/>
      <c r="E30" s="356"/>
      <c r="F30" s="356"/>
      <c r="G30" s="356"/>
      <c r="H30" s="356"/>
      <c r="I30" s="356"/>
      <c r="J30" s="347">
        <v>0</v>
      </c>
      <c r="K30" s="348"/>
      <c r="L30" s="348"/>
      <c r="M30" s="348"/>
      <c r="N30" s="347"/>
      <c r="O30" s="348"/>
      <c r="P30" s="347"/>
      <c r="Q30" s="357"/>
      <c r="R30" s="356"/>
      <c r="S30" s="356"/>
      <c r="U30" s="294"/>
      <c r="V30" s="298"/>
      <c r="W30" s="299"/>
      <c r="X30" s="299"/>
      <c r="Y30" s="299"/>
    </row>
    <row r="31" spans="1:25">
      <c r="A31" s="284"/>
      <c r="B31" s="365"/>
      <c r="C31" s="365"/>
      <c r="D31" s="365"/>
      <c r="E31" s="365"/>
      <c r="F31" s="365"/>
      <c r="G31" s="365"/>
      <c r="H31" s="365"/>
      <c r="I31" s="365"/>
      <c r="J31" s="366"/>
      <c r="K31" s="367"/>
      <c r="L31" s="367"/>
      <c r="M31" s="367"/>
      <c r="N31" s="366"/>
      <c r="O31" s="367"/>
      <c r="P31" s="366"/>
      <c r="Q31" s="368"/>
      <c r="R31" s="365"/>
      <c r="S31" s="365"/>
      <c r="U31" s="282"/>
      <c r="V31" s="369"/>
      <c r="W31" s="370"/>
      <c r="X31" s="370"/>
      <c r="Y31" s="370"/>
    </row>
    <row r="32" spans="1:25">
      <c r="A32" s="284"/>
      <c r="B32" s="365"/>
      <c r="C32" s="365"/>
      <c r="D32" s="365"/>
      <c r="E32" s="365"/>
      <c r="F32" s="365"/>
      <c r="G32" s="365"/>
      <c r="H32" s="365"/>
      <c r="I32" s="365"/>
      <c r="J32" s="366"/>
      <c r="K32" s="367"/>
      <c r="L32" s="367"/>
      <c r="M32" s="367"/>
      <c r="N32" s="366"/>
      <c r="O32" s="367"/>
      <c r="P32" s="366"/>
      <c r="Q32" s="368"/>
      <c r="R32" s="365"/>
      <c r="S32" s="365"/>
      <c r="U32" s="282"/>
      <c r="V32" s="282"/>
      <c r="W32" s="370"/>
      <c r="X32" s="370"/>
      <c r="Y32" s="370"/>
    </row>
    <row r="33" spans="1:25">
      <c r="A33" s="284"/>
      <c r="B33" s="365"/>
      <c r="C33" s="365"/>
      <c r="D33" s="365"/>
      <c r="E33" s="365"/>
      <c r="F33" s="365"/>
      <c r="G33" s="365"/>
      <c r="H33" s="365"/>
      <c r="I33" s="365"/>
      <c r="J33" s="366"/>
      <c r="K33" s="367"/>
      <c r="L33" s="367"/>
      <c r="M33" s="367"/>
      <c r="N33" s="366"/>
      <c r="O33" s="367"/>
      <c r="P33" s="366"/>
      <c r="Q33" s="368"/>
      <c r="R33" s="365"/>
      <c r="S33" s="365"/>
      <c r="U33" s="282"/>
      <c r="V33" s="282"/>
      <c r="W33" s="370"/>
      <c r="X33" s="370"/>
      <c r="Y33" s="370"/>
    </row>
    <row r="34" spans="1:25" ht="27">
      <c r="A34" s="284"/>
      <c r="B34" s="438" t="s">
        <v>683</v>
      </c>
      <c r="C34" s="438"/>
      <c r="D34" s="438"/>
      <c r="E34" s="438"/>
      <c r="F34" s="438"/>
      <c r="G34" s="438"/>
      <c r="H34" s="438"/>
      <c r="I34" s="438"/>
      <c r="J34" s="438">
        <v>0</v>
      </c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</row>
    <row r="35" spans="1:25" ht="19.5" customHeight="1">
      <c r="A35" s="284"/>
      <c r="B35" s="356"/>
      <c r="C35" s="356"/>
      <c r="D35" s="356"/>
      <c r="E35" s="356"/>
      <c r="F35" s="356"/>
      <c r="G35" s="356"/>
      <c r="H35" s="356"/>
      <c r="I35" s="356"/>
      <c r="J35" s="347">
        <v>0</v>
      </c>
      <c r="K35" s="348"/>
      <c r="L35" s="348"/>
      <c r="M35" s="348"/>
      <c r="N35" s="347"/>
      <c r="O35" s="348"/>
      <c r="P35" s="347"/>
      <c r="Q35" s="357"/>
      <c r="R35" s="356"/>
      <c r="S35" s="356"/>
      <c r="U35" s="294" t="s">
        <v>610</v>
      </c>
      <c r="V35" s="294"/>
      <c r="W35" s="299"/>
      <c r="X35" s="299"/>
      <c r="Y35" s="299"/>
    </row>
    <row r="36" spans="1:25" ht="19.5" customHeight="1">
      <c r="A36" s="284"/>
      <c r="B36" s="356"/>
      <c r="C36" s="356"/>
      <c r="D36" s="356"/>
      <c r="E36" s="356"/>
      <c r="F36" s="356"/>
      <c r="G36" s="356"/>
      <c r="H36" s="356"/>
      <c r="I36" s="356"/>
      <c r="J36" s="347">
        <v>0</v>
      </c>
      <c r="K36" s="348"/>
      <c r="L36" s="348"/>
      <c r="M36" s="348"/>
      <c r="N36" s="347"/>
      <c r="O36" s="348"/>
      <c r="P36" s="347"/>
      <c r="Q36" s="357"/>
      <c r="R36" s="356"/>
      <c r="S36" s="356"/>
      <c r="U36" s="297" t="s">
        <v>632</v>
      </c>
      <c r="V36" s="295">
        <f>V174</f>
        <v>3114712411.71</v>
      </c>
      <c r="W36" s="296">
        <f>W174</f>
        <v>3314720010.48</v>
      </c>
      <c r="X36" s="296">
        <f>X174</f>
        <v>5128138341.4800005</v>
      </c>
      <c r="Y36" s="296">
        <f>Y174</f>
        <v>5001851922.4800005</v>
      </c>
    </row>
    <row r="37" spans="1:25" ht="19.5" customHeight="1">
      <c r="A37" s="284"/>
      <c r="B37" s="356"/>
      <c r="C37" s="356"/>
      <c r="D37" s="356"/>
      <c r="E37" s="356"/>
      <c r="F37" s="356"/>
      <c r="G37" s="356"/>
      <c r="H37" s="356"/>
      <c r="I37" s="356"/>
      <c r="J37" s="347">
        <v>0</v>
      </c>
      <c r="K37" s="348"/>
      <c r="L37" s="348"/>
      <c r="M37" s="348"/>
      <c r="N37" s="347"/>
      <c r="O37" s="348"/>
      <c r="P37" s="347"/>
      <c r="Q37" s="357"/>
      <c r="R37" s="356"/>
      <c r="S37" s="356"/>
      <c r="U37" s="297" t="s">
        <v>633</v>
      </c>
      <c r="V37" s="295">
        <f>V194</f>
        <v>446620900</v>
      </c>
      <c r="W37" s="296">
        <f>W194</f>
        <v>58041235</v>
      </c>
      <c r="X37" s="296">
        <f>X194</f>
        <v>88041235</v>
      </c>
      <c r="Y37" s="296">
        <f>Y194</f>
        <v>88041235</v>
      </c>
    </row>
    <row r="38" spans="1:25" ht="19.5" customHeight="1">
      <c r="A38" s="284"/>
      <c r="B38" s="356"/>
      <c r="C38" s="356"/>
      <c r="D38" s="356"/>
      <c r="E38" s="356"/>
      <c r="F38" s="356"/>
      <c r="G38" s="356"/>
      <c r="H38" s="356"/>
      <c r="I38" s="356"/>
      <c r="J38" s="347">
        <v>0</v>
      </c>
      <c r="K38" s="348"/>
      <c r="L38" s="348"/>
      <c r="M38" s="348"/>
      <c r="N38" s="347"/>
      <c r="O38" s="348"/>
      <c r="P38" s="347"/>
      <c r="Q38" s="357"/>
      <c r="R38" s="356"/>
      <c r="S38" s="356"/>
      <c r="U38" s="297" t="s">
        <v>634</v>
      </c>
      <c r="V38" s="295">
        <f>V212</f>
        <v>1103718534</v>
      </c>
      <c r="W38" s="296">
        <f>W212</f>
        <v>641036870</v>
      </c>
      <c r="X38" s="296">
        <f>X212</f>
        <v>634803870</v>
      </c>
      <c r="Y38" s="296">
        <f>Y212</f>
        <v>634448870</v>
      </c>
    </row>
    <row r="39" spans="1:25" ht="19.5" customHeight="1">
      <c r="A39" s="284"/>
      <c r="B39" s="356"/>
      <c r="C39" s="356"/>
      <c r="D39" s="356"/>
      <c r="E39" s="356"/>
      <c r="F39" s="356"/>
      <c r="G39" s="356"/>
      <c r="H39" s="356"/>
      <c r="I39" s="356"/>
      <c r="J39" s="347">
        <v>0</v>
      </c>
      <c r="K39" s="348"/>
      <c r="L39" s="348"/>
      <c r="M39" s="348"/>
      <c r="N39" s="347"/>
      <c r="O39" s="348"/>
      <c r="P39" s="347"/>
      <c r="Q39" s="357"/>
      <c r="R39" s="356"/>
      <c r="S39" s="356"/>
      <c r="U39" s="297" t="s">
        <v>796</v>
      </c>
      <c r="V39" s="295">
        <f>V235</f>
        <v>1060474425</v>
      </c>
      <c r="W39" s="296">
        <f>W235</f>
        <v>614404735.05999994</v>
      </c>
      <c r="X39" s="296">
        <f>X235</f>
        <v>468349735.06</v>
      </c>
      <c r="Y39" s="296">
        <f>Y235</f>
        <v>468349735.06</v>
      </c>
    </row>
    <row r="40" spans="1:25" ht="19.5" customHeight="1">
      <c r="A40" s="284"/>
      <c r="B40" s="356"/>
      <c r="C40" s="356"/>
      <c r="D40" s="356"/>
      <c r="E40" s="356"/>
      <c r="F40" s="356"/>
      <c r="G40" s="356"/>
      <c r="H40" s="356"/>
      <c r="I40" s="356"/>
      <c r="J40" s="347">
        <v>0</v>
      </c>
      <c r="K40" s="348"/>
      <c r="L40" s="348"/>
      <c r="M40" s="348"/>
      <c r="N40" s="347"/>
      <c r="O40" s="348"/>
      <c r="P40" s="347"/>
      <c r="Q40" s="357"/>
      <c r="R40" s="356"/>
      <c r="S40" s="356"/>
      <c r="U40" s="297" t="s">
        <v>638</v>
      </c>
      <c r="V40" s="295">
        <f>V247</f>
        <v>491062923</v>
      </c>
      <c r="W40" s="296">
        <f>W247</f>
        <v>498860891.10000002</v>
      </c>
      <c r="X40" s="296">
        <f>X247</f>
        <v>498860891.10000002</v>
      </c>
      <c r="Y40" s="296">
        <f>Y247</f>
        <v>498860891.10000002</v>
      </c>
    </row>
    <row r="41" spans="1:25" ht="19.5" customHeight="1">
      <c r="A41" s="284"/>
      <c r="B41" s="356"/>
      <c r="C41" s="356"/>
      <c r="D41" s="356"/>
      <c r="E41" s="356"/>
      <c r="F41" s="356"/>
      <c r="G41" s="356"/>
      <c r="H41" s="356"/>
      <c r="I41" s="356"/>
      <c r="J41" s="347">
        <v>0</v>
      </c>
      <c r="K41" s="348"/>
      <c r="L41" s="348"/>
      <c r="M41" s="348"/>
      <c r="N41" s="347"/>
      <c r="O41" s="348"/>
      <c r="P41" s="347"/>
      <c r="Q41" s="357"/>
      <c r="R41" s="356"/>
      <c r="S41" s="356"/>
      <c r="U41" s="297" t="s">
        <v>635</v>
      </c>
      <c r="V41" s="295">
        <f>V264</f>
        <v>3954100000</v>
      </c>
      <c r="W41" s="296">
        <f>W264</f>
        <v>1941449400.5900002</v>
      </c>
      <c r="X41" s="296">
        <f>X264</f>
        <v>1499751488.5799999</v>
      </c>
      <c r="Y41" s="296">
        <f>Y264</f>
        <v>323500000</v>
      </c>
    </row>
    <row r="42" spans="1:25" ht="19.5" customHeight="1">
      <c r="A42" s="284"/>
      <c r="B42" s="356"/>
      <c r="C42" s="356"/>
      <c r="D42" s="356"/>
      <c r="E42" s="356"/>
      <c r="F42" s="356"/>
      <c r="G42" s="356"/>
      <c r="H42" s="356"/>
      <c r="I42" s="356"/>
      <c r="J42" s="347">
        <v>0</v>
      </c>
      <c r="K42" s="348"/>
      <c r="L42" s="348"/>
      <c r="M42" s="348"/>
      <c r="N42" s="347"/>
      <c r="O42" s="348"/>
      <c r="P42" s="347"/>
      <c r="Q42" s="357"/>
      <c r="R42" s="356"/>
      <c r="S42" s="356"/>
      <c r="U42" s="297" t="s">
        <v>636</v>
      </c>
      <c r="V42" s="295">
        <f>V286</f>
        <v>3125353000</v>
      </c>
      <c r="W42" s="296">
        <f>W286</f>
        <v>1571098000</v>
      </c>
      <c r="X42" s="296">
        <f>X286</f>
        <v>2120379000</v>
      </c>
      <c r="Y42" s="296">
        <f>Y286</f>
        <v>2120379000</v>
      </c>
    </row>
    <row r="43" spans="1:25" ht="19.5" customHeight="1">
      <c r="A43" s="284"/>
      <c r="B43" s="356"/>
      <c r="C43" s="356"/>
      <c r="D43" s="356"/>
      <c r="E43" s="356"/>
      <c r="F43" s="356"/>
      <c r="G43" s="356"/>
      <c r="H43" s="356"/>
      <c r="I43" s="356"/>
      <c r="J43" s="347">
        <v>0</v>
      </c>
      <c r="K43" s="348"/>
      <c r="L43" s="348"/>
      <c r="M43" s="348"/>
      <c r="N43" s="347"/>
      <c r="O43" s="348"/>
      <c r="P43" s="347"/>
      <c r="Q43" s="357"/>
      <c r="R43" s="356"/>
      <c r="S43" s="356"/>
      <c r="U43" s="297" t="s">
        <v>792</v>
      </c>
      <c r="V43" s="295">
        <f>V298</f>
        <v>0</v>
      </c>
      <c r="W43" s="296">
        <f>W298</f>
        <v>2100000000</v>
      </c>
      <c r="X43" s="295">
        <f>X298</f>
        <v>0</v>
      </c>
      <c r="Y43" s="295">
        <f>Y298</f>
        <v>0</v>
      </c>
    </row>
    <row r="44" spans="1:25" ht="19.5" customHeight="1">
      <c r="A44" s="284"/>
      <c r="B44" s="356"/>
      <c r="C44" s="356"/>
      <c r="D44" s="356"/>
      <c r="E44" s="356"/>
      <c r="F44" s="356"/>
      <c r="G44" s="356"/>
      <c r="H44" s="356"/>
      <c r="I44" s="356"/>
      <c r="J44" s="347">
        <v>0</v>
      </c>
      <c r="K44" s="348"/>
      <c r="L44" s="348"/>
      <c r="M44" s="348"/>
      <c r="N44" s="347"/>
      <c r="O44" s="348"/>
      <c r="P44" s="347"/>
      <c r="Q44" s="357"/>
      <c r="R44" s="356"/>
      <c r="S44" s="356"/>
      <c r="U44" s="297" t="s">
        <v>637</v>
      </c>
      <c r="V44" s="295">
        <f>V327</f>
        <v>24064226308.640003</v>
      </c>
      <c r="W44" s="296">
        <f>W327</f>
        <v>4077206189.217</v>
      </c>
      <c r="X44" s="296">
        <f>X327</f>
        <v>3589551178.2919998</v>
      </c>
      <c r="Y44" s="296">
        <f>Y327</f>
        <v>3478576622.6160002</v>
      </c>
    </row>
    <row r="45" spans="1:25" ht="19.5" customHeight="1">
      <c r="A45" s="284"/>
      <c r="B45" s="356"/>
      <c r="C45" s="356"/>
      <c r="D45" s="356"/>
      <c r="E45" s="356"/>
      <c r="F45" s="356"/>
      <c r="G45" s="356"/>
      <c r="H45" s="356"/>
      <c r="I45" s="356"/>
      <c r="J45" s="347">
        <v>0</v>
      </c>
      <c r="K45" s="348"/>
      <c r="L45" s="348"/>
      <c r="M45" s="348"/>
      <c r="N45" s="347"/>
      <c r="O45" s="348"/>
      <c r="P45" s="347"/>
      <c r="Q45" s="357"/>
      <c r="R45" s="356"/>
      <c r="S45" s="356"/>
      <c r="U45" s="297" t="s">
        <v>1898</v>
      </c>
      <c r="V45" s="295">
        <f>V352</f>
        <v>445681513.70999998</v>
      </c>
      <c r="W45" s="296">
        <f>W352</f>
        <v>20836708771.198002</v>
      </c>
      <c r="X45" s="296">
        <f>X352</f>
        <v>23070803158.365002</v>
      </c>
      <c r="Y45" s="296">
        <f>Y352</f>
        <v>24296653200</v>
      </c>
    </row>
    <row r="46" spans="1:25" ht="19.5" customHeight="1">
      <c r="A46" s="284"/>
      <c r="B46" s="356"/>
      <c r="C46" s="356"/>
      <c r="D46" s="356"/>
      <c r="E46" s="356"/>
      <c r="F46" s="356"/>
      <c r="G46" s="356"/>
      <c r="H46" s="356"/>
      <c r="I46" s="356"/>
      <c r="J46" s="347">
        <v>0</v>
      </c>
      <c r="K46" s="348"/>
      <c r="L46" s="348"/>
      <c r="M46" s="348"/>
      <c r="N46" s="347"/>
      <c r="O46" s="348"/>
      <c r="P46" s="347"/>
      <c r="Q46" s="357"/>
      <c r="R46" s="356"/>
      <c r="S46" s="356"/>
      <c r="U46" s="297" t="s">
        <v>664</v>
      </c>
      <c r="V46" s="295">
        <f>V364</f>
        <v>407409500</v>
      </c>
      <c r="W46" s="296">
        <f>W364</f>
        <v>207551500</v>
      </c>
      <c r="X46" s="296">
        <f>X364</f>
        <v>378000000</v>
      </c>
      <c r="Y46" s="296">
        <f>Y364</f>
        <v>378000000</v>
      </c>
    </row>
    <row r="47" spans="1:25" ht="19.5" customHeight="1">
      <c r="A47" s="284"/>
      <c r="B47" s="356"/>
      <c r="C47" s="356"/>
      <c r="D47" s="356"/>
      <c r="E47" s="356"/>
      <c r="F47" s="356"/>
      <c r="G47" s="356"/>
      <c r="H47" s="356"/>
      <c r="I47" s="356"/>
      <c r="J47" s="347">
        <v>0</v>
      </c>
      <c r="K47" s="348"/>
      <c r="L47" s="348"/>
      <c r="M47" s="348"/>
      <c r="N47" s="347"/>
      <c r="O47" s="348"/>
      <c r="P47" s="347"/>
      <c r="Q47" s="357"/>
      <c r="R47" s="356"/>
      <c r="S47" s="356"/>
      <c r="U47" s="297" t="s">
        <v>669</v>
      </c>
      <c r="V47" s="295">
        <f>V401</f>
        <v>1349311500</v>
      </c>
      <c r="W47" s="296">
        <f>W401</f>
        <v>2675700500</v>
      </c>
      <c r="X47" s="296">
        <f>X401</f>
        <v>6128001500</v>
      </c>
      <c r="Y47" s="296">
        <f>Y401</f>
        <v>6158314000</v>
      </c>
    </row>
    <row r="48" spans="1:25" ht="19.5" customHeight="1">
      <c r="A48" s="284"/>
      <c r="B48" s="356"/>
      <c r="C48" s="356"/>
      <c r="D48" s="356"/>
      <c r="E48" s="356"/>
      <c r="F48" s="356"/>
      <c r="G48" s="356"/>
      <c r="H48" s="356"/>
      <c r="I48" s="356"/>
      <c r="J48" s="347">
        <v>0</v>
      </c>
      <c r="K48" s="348"/>
      <c r="L48" s="348"/>
      <c r="M48" s="348"/>
      <c r="N48" s="347"/>
      <c r="O48" s="348"/>
      <c r="P48" s="347"/>
      <c r="Q48" s="357"/>
      <c r="R48" s="356"/>
      <c r="S48" s="356"/>
      <c r="U48" s="294" t="s">
        <v>615</v>
      </c>
      <c r="V48" s="299">
        <f>SUM(V36:V47)</f>
        <v>39562671016.060005</v>
      </c>
      <c r="W48" s="299">
        <f>SUM(W36:W47)</f>
        <v>38536778102.645004</v>
      </c>
      <c r="X48" s="299">
        <f>SUM(X36:X47)</f>
        <v>43604680397.876999</v>
      </c>
      <c r="Y48" s="299">
        <f>SUM(Y36:Y47)</f>
        <v>43446975476.255997</v>
      </c>
    </row>
    <row r="49" spans="1:25" ht="19.5" customHeight="1">
      <c r="A49" s="284"/>
      <c r="B49" s="356"/>
      <c r="C49" s="356"/>
      <c r="D49" s="356"/>
      <c r="E49" s="356"/>
      <c r="F49" s="356"/>
      <c r="G49" s="356"/>
      <c r="H49" s="356"/>
      <c r="I49" s="356"/>
      <c r="J49" s="347">
        <v>0</v>
      </c>
      <c r="K49" s="348"/>
      <c r="L49" s="348"/>
      <c r="M49" s="348"/>
      <c r="N49" s="347"/>
      <c r="O49" s="348"/>
      <c r="P49" s="347"/>
      <c r="Q49" s="357"/>
      <c r="R49" s="356"/>
      <c r="S49" s="356"/>
      <c r="U49" s="297" t="s">
        <v>565</v>
      </c>
      <c r="V49" s="295"/>
      <c r="W49" s="296"/>
      <c r="X49" s="296"/>
      <c r="Y49" s="296"/>
    </row>
    <row r="50" spans="1:25" ht="19.5" customHeight="1">
      <c r="A50" s="284"/>
      <c r="B50" s="356"/>
      <c r="C50" s="356"/>
      <c r="D50" s="356"/>
      <c r="E50" s="356"/>
      <c r="F50" s="356"/>
      <c r="G50" s="356"/>
      <c r="H50" s="356"/>
      <c r="I50" s="356"/>
      <c r="J50" s="347">
        <v>0</v>
      </c>
      <c r="K50" s="348"/>
      <c r="L50" s="348"/>
      <c r="M50" s="348"/>
      <c r="N50" s="347"/>
      <c r="O50" s="348"/>
      <c r="P50" s="347"/>
      <c r="Q50" s="357"/>
      <c r="R50" s="356"/>
      <c r="S50" s="356"/>
      <c r="U50" s="294" t="s">
        <v>616</v>
      </c>
      <c r="V50" s="298"/>
      <c r="W50" s="299"/>
      <c r="X50" s="299"/>
      <c r="Y50" s="299"/>
    </row>
    <row r="51" spans="1:25" ht="19.5" customHeight="1">
      <c r="A51" s="284"/>
      <c r="B51" s="356"/>
      <c r="C51" s="356"/>
      <c r="D51" s="356"/>
      <c r="E51" s="356"/>
      <c r="F51" s="356"/>
      <c r="G51" s="356"/>
      <c r="H51" s="356"/>
      <c r="I51" s="356"/>
      <c r="J51" s="347">
        <v>0</v>
      </c>
      <c r="K51" s="348"/>
      <c r="L51" s="348"/>
      <c r="M51" s="348"/>
      <c r="N51" s="347"/>
      <c r="O51" s="348"/>
      <c r="P51" s="347"/>
      <c r="Q51" s="357"/>
      <c r="R51" s="356"/>
      <c r="S51" s="356"/>
      <c r="U51" s="294" t="s">
        <v>617</v>
      </c>
      <c r="V51" s="295"/>
      <c r="W51" s="296"/>
      <c r="X51" s="296"/>
      <c r="Y51" s="296"/>
    </row>
    <row r="52" spans="1:25" ht="19.5" customHeight="1">
      <c r="A52" s="284"/>
      <c r="B52" s="356"/>
      <c r="C52" s="356"/>
      <c r="D52" s="356"/>
      <c r="E52" s="356"/>
      <c r="F52" s="356"/>
      <c r="G52" s="356"/>
      <c r="H52" s="356"/>
      <c r="I52" s="356"/>
      <c r="J52" s="347">
        <v>0</v>
      </c>
      <c r="K52" s="348"/>
      <c r="L52" s="348"/>
      <c r="M52" s="348"/>
      <c r="N52" s="347"/>
      <c r="O52" s="348"/>
      <c r="P52" s="347"/>
      <c r="Q52" s="357"/>
      <c r="R52" s="356"/>
      <c r="S52" s="356"/>
      <c r="U52" s="297" t="s">
        <v>639</v>
      </c>
      <c r="V52" s="295">
        <f>V434</f>
        <v>39565861745.93</v>
      </c>
      <c r="W52" s="296">
        <f>W434</f>
        <v>20189917257.279999</v>
      </c>
      <c r="X52" s="296">
        <f>X434</f>
        <v>28644375017.400002</v>
      </c>
      <c r="Y52" s="296">
        <f>Y434</f>
        <v>28513520598.400002</v>
      </c>
    </row>
    <row r="53" spans="1:25" ht="19.5" customHeight="1">
      <c r="A53" s="284"/>
      <c r="B53" s="356"/>
      <c r="C53" s="356"/>
      <c r="D53" s="356"/>
      <c r="E53" s="356"/>
      <c r="F53" s="356"/>
      <c r="G53" s="356"/>
      <c r="H53" s="356"/>
      <c r="I53" s="356"/>
      <c r="J53" s="347">
        <v>0</v>
      </c>
      <c r="K53" s="348"/>
      <c r="L53" s="348"/>
      <c r="M53" s="348"/>
      <c r="N53" s="347"/>
      <c r="O53" s="348"/>
      <c r="P53" s="347"/>
      <c r="Q53" s="357"/>
      <c r="R53" s="356"/>
      <c r="S53" s="356"/>
      <c r="U53" s="297" t="s">
        <v>640</v>
      </c>
      <c r="V53" s="295">
        <f>V578</f>
        <v>2468501307.4000006</v>
      </c>
      <c r="W53" s="296">
        <f>W578</f>
        <v>2158321994.7755003</v>
      </c>
      <c r="X53" s="296">
        <f>X578</f>
        <v>1344701760.6673999</v>
      </c>
      <c r="Y53" s="296">
        <f>Y578</f>
        <v>1274243147.5</v>
      </c>
    </row>
    <row r="54" spans="1:25" ht="19.5" customHeight="1">
      <c r="A54" s="284"/>
      <c r="B54" s="356"/>
      <c r="C54" s="356"/>
      <c r="D54" s="356"/>
      <c r="E54" s="356"/>
      <c r="F54" s="356"/>
      <c r="G54" s="356"/>
      <c r="H54" s="356"/>
      <c r="I54" s="356"/>
      <c r="J54" s="347">
        <v>0</v>
      </c>
      <c r="K54" s="348"/>
      <c r="L54" s="348"/>
      <c r="M54" s="348"/>
      <c r="N54" s="347"/>
      <c r="O54" s="348"/>
      <c r="P54" s="347"/>
      <c r="Q54" s="357"/>
      <c r="R54" s="356"/>
      <c r="S54" s="356"/>
      <c r="U54" s="297" t="s">
        <v>797</v>
      </c>
      <c r="V54" s="295">
        <f>V605</f>
        <v>548912345.01999998</v>
      </c>
      <c r="W54" s="296">
        <f>W605</f>
        <v>1596478094.8699999</v>
      </c>
      <c r="X54" s="296">
        <f>X605</f>
        <v>380000000</v>
      </c>
      <c r="Y54" s="296">
        <f>Y605</f>
        <v>105000000</v>
      </c>
    </row>
    <row r="55" spans="1:25" ht="19.5" customHeight="1">
      <c r="A55" s="284"/>
      <c r="B55" s="356"/>
      <c r="C55" s="356"/>
      <c r="D55" s="356"/>
      <c r="E55" s="356"/>
      <c r="F55" s="356"/>
      <c r="G55" s="356"/>
      <c r="H55" s="356"/>
      <c r="I55" s="356"/>
      <c r="J55" s="347">
        <v>0</v>
      </c>
      <c r="K55" s="348"/>
      <c r="L55" s="348"/>
      <c r="M55" s="348"/>
      <c r="N55" s="347"/>
      <c r="O55" s="348"/>
      <c r="P55" s="347"/>
      <c r="Q55" s="357"/>
      <c r="R55" s="356"/>
      <c r="S55" s="356"/>
      <c r="U55" s="297" t="s">
        <v>641</v>
      </c>
      <c r="V55" s="295">
        <f>V620</f>
        <v>284300000</v>
      </c>
      <c r="W55" s="296">
        <f>W620</f>
        <v>339455000</v>
      </c>
      <c r="X55" s="296">
        <f>X620</f>
        <v>164455000</v>
      </c>
      <c r="Y55" s="296">
        <f>Y620</f>
        <v>164455000</v>
      </c>
    </row>
    <row r="56" spans="1:25" ht="19.5" customHeight="1">
      <c r="A56" s="284"/>
      <c r="B56" s="356"/>
      <c r="C56" s="356"/>
      <c r="D56" s="356"/>
      <c r="E56" s="356"/>
      <c r="F56" s="356"/>
      <c r="G56" s="356"/>
      <c r="H56" s="356"/>
      <c r="I56" s="356"/>
      <c r="J56" s="347">
        <v>0</v>
      </c>
      <c r="K56" s="348"/>
      <c r="L56" s="348"/>
      <c r="M56" s="348"/>
      <c r="N56" s="347"/>
      <c r="O56" s="348"/>
      <c r="P56" s="347"/>
      <c r="Q56" s="357"/>
      <c r="R56" s="356"/>
      <c r="S56" s="356"/>
      <c r="U56" s="297" t="s">
        <v>798</v>
      </c>
      <c r="V56" s="295"/>
      <c r="W56" s="296"/>
      <c r="X56" s="296"/>
      <c r="Y56" s="296"/>
    </row>
    <row r="57" spans="1:25" ht="19.5" customHeight="1">
      <c r="A57" s="284"/>
      <c r="B57" s="356"/>
      <c r="C57" s="356"/>
      <c r="D57" s="356"/>
      <c r="E57" s="356"/>
      <c r="F57" s="356"/>
      <c r="G57" s="356"/>
      <c r="H57" s="356"/>
      <c r="I57" s="356"/>
      <c r="J57" s="347">
        <v>0</v>
      </c>
      <c r="K57" s="348"/>
      <c r="L57" s="348"/>
      <c r="M57" s="348"/>
      <c r="N57" s="347"/>
      <c r="O57" s="348"/>
      <c r="P57" s="347"/>
      <c r="Q57" s="357"/>
      <c r="R57" s="356"/>
      <c r="S57" s="356"/>
      <c r="U57" s="297" t="s">
        <v>642</v>
      </c>
      <c r="V57" s="295">
        <f>V632</f>
        <v>1499999.93</v>
      </c>
      <c r="W57" s="296">
        <f>W632</f>
        <v>2000000</v>
      </c>
      <c r="X57" s="296">
        <f>X632</f>
        <v>2010000</v>
      </c>
      <c r="Y57" s="296">
        <f>Y632</f>
        <v>2010000</v>
      </c>
    </row>
    <row r="58" spans="1:25" ht="19.5" customHeight="1">
      <c r="A58" s="284"/>
      <c r="B58" s="356"/>
      <c r="C58" s="356"/>
      <c r="D58" s="356"/>
      <c r="E58" s="356"/>
      <c r="F58" s="356"/>
      <c r="G58" s="356"/>
      <c r="H58" s="356"/>
      <c r="I58" s="356"/>
      <c r="J58" s="347">
        <v>0</v>
      </c>
      <c r="K58" s="348"/>
      <c r="L58" s="348"/>
      <c r="M58" s="348"/>
      <c r="N58" s="347"/>
      <c r="O58" s="348"/>
      <c r="P58" s="347"/>
      <c r="Q58" s="357"/>
      <c r="R58" s="356"/>
      <c r="S58" s="356"/>
      <c r="U58" s="297" t="s">
        <v>643</v>
      </c>
      <c r="V58" s="295"/>
      <c r="W58" s="296"/>
      <c r="X58" s="296"/>
      <c r="Y58" s="296"/>
    </row>
    <row r="59" spans="1:25" ht="19.5" customHeight="1">
      <c r="A59" s="284"/>
      <c r="B59" s="356"/>
      <c r="C59" s="356"/>
      <c r="D59" s="356"/>
      <c r="E59" s="356"/>
      <c r="F59" s="356"/>
      <c r="G59" s="356"/>
      <c r="H59" s="356"/>
      <c r="I59" s="356"/>
      <c r="J59" s="347">
        <v>0</v>
      </c>
      <c r="K59" s="348"/>
      <c r="L59" s="348"/>
      <c r="M59" s="348"/>
      <c r="N59" s="347"/>
      <c r="O59" s="348"/>
      <c r="P59" s="347"/>
      <c r="Q59" s="357"/>
      <c r="R59" s="356"/>
      <c r="S59" s="356"/>
      <c r="U59" s="297" t="s">
        <v>2091</v>
      </c>
      <c r="V59" s="295">
        <f>V639</f>
        <v>1406000</v>
      </c>
      <c r="W59" s="296">
        <f>W639</f>
        <v>846000</v>
      </c>
      <c r="X59" s="296">
        <f>X639</f>
        <v>846000</v>
      </c>
      <c r="Y59" s="296">
        <f>Y639</f>
        <v>846000</v>
      </c>
    </row>
    <row r="60" spans="1:25" ht="19.5" customHeight="1">
      <c r="A60" s="284"/>
      <c r="B60" s="356"/>
      <c r="C60" s="356"/>
      <c r="D60" s="356"/>
      <c r="E60" s="356"/>
      <c r="F60" s="356"/>
      <c r="G60" s="356"/>
      <c r="H60" s="356"/>
      <c r="I60" s="356"/>
      <c r="J60" s="347">
        <v>0</v>
      </c>
      <c r="K60" s="348"/>
      <c r="L60" s="348"/>
      <c r="M60" s="348"/>
      <c r="N60" s="347"/>
      <c r="O60" s="348"/>
      <c r="P60" s="347"/>
      <c r="Q60" s="357"/>
      <c r="R60" s="356"/>
      <c r="S60" s="356"/>
      <c r="U60" s="297" t="s">
        <v>644</v>
      </c>
      <c r="V60" s="295">
        <f>V694</f>
        <v>1725853231.74</v>
      </c>
      <c r="W60" s="296">
        <f>W694</f>
        <v>6753219067.1700001</v>
      </c>
      <c r="X60" s="296">
        <f>X694</f>
        <v>6753219067.1700001</v>
      </c>
      <c r="Y60" s="296">
        <f>Y694</f>
        <v>6753219067.1700001</v>
      </c>
    </row>
    <row r="61" spans="1:25" ht="19.5" customHeight="1">
      <c r="A61" s="284"/>
      <c r="B61" s="356"/>
      <c r="C61" s="356"/>
      <c r="D61" s="356"/>
      <c r="E61" s="356"/>
      <c r="F61" s="356"/>
      <c r="G61" s="356"/>
      <c r="H61" s="356"/>
      <c r="I61" s="356"/>
      <c r="J61" s="347">
        <v>0</v>
      </c>
      <c r="K61" s="348"/>
      <c r="L61" s="348"/>
      <c r="M61" s="348"/>
      <c r="N61" s="347"/>
      <c r="O61" s="348"/>
      <c r="P61" s="347"/>
      <c r="Q61" s="357"/>
      <c r="R61" s="356"/>
      <c r="S61" s="356"/>
      <c r="U61" s="297" t="s">
        <v>645</v>
      </c>
      <c r="V61" s="295">
        <f>V725</f>
        <v>251000000</v>
      </c>
      <c r="W61" s="296">
        <f>W725</f>
        <v>670363923.39999998</v>
      </c>
      <c r="X61" s="296">
        <f>X725</f>
        <v>664315969.97300005</v>
      </c>
      <c r="Y61" s="296">
        <f>Y725</f>
        <v>683059596.06999993</v>
      </c>
    </row>
    <row r="62" spans="1:25" ht="19.5" customHeight="1">
      <c r="A62" s="284"/>
      <c r="B62" s="356"/>
      <c r="C62" s="356"/>
      <c r="D62" s="356"/>
      <c r="E62" s="356"/>
      <c r="F62" s="356"/>
      <c r="G62" s="356"/>
      <c r="H62" s="356"/>
      <c r="I62" s="356"/>
      <c r="J62" s="347">
        <v>0</v>
      </c>
      <c r="K62" s="348"/>
      <c r="L62" s="348"/>
      <c r="M62" s="348"/>
      <c r="N62" s="347"/>
      <c r="O62" s="348"/>
      <c r="P62" s="347"/>
      <c r="Q62" s="357"/>
      <c r="R62" s="356"/>
      <c r="S62" s="356"/>
      <c r="U62" s="294" t="s">
        <v>646</v>
      </c>
      <c r="V62" s="298">
        <f>SUM(V52:V61)</f>
        <v>44847334630.019997</v>
      </c>
      <c r="W62" s="299">
        <f>SUM(W52:W61)</f>
        <v>31710601337.495499</v>
      </c>
      <c r="X62" s="299">
        <f>SUM(X52:X61)</f>
        <v>37953922815.210403</v>
      </c>
      <c r="Y62" s="299">
        <f>SUM(Y52:Y61)</f>
        <v>37496353409.139999</v>
      </c>
    </row>
    <row r="63" spans="1:25" ht="19.5" customHeight="1">
      <c r="A63" s="284"/>
      <c r="B63" s="356"/>
      <c r="C63" s="356"/>
      <c r="D63" s="356"/>
      <c r="E63" s="356"/>
      <c r="F63" s="356"/>
      <c r="G63" s="356"/>
      <c r="H63" s="356"/>
      <c r="I63" s="356"/>
      <c r="J63" s="347">
        <v>0</v>
      </c>
      <c r="K63" s="348"/>
      <c r="L63" s="348"/>
      <c r="M63" s="348"/>
      <c r="N63" s="347"/>
      <c r="O63" s="348"/>
      <c r="P63" s="347"/>
      <c r="Q63" s="357"/>
      <c r="R63" s="356"/>
      <c r="S63" s="356"/>
      <c r="U63" s="294" t="s">
        <v>618</v>
      </c>
      <c r="V63" s="295"/>
      <c r="W63" s="296"/>
      <c r="X63" s="296"/>
      <c r="Y63" s="296"/>
    </row>
    <row r="64" spans="1:25" ht="19.5" customHeight="1">
      <c r="A64" s="284"/>
      <c r="B64" s="356"/>
      <c r="C64" s="356"/>
      <c r="D64" s="356"/>
      <c r="E64" s="356"/>
      <c r="F64" s="356"/>
      <c r="G64" s="356"/>
      <c r="H64" s="356"/>
      <c r="I64" s="356"/>
      <c r="J64" s="347">
        <v>0</v>
      </c>
      <c r="K64" s="348"/>
      <c r="L64" s="348"/>
      <c r="M64" s="348"/>
      <c r="N64" s="347"/>
      <c r="O64" s="348"/>
      <c r="P64" s="347"/>
      <c r="Q64" s="357"/>
      <c r="R64" s="356"/>
      <c r="S64" s="356"/>
      <c r="U64" s="297" t="s">
        <v>647</v>
      </c>
      <c r="V64" s="295">
        <f>V759</f>
        <v>4158739067.2900004</v>
      </c>
      <c r="W64" s="296">
        <f>W759</f>
        <v>7980126288.9699993</v>
      </c>
      <c r="X64" s="296">
        <f>X759</f>
        <v>10467299476.74</v>
      </c>
      <c r="Y64" s="296">
        <f>Y759</f>
        <v>11198299476.74</v>
      </c>
    </row>
    <row r="65" spans="1:25" ht="19.5" customHeight="1">
      <c r="A65" s="284"/>
      <c r="B65" s="356"/>
      <c r="C65" s="356"/>
      <c r="D65" s="356"/>
      <c r="E65" s="356"/>
      <c r="F65" s="356"/>
      <c r="G65" s="356"/>
      <c r="H65" s="356"/>
      <c r="I65" s="356"/>
      <c r="J65" s="347">
        <v>0</v>
      </c>
      <c r="K65" s="348"/>
      <c r="L65" s="348"/>
      <c r="M65" s="348"/>
      <c r="N65" s="347"/>
      <c r="O65" s="348"/>
      <c r="P65" s="347"/>
      <c r="Q65" s="357"/>
      <c r="R65" s="356"/>
      <c r="S65" s="356"/>
      <c r="U65" s="297" t="s">
        <v>799</v>
      </c>
      <c r="V65" s="295">
        <f>V797</f>
        <v>186996322.34999999</v>
      </c>
      <c r="W65" s="296">
        <f>W797</f>
        <v>113805961.77999999</v>
      </c>
      <c r="X65" s="296">
        <f>X797</f>
        <v>431575000</v>
      </c>
      <c r="Y65" s="296">
        <f>Y797</f>
        <v>321410000</v>
      </c>
    </row>
    <row r="66" spans="1:25" ht="19.5" customHeight="1">
      <c r="A66" s="284"/>
      <c r="B66" s="356"/>
      <c r="C66" s="356"/>
      <c r="D66" s="356"/>
      <c r="E66" s="356"/>
      <c r="F66" s="356"/>
      <c r="G66" s="356"/>
      <c r="H66" s="356"/>
      <c r="I66" s="356"/>
      <c r="J66" s="347">
        <v>0</v>
      </c>
      <c r="K66" s="348"/>
      <c r="L66" s="348"/>
      <c r="M66" s="348"/>
      <c r="N66" s="347"/>
      <c r="O66" s="348"/>
      <c r="P66" s="347"/>
      <c r="Q66" s="357"/>
      <c r="R66" s="356"/>
      <c r="S66" s="356"/>
      <c r="U66" s="297" t="s">
        <v>648</v>
      </c>
      <c r="V66" s="295">
        <f>V814</f>
        <v>179617114.03</v>
      </c>
      <c r="W66" s="296">
        <f>W814</f>
        <v>182298619.05000001</v>
      </c>
      <c r="X66" s="296">
        <f>X814</f>
        <v>59800000</v>
      </c>
      <c r="Y66" s="296">
        <f>Y814</f>
        <v>124800000</v>
      </c>
    </row>
    <row r="67" spans="1:25" ht="19.5" customHeight="1">
      <c r="A67" s="284"/>
      <c r="B67" s="356"/>
      <c r="C67" s="356"/>
      <c r="D67" s="356"/>
      <c r="E67" s="356"/>
      <c r="F67" s="356"/>
      <c r="G67" s="356"/>
      <c r="H67" s="356"/>
      <c r="I67" s="356"/>
      <c r="J67" s="347">
        <v>0</v>
      </c>
      <c r="K67" s="348"/>
      <c r="L67" s="348"/>
      <c r="M67" s="348"/>
      <c r="N67" s="347"/>
      <c r="O67" s="348"/>
      <c r="P67" s="347"/>
      <c r="Q67" s="357"/>
      <c r="R67" s="356"/>
      <c r="S67" s="356"/>
      <c r="U67" s="297" t="s">
        <v>649</v>
      </c>
      <c r="V67" s="295">
        <f>V846</f>
        <v>118159300</v>
      </c>
      <c r="W67" s="296">
        <f>W846</f>
        <v>110128000</v>
      </c>
      <c r="X67" s="296">
        <f>X846</f>
        <v>58914000</v>
      </c>
      <c r="Y67" s="296">
        <f>Y846</f>
        <v>50240000</v>
      </c>
    </row>
    <row r="68" spans="1:25" ht="19.5" customHeight="1">
      <c r="A68" s="284"/>
      <c r="B68" s="356"/>
      <c r="C68" s="356"/>
      <c r="D68" s="356"/>
      <c r="E68" s="356"/>
      <c r="F68" s="356"/>
      <c r="G68" s="356"/>
      <c r="H68" s="356"/>
      <c r="I68" s="356"/>
      <c r="J68" s="347">
        <v>0</v>
      </c>
      <c r="K68" s="348"/>
      <c r="L68" s="348"/>
      <c r="M68" s="348"/>
      <c r="N68" s="347"/>
      <c r="O68" s="348"/>
      <c r="P68" s="347"/>
      <c r="Q68" s="357"/>
      <c r="R68" s="356"/>
      <c r="S68" s="356"/>
      <c r="U68" s="297" t="s">
        <v>800</v>
      </c>
      <c r="V68" s="295">
        <f>V866</f>
        <v>4276152007.1300001</v>
      </c>
      <c r="W68" s="296">
        <f>W866</f>
        <v>2600271202.1300001</v>
      </c>
      <c r="X68" s="296">
        <f>X866</f>
        <v>128172000</v>
      </c>
      <c r="Y68" s="296">
        <f>Y866</f>
        <v>128172000</v>
      </c>
    </row>
    <row r="69" spans="1:25" ht="19.5" customHeight="1">
      <c r="A69" s="284"/>
      <c r="B69" s="356"/>
      <c r="C69" s="356"/>
      <c r="D69" s="356"/>
      <c r="E69" s="356"/>
      <c r="F69" s="356"/>
      <c r="G69" s="356"/>
      <c r="H69" s="356"/>
      <c r="I69" s="356"/>
      <c r="J69" s="347">
        <v>0</v>
      </c>
      <c r="K69" s="348"/>
      <c r="L69" s="348"/>
      <c r="M69" s="348"/>
      <c r="N69" s="347"/>
      <c r="O69" s="348"/>
      <c r="P69" s="347"/>
      <c r="Q69" s="357"/>
      <c r="R69" s="356"/>
      <c r="S69" s="356"/>
      <c r="U69" s="297" t="s">
        <v>650</v>
      </c>
      <c r="V69" s="295">
        <f>V906</f>
        <v>1161320461</v>
      </c>
      <c r="W69" s="296">
        <f>W906</f>
        <v>4692243910.2199993</v>
      </c>
      <c r="X69" s="296">
        <f>X906</f>
        <v>15491370879.440001</v>
      </c>
      <c r="Y69" s="296">
        <f>Y906</f>
        <v>15702325629.440001</v>
      </c>
    </row>
    <row r="70" spans="1:25" ht="19.5" customHeight="1">
      <c r="A70" s="284"/>
      <c r="B70" s="356"/>
      <c r="C70" s="356"/>
      <c r="D70" s="356"/>
      <c r="E70" s="356"/>
      <c r="F70" s="356"/>
      <c r="G70" s="356"/>
      <c r="H70" s="356"/>
      <c r="I70" s="356"/>
      <c r="J70" s="347">
        <v>0</v>
      </c>
      <c r="K70" s="348"/>
      <c r="L70" s="348"/>
      <c r="M70" s="348"/>
      <c r="N70" s="347"/>
      <c r="O70" s="348"/>
      <c r="P70" s="347"/>
      <c r="Q70" s="357"/>
      <c r="R70" s="356"/>
      <c r="S70" s="356"/>
      <c r="U70" s="297" t="s">
        <v>651</v>
      </c>
      <c r="V70" s="295">
        <f>V921</f>
        <v>409400000</v>
      </c>
      <c r="W70" s="296">
        <f>W921</f>
        <v>297518548.60000002</v>
      </c>
      <c r="X70" s="296">
        <f>X921</f>
        <v>365318548.60000002</v>
      </c>
      <c r="Y70" s="296">
        <f>Y921</f>
        <v>362518548.60000002</v>
      </c>
    </row>
    <row r="71" spans="1:25" ht="19.5" customHeight="1">
      <c r="A71" s="284"/>
      <c r="B71" s="356"/>
      <c r="C71" s="356"/>
      <c r="D71" s="356"/>
      <c r="E71" s="356"/>
      <c r="F71" s="356"/>
      <c r="G71" s="356"/>
      <c r="H71" s="356"/>
      <c r="I71" s="356"/>
      <c r="J71" s="347">
        <v>0</v>
      </c>
      <c r="K71" s="348"/>
      <c r="L71" s="348"/>
      <c r="M71" s="348"/>
      <c r="N71" s="347"/>
      <c r="O71" s="348"/>
      <c r="P71" s="347"/>
      <c r="Q71" s="357"/>
      <c r="R71" s="356"/>
      <c r="S71" s="356"/>
      <c r="U71" s="297" t="s">
        <v>1882</v>
      </c>
      <c r="V71" s="295">
        <f>V942</f>
        <v>0</v>
      </c>
      <c r="W71" s="295">
        <f>W942</f>
        <v>1600000000</v>
      </c>
      <c r="X71" s="295">
        <f>X942</f>
        <v>1147373942.51</v>
      </c>
      <c r="Y71" s="295">
        <f>Y942</f>
        <v>1147373942.51</v>
      </c>
    </row>
    <row r="72" spans="1:25" ht="19.5" customHeight="1">
      <c r="A72" s="284"/>
      <c r="B72" s="356"/>
      <c r="C72" s="356"/>
      <c r="D72" s="356"/>
      <c r="E72" s="356"/>
      <c r="F72" s="356"/>
      <c r="G72" s="356"/>
      <c r="H72" s="356"/>
      <c r="I72" s="356"/>
      <c r="J72" s="347">
        <v>0</v>
      </c>
      <c r="K72" s="348"/>
      <c r="L72" s="348"/>
      <c r="M72" s="348"/>
      <c r="N72" s="347"/>
      <c r="O72" s="348"/>
      <c r="P72" s="347"/>
      <c r="Q72" s="357"/>
      <c r="R72" s="356"/>
      <c r="S72" s="356"/>
      <c r="U72" s="294" t="s">
        <v>652</v>
      </c>
      <c r="V72" s="298">
        <f>SUM(V64:V71)</f>
        <v>10490384271.799999</v>
      </c>
      <c r="W72" s="298">
        <f>SUM(W64:W71)</f>
        <v>17576392530.75</v>
      </c>
      <c r="X72" s="298">
        <f>SUM(X64:X71)</f>
        <v>28149823847.289997</v>
      </c>
      <c r="Y72" s="298">
        <f>SUM(Y64:Y71)</f>
        <v>29035139597.289997</v>
      </c>
    </row>
    <row r="73" spans="1:25" ht="19.5" customHeight="1">
      <c r="A73" s="284"/>
      <c r="B73" s="356"/>
      <c r="C73" s="356"/>
      <c r="D73" s="356"/>
      <c r="E73" s="356"/>
      <c r="F73" s="356"/>
      <c r="G73" s="356"/>
      <c r="H73" s="356"/>
      <c r="I73" s="356"/>
      <c r="J73" s="347">
        <v>0</v>
      </c>
      <c r="K73" s="348"/>
      <c r="L73" s="348"/>
      <c r="M73" s="348"/>
      <c r="N73" s="347"/>
      <c r="O73" s="348"/>
      <c r="P73" s="347"/>
      <c r="Q73" s="357"/>
      <c r="R73" s="356"/>
      <c r="S73" s="356"/>
      <c r="U73" s="294" t="s">
        <v>619</v>
      </c>
      <c r="V73" s="295"/>
      <c r="W73" s="296"/>
      <c r="X73" s="296"/>
      <c r="Y73" s="296"/>
    </row>
    <row r="74" spans="1:25" ht="19.5" customHeight="1">
      <c r="A74" s="284"/>
      <c r="B74" s="356"/>
      <c r="C74" s="356"/>
      <c r="D74" s="356"/>
      <c r="E74" s="356"/>
      <c r="F74" s="356"/>
      <c r="G74" s="356"/>
      <c r="H74" s="356"/>
      <c r="I74" s="356"/>
      <c r="J74" s="347">
        <v>0</v>
      </c>
      <c r="K74" s="348"/>
      <c r="L74" s="348"/>
      <c r="M74" s="348"/>
      <c r="N74" s="347"/>
      <c r="O74" s="348"/>
      <c r="P74" s="347"/>
      <c r="Q74" s="357"/>
      <c r="R74" s="356"/>
      <c r="S74" s="356"/>
      <c r="U74" s="297" t="s">
        <v>653</v>
      </c>
      <c r="V74" s="295">
        <f>V964</f>
        <v>604628000</v>
      </c>
      <c r="W74" s="296">
        <f>W964</f>
        <v>230000000</v>
      </c>
      <c r="X74" s="296">
        <f>X964</f>
        <v>374140000</v>
      </c>
      <c r="Y74" s="296">
        <f>Y964</f>
        <v>220000000</v>
      </c>
    </row>
    <row r="75" spans="1:25" ht="19.5" customHeight="1">
      <c r="A75" s="284"/>
      <c r="B75" s="356"/>
      <c r="C75" s="356"/>
      <c r="D75" s="356"/>
      <c r="E75" s="356"/>
      <c r="F75" s="356"/>
      <c r="G75" s="356"/>
      <c r="H75" s="356"/>
      <c r="I75" s="356"/>
      <c r="J75" s="347">
        <v>0</v>
      </c>
      <c r="K75" s="348"/>
      <c r="L75" s="348"/>
      <c r="M75" s="348"/>
      <c r="N75" s="347"/>
      <c r="O75" s="348"/>
      <c r="P75" s="347"/>
      <c r="Q75" s="357"/>
      <c r="R75" s="356"/>
      <c r="S75" s="356"/>
      <c r="U75" s="297" t="s">
        <v>654</v>
      </c>
      <c r="V75" s="295">
        <f>V979</f>
        <v>440040000</v>
      </c>
      <c r="W75" s="296">
        <f>W979</f>
        <v>244024000</v>
      </c>
      <c r="X75" s="296">
        <f>X979</f>
        <v>319020000</v>
      </c>
      <c r="Y75" s="296">
        <f>Y979</f>
        <v>249020000</v>
      </c>
    </row>
    <row r="76" spans="1:25" ht="19.5" customHeight="1">
      <c r="A76" s="284"/>
      <c r="B76" s="356"/>
      <c r="C76" s="356"/>
      <c r="D76" s="356"/>
      <c r="E76" s="356"/>
      <c r="F76" s="356"/>
      <c r="G76" s="356"/>
      <c r="H76" s="356"/>
      <c r="I76" s="356"/>
      <c r="J76" s="347">
        <v>0</v>
      </c>
      <c r="K76" s="348"/>
      <c r="L76" s="348"/>
      <c r="M76" s="348"/>
      <c r="N76" s="347"/>
      <c r="O76" s="348"/>
      <c r="P76" s="347"/>
      <c r="Q76" s="357"/>
      <c r="R76" s="356"/>
      <c r="S76" s="356"/>
      <c r="U76" s="297" t="s">
        <v>802</v>
      </c>
      <c r="V76" s="295">
        <f>V991</f>
        <v>1259000000</v>
      </c>
      <c r="W76" s="296">
        <f>W991</f>
        <v>467448400</v>
      </c>
      <c r="X76" s="296">
        <f>X991</f>
        <v>38975000</v>
      </c>
      <c r="Y76" s="296">
        <f>Y991</f>
        <v>8975000</v>
      </c>
    </row>
    <row r="77" spans="1:25" ht="19.5" customHeight="1">
      <c r="A77" s="284"/>
      <c r="B77" s="356"/>
      <c r="C77" s="356"/>
      <c r="D77" s="356"/>
      <c r="E77" s="356"/>
      <c r="F77" s="356"/>
      <c r="G77" s="356"/>
      <c r="H77" s="356"/>
      <c r="I77" s="356"/>
      <c r="J77" s="347">
        <v>0</v>
      </c>
      <c r="K77" s="348"/>
      <c r="L77" s="348"/>
      <c r="M77" s="348"/>
      <c r="N77" s="347"/>
      <c r="O77" s="348"/>
      <c r="P77" s="347"/>
      <c r="Q77" s="357"/>
      <c r="R77" s="356"/>
      <c r="S77" s="356"/>
      <c r="U77" s="294" t="s">
        <v>655</v>
      </c>
      <c r="V77" s="298">
        <f>SUM(V74:V76)</f>
        <v>2303668000</v>
      </c>
      <c r="W77" s="299">
        <f>SUM(W74:W76)</f>
        <v>941472400</v>
      </c>
      <c r="X77" s="299">
        <f>SUM(X74:X76)</f>
        <v>732135000</v>
      </c>
      <c r="Y77" s="299">
        <f>SUM(Y74:Y76)</f>
        <v>477995000</v>
      </c>
    </row>
    <row r="78" spans="1:25" ht="19.5" customHeight="1">
      <c r="A78" s="284"/>
      <c r="B78" s="356"/>
      <c r="C78" s="356"/>
      <c r="D78" s="356"/>
      <c r="E78" s="356"/>
      <c r="F78" s="356"/>
      <c r="G78" s="356"/>
      <c r="H78" s="356"/>
      <c r="I78" s="356"/>
      <c r="J78" s="347">
        <v>0</v>
      </c>
      <c r="K78" s="348"/>
      <c r="L78" s="348"/>
      <c r="M78" s="348"/>
      <c r="N78" s="347"/>
      <c r="O78" s="348"/>
      <c r="P78" s="347"/>
      <c r="Q78" s="357"/>
      <c r="R78" s="356"/>
      <c r="S78" s="356"/>
      <c r="U78" s="294" t="s">
        <v>620</v>
      </c>
      <c r="V78" s="298">
        <f>V77+V72+V62</f>
        <v>57641386901.819992</v>
      </c>
      <c r="W78" s="299">
        <f>W77+W72+W62</f>
        <v>50228466268.245499</v>
      </c>
      <c r="X78" s="299">
        <f>X77+X72+X62</f>
        <v>66835881662.500397</v>
      </c>
      <c r="Y78" s="299">
        <f>Y77+Y72+Y62</f>
        <v>67009488006.429993</v>
      </c>
    </row>
    <row r="79" spans="1:25" ht="19.5" customHeight="1">
      <c r="A79" s="284"/>
      <c r="B79" s="356"/>
      <c r="C79" s="356"/>
      <c r="D79" s="356"/>
      <c r="E79" s="356"/>
      <c r="F79" s="356"/>
      <c r="G79" s="356"/>
      <c r="H79" s="356"/>
      <c r="I79" s="356"/>
      <c r="J79" s="347">
        <v>0</v>
      </c>
      <c r="K79" s="348"/>
      <c r="L79" s="348"/>
      <c r="M79" s="348"/>
      <c r="N79" s="347"/>
      <c r="O79" s="348"/>
      <c r="P79" s="347"/>
      <c r="Q79" s="357"/>
      <c r="R79" s="356"/>
      <c r="S79" s="356"/>
      <c r="U79" s="297" t="s">
        <v>565</v>
      </c>
      <c r="V79" s="295"/>
      <c r="W79" s="296"/>
      <c r="X79" s="296"/>
      <c r="Y79" s="296"/>
    </row>
    <row r="80" spans="1:25" ht="19.5" customHeight="1">
      <c r="A80" s="284"/>
      <c r="B80" s="356"/>
      <c r="C80" s="356"/>
      <c r="D80" s="356"/>
      <c r="E80" s="356"/>
      <c r="F80" s="356"/>
      <c r="G80" s="356"/>
      <c r="H80" s="356"/>
      <c r="I80" s="356"/>
      <c r="J80" s="347">
        <v>0</v>
      </c>
      <c r="K80" s="348"/>
      <c r="L80" s="348"/>
      <c r="M80" s="348"/>
      <c r="N80" s="347"/>
      <c r="O80" s="348"/>
      <c r="P80" s="347"/>
      <c r="Q80" s="357"/>
      <c r="R80" s="356"/>
      <c r="S80" s="356"/>
      <c r="U80" s="294" t="s">
        <v>621</v>
      </c>
      <c r="V80" s="298"/>
      <c r="W80" s="299"/>
      <c r="X80" s="299"/>
      <c r="Y80" s="299"/>
    </row>
    <row r="81" spans="1:25" ht="19.5" customHeight="1">
      <c r="A81" s="284"/>
      <c r="B81" s="356"/>
      <c r="C81" s="356"/>
      <c r="D81" s="356"/>
      <c r="E81" s="356"/>
      <c r="F81" s="356"/>
      <c r="G81" s="356"/>
      <c r="H81" s="356"/>
      <c r="I81" s="356"/>
      <c r="J81" s="347">
        <v>0</v>
      </c>
      <c r="K81" s="348"/>
      <c r="L81" s="348"/>
      <c r="M81" s="348"/>
      <c r="N81" s="347"/>
      <c r="O81" s="348"/>
      <c r="P81" s="347"/>
      <c r="Q81" s="357"/>
      <c r="R81" s="356"/>
      <c r="S81" s="356"/>
      <c r="U81" s="297" t="s">
        <v>656</v>
      </c>
      <c r="V81" s="295">
        <f>V1030</f>
        <v>4274251002</v>
      </c>
      <c r="W81" s="296">
        <f>W1030</f>
        <v>3563959999.9919024</v>
      </c>
      <c r="X81" s="296">
        <f>X1030</f>
        <v>4428837000</v>
      </c>
      <c r="Y81" s="296">
        <f>Y1030</f>
        <v>4085127000</v>
      </c>
    </row>
    <row r="82" spans="1:25" ht="19.5" customHeight="1">
      <c r="A82" s="284"/>
      <c r="B82" s="356"/>
      <c r="C82" s="356"/>
      <c r="D82" s="356"/>
      <c r="E82" s="356"/>
      <c r="F82" s="356"/>
      <c r="G82" s="356"/>
      <c r="H82" s="356"/>
      <c r="I82" s="356"/>
      <c r="J82" s="347">
        <v>0</v>
      </c>
      <c r="K82" s="348"/>
      <c r="L82" s="348"/>
      <c r="M82" s="348"/>
      <c r="N82" s="347"/>
      <c r="O82" s="348"/>
      <c r="P82" s="347"/>
      <c r="Q82" s="357"/>
      <c r="R82" s="356"/>
      <c r="S82" s="356"/>
      <c r="U82" s="297" t="s">
        <v>657</v>
      </c>
      <c r="V82" s="295">
        <f>V1065</f>
        <v>307267529</v>
      </c>
      <c r="W82" s="296">
        <f>W1065</f>
        <v>181986260</v>
      </c>
      <c r="X82" s="296">
        <f>X1065</f>
        <v>536179000</v>
      </c>
      <c r="Y82" s="296">
        <f>Y1065</f>
        <v>736679000</v>
      </c>
    </row>
    <row r="83" spans="1:25" ht="19.5" customHeight="1">
      <c r="A83" s="284"/>
      <c r="B83" s="356"/>
      <c r="C83" s="356"/>
      <c r="D83" s="356"/>
      <c r="E83" s="356"/>
      <c r="F83" s="356"/>
      <c r="G83" s="356"/>
      <c r="H83" s="356"/>
      <c r="I83" s="356"/>
      <c r="J83" s="347">
        <v>0</v>
      </c>
      <c r="K83" s="348"/>
      <c r="L83" s="348"/>
      <c r="M83" s="348"/>
      <c r="N83" s="347"/>
      <c r="O83" s="348"/>
      <c r="P83" s="347"/>
      <c r="Q83" s="357"/>
      <c r="R83" s="356"/>
      <c r="S83" s="356"/>
      <c r="U83" s="297" t="s">
        <v>658</v>
      </c>
      <c r="V83" s="295">
        <f>V1118</f>
        <v>7737722955.7299995</v>
      </c>
      <c r="W83" s="296">
        <f>W1118</f>
        <v>10019380677.384998</v>
      </c>
      <c r="X83" s="296">
        <f>X1118</f>
        <v>16026531606.029999</v>
      </c>
      <c r="Y83" s="296">
        <f>Y1118</f>
        <v>6202200000</v>
      </c>
    </row>
    <row r="84" spans="1:25" ht="19.5" customHeight="1">
      <c r="A84" s="284"/>
      <c r="B84" s="356"/>
      <c r="C84" s="356"/>
      <c r="D84" s="356"/>
      <c r="E84" s="356"/>
      <c r="F84" s="356"/>
      <c r="G84" s="356"/>
      <c r="H84" s="356"/>
      <c r="I84" s="356"/>
      <c r="J84" s="347">
        <v>0</v>
      </c>
      <c r="K84" s="348"/>
      <c r="L84" s="348"/>
      <c r="M84" s="348"/>
      <c r="N84" s="347"/>
      <c r="O84" s="348"/>
      <c r="P84" s="347"/>
      <c r="Q84" s="357"/>
      <c r="R84" s="356"/>
      <c r="S84" s="356"/>
      <c r="U84" s="297" t="s">
        <v>659</v>
      </c>
      <c r="V84" s="295">
        <f>V1146</f>
        <v>865159856.79999995</v>
      </c>
      <c r="W84" s="296">
        <f>W1146</f>
        <v>1166761013.2</v>
      </c>
      <c r="X84" s="296">
        <f>X1146</f>
        <v>1726521695.7</v>
      </c>
      <c r="Y84" s="296">
        <f>Y1146</f>
        <v>1641653710.5</v>
      </c>
    </row>
    <row r="85" spans="1:25" ht="19.5" customHeight="1">
      <c r="A85" s="284"/>
      <c r="B85" s="356"/>
      <c r="C85" s="356"/>
      <c r="D85" s="356"/>
      <c r="E85" s="356"/>
      <c r="F85" s="356"/>
      <c r="G85" s="356"/>
      <c r="H85" s="356"/>
      <c r="I85" s="356"/>
      <c r="J85" s="347">
        <v>0</v>
      </c>
      <c r="K85" s="348"/>
      <c r="L85" s="348"/>
      <c r="M85" s="348"/>
      <c r="N85" s="347"/>
      <c r="O85" s="348"/>
      <c r="P85" s="347"/>
      <c r="Q85" s="357"/>
      <c r="R85" s="356"/>
      <c r="S85" s="356"/>
      <c r="U85" s="297" t="s">
        <v>684</v>
      </c>
      <c r="V85" s="295">
        <f>V1159</f>
        <v>0</v>
      </c>
      <c r="W85" s="296">
        <f>W1159</f>
        <v>25186000</v>
      </c>
      <c r="X85" s="296">
        <f>X1159</f>
        <v>16810500</v>
      </c>
      <c r="Y85" s="296">
        <f>Y1159</f>
        <v>15739500</v>
      </c>
    </row>
    <row r="86" spans="1:25" ht="19.5" customHeight="1">
      <c r="A86" s="284"/>
      <c r="B86" s="356"/>
      <c r="C86" s="356"/>
      <c r="D86" s="356"/>
      <c r="E86" s="356"/>
      <c r="F86" s="356"/>
      <c r="G86" s="356"/>
      <c r="H86" s="356"/>
      <c r="I86" s="356"/>
      <c r="J86" s="347">
        <v>0</v>
      </c>
      <c r="K86" s="348"/>
      <c r="L86" s="348"/>
      <c r="M86" s="348"/>
      <c r="N86" s="347"/>
      <c r="O86" s="348"/>
      <c r="P86" s="347"/>
      <c r="Q86" s="357"/>
      <c r="R86" s="356"/>
      <c r="S86" s="356"/>
      <c r="U86" s="294" t="s">
        <v>624</v>
      </c>
      <c r="V86" s="298">
        <f>SUM(V81:V85)</f>
        <v>13184401343.529999</v>
      </c>
      <c r="W86" s="299">
        <f>SUM(W81:W85)</f>
        <v>14957273950.5769</v>
      </c>
      <c r="X86" s="299">
        <f>SUM(X81:X85)</f>
        <v>22734879801.73</v>
      </c>
      <c r="Y86" s="299">
        <f>SUM(Y81:Y85)</f>
        <v>12681399210.5</v>
      </c>
    </row>
    <row r="87" spans="1:25" ht="19.5" customHeight="1">
      <c r="A87" s="284"/>
      <c r="B87" s="356"/>
      <c r="C87" s="356"/>
      <c r="D87" s="356"/>
      <c r="E87" s="356"/>
      <c r="F87" s="356"/>
      <c r="G87" s="356"/>
      <c r="H87" s="356"/>
      <c r="I87" s="356"/>
      <c r="J87" s="347">
        <v>0</v>
      </c>
      <c r="K87" s="348"/>
      <c r="L87" s="348"/>
      <c r="M87" s="348"/>
      <c r="N87" s="347"/>
      <c r="O87" s="348"/>
      <c r="P87" s="347"/>
      <c r="Q87" s="357"/>
      <c r="R87" s="356"/>
      <c r="S87" s="356"/>
      <c r="U87" s="297" t="s">
        <v>565</v>
      </c>
      <c r="V87" s="295"/>
      <c r="W87" s="296"/>
      <c r="X87" s="296"/>
      <c r="Y87" s="296"/>
    </row>
    <row r="88" spans="1:25" ht="19.5" customHeight="1">
      <c r="A88" s="284"/>
      <c r="B88" s="356"/>
      <c r="C88" s="356"/>
      <c r="D88" s="356"/>
      <c r="E88" s="356"/>
      <c r="F88" s="356"/>
      <c r="G88" s="356"/>
      <c r="H88" s="356"/>
      <c r="I88" s="356"/>
      <c r="J88" s="347">
        <v>0</v>
      </c>
      <c r="K88" s="348"/>
      <c r="L88" s="348"/>
      <c r="M88" s="348"/>
      <c r="N88" s="347"/>
      <c r="O88" s="348"/>
      <c r="P88" s="347"/>
      <c r="Q88" s="357"/>
      <c r="R88" s="356"/>
      <c r="S88" s="356"/>
      <c r="U88" s="294" t="s">
        <v>625</v>
      </c>
      <c r="V88" s="298"/>
      <c r="W88" s="299"/>
      <c r="X88" s="299"/>
      <c r="Y88" s="299"/>
    </row>
    <row r="89" spans="1:25" ht="19.5" customHeight="1">
      <c r="A89" s="284"/>
      <c r="B89" s="356"/>
      <c r="C89" s="356"/>
      <c r="D89" s="356"/>
      <c r="E89" s="356"/>
      <c r="F89" s="356"/>
      <c r="G89" s="356"/>
      <c r="H89" s="356"/>
      <c r="I89" s="356"/>
      <c r="J89" s="347">
        <v>0</v>
      </c>
      <c r="K89" s="348"/>
      <c r="L89" s="348"/>
      <c r="M89" s="348"/>
      <c r="N89" s="347"/>
      <c r="O89" s="348"/>
      <c r="P89" s="347"/>
      <c r="Q89" s="357"/>
      <c r="R89" s="356"/>
      <c r="S89" s="356"/>
      <c r="U89" s="294" t="s">
        <v>626</v>
      </c>
      <c r="V89" s="295"/>
      <c r="W89" s="296"/>
      <c r="X89" s="296"/>
      <c r="Y89" s="296"/>
    </row>
    <row r="90" spans="1:25" ht="19.5" customHeight="1">
      <c r="A90" s="284"/>
      <c r="B90" s="356"/>
      <c r="C90" s="356"/>
      <c r="D90" s="356"/>
      <c r="E90" s="356"/>
      <c r="F90" s="356"/>
      <c r="G90" s="356"/>
      <c r="H90" s="356"/>
      <c r="I90" s="356"/>
      <c r="J90" s="347">
        <v>0</v>
      </c>
      <c r="K90" s="348"/>
      <c r="L90" s="348"/>
      <c r="M90" s="348"/>
      <c r="N90" s="347"/>
      <c r="O90" s="348"/>
      <c r="P90" s="347"/>
      <c r="Q90" s="357"/>
      <c r="R90" s="356"/>
      <c r="S90" s="356"/>
      <c r="U90" s="297" t="s">
        <v>803</v>
      </c>
      <c r="V90" s="295">
        <f>V1177</f>
        <v>3924454735.4199996</v>
      </c>
      <c r="W90" s="296">
        <f>W1177</f>
        <v>3847573760</v>
      </c>
      <c r="X90" s="296">
        <f>X1177</f>
        <v>6741688001.3099995</v>
      </c>
      <c r="Y90" s="296">
        <f>Y1177</f>
        <v>4962023760</v>
      </c>
    </row>
    <row r="91" spans="1:25" ht="19.5" customHeight="1">
      <c r="A91" s="284"/>
      <c r="B91" s="356"/>
      <c r="C91" s="356"/>
      <c r="D91" s="356"/>
      <c r="E91" s="356"/>
      <c r="F91" s="356"/>
      <c r="G91" s="356"/>
      <c r="H91" s="356"/>
      <c r="I91" s="356"/>
      <c r="J91" s="347">
        <v>0</v>
      </c>
      <c r="K91" s="348"/>
      <c r="L91" s="348"/>
      <c r="M91" s="348"/>
      <c r="N91" s="347"/>
      <c r="O91" s="348"/>
      <c r="P91" s="347"/>
      <c r="Q91" s="357"/>
      <c r="R91" s="356"/>
      <c r="S91" s="356"/>
      <c r="U91" s="297" t="s">
        <v>660</v>
      </c>
      <c r="V91" s="295">
        <f>V1191</f>
        <v>460000000</v>
      </c>
      <c r="W91" s="296">
        <f>W1191</f>
        <v>333968914.41999996</v>
      </c>
      <c r="X91" s="296">
        <f>X1191</f>
        <v>110512500.09999999</v>
      </c>
      <c r="Y91" s="296">
        <f>Y1191</f>
        <v>0</v>
      </c>
    </row>
    <row r="92" spans="1:25" ht="19.5" customHeight="1">
      <c r="A92" s="284"/>
      <c r="B92" s="356"/>
      <c r="C92" s="356"/>
      <c r="D92" s="356"/>
      <c r="E92" s="356"/>
      <c r="F92" s="356"/>
      <c r="G92" s="356"/>
      <c r="H92" s="356"/>
      <c r="I92" s="356"/>
      <c r="J92" s="347">
        <v>0</v>
      </c>
      <c r="K92" s="348"/>
      <c r="L92" s="348"/>
      <c r="M92" s="348"/>
      <c r="N92" s="347"/>
      <c r="O92" s="348"/>
      <c r="P92" s="347"/>
      <c r="Q92" s="357"/>
      <c r="R92" s="356"/>
      <c r="S92" s="356"/>
      <c r="U92" s="297" t="s">
        <v>661</v>
      </c>
      <c r="V92" s="295"/>
      <c r="W92" s="296"/>
      <c r="X92" s="296"/>
      <c r="Y92" s="296"/>
    </row>
    <row r="93" spans="1:25" ht="19.5" customHeight="1">
      <c r="A93" s="284"/>
      <c r="B93" s="356"/>
      <c r="C93" s="356"/>
      <c r="D93" s="356"/>
      <c r="E93" s="356"/>
      <c r="F93" s="356"/>
      <c r="G93" s="356"/>
      <c r="H93" s="356"/>
      <c r="I93" s="356"/>
      <c r="J93" s="347">
        <v>0</v>
      </c>
      <c r="K93" s="348"/>
      <c r="L93" s="348"/>
      <c r="M93" s="348"/>
      <c r="N93" s="347"/>
      <c r="O93" s="348"/>
      <c r="P93" s="347"/>
      <c r="Q93" s="357"/>
      <c r="R93" s="356"/>
      <c r="S93" s="356"/>
      <c r="U93" s="297" t="s">
        <v>662</v>
      </c>
      <c r="V93" s="295">
        <f>V1203</f>
        <v>1789781578</v>
      </c>
      <c r="W93" s="296">
        <f>W1203</f>
        <v>2267650000</v>
      </c>
      <c r="X93" s="296">
        <f>X1203</f>
        <v>1000000000</v>
      </c>
      <c r="Y93" s="296">
        <f>Y1203</f>
        <v>0</v>
      </c>
    </row>
    <row r="94" spans="1:25" ht="19.5" customHeight="1">
      <c r="A94" s="284"/>
      <c r="B94" s="356"/>
      <c r="C94" s="356"/>
      <c r="D94" s="356"/>
      <c r="E94" s="356"/>
      <c r="F94" s="356"/>
      <c r="G94" s="356"/>
      <c r="H94" s="356"/>
      <c r="I94" s="356"/>
      <c r="J94" s="347">
        <v>0</v>
      </c>
      <c r="K94" s="348"/>
      <c r="L94" s="348"/>
      <c r="M94" s="348"/>
      <c r="N94" s="347"/>
      <c r="O94" s="348"/>
      <c r="P94" s="347"/>
      <c r="Q94" s="357"/>
      <c r="R94" s="356"/>
      <c r="S94" s="356"/>
      <c r="U94" s="297" t="s">
        <v>663</v>
      </c>
      <c r="V94" s="295">
        <f>V1213</f>
        <v>0</v>
      </c>
      <c r="W94" s="296">
        <f>W1213</f>
        <v>392486315.57999998</v>
      </c>
      <c r="X94" s="296">
        <f>X1213</f>
        <v>0</v>
      </c>
      <c r="Y94" s="296">
        <f>Y1213</f>
        <v>0</v>
      </c>
    </row>
    <row r="95" spans="1:25" ht="19.5" customHeight="1">
      <c r="A95" s="284"/>
      <c r="B95" s="356"/>
      <c r="C95" s="356"/>
      <c r="D95" s="356"/>
      <c r="E95" s="356"/>
      <c r="F95" s="356"/>
      <c r="G95" s="356"/>
      <c r="H95" s="356"/>
      <c r="I95" s="356"/>
      <c r="J95" s="347">
        <v>0</v>
      </c>
      <c r="K95" s="348"/>
      <c r="L95" s="348"/>
      <c r="M95" s="348"/>
      <c r="N95" s="347"/>
      <c r="O95" s="348"/>
      <c r="P95" s="347"/>
      <c r="Q95" s="357"/>
      <c r="R95" s="356"/>
      <c r="S95" s="356"/>
      <c r="U95" s="297" t="s">
        <v>665</v>
      </c>
      <c r="V95" s="295">
        <f>V1226</f>
        <v>2627641006.0699997</v>
      </c>
      <c r="W95" s="296">
        <f>W1226</f>
        <v>2299362545.0799999</v>
      </c>
      <c r="X95" s="296">
        <f>X1226</f>
        <v>9651539211.5200005</v>
      </c>
      <c r="Y95" s="296">
        <f>Y1226</f>
        <v>9651527211.5200005</v>
      </c>
    </row>
    <row r="96" spans="1:25" ht="19.5" customHeight="1">
      <c r="A96" s="284"/>
      <c r="B96" s="356"/>
      <c r="C96" s="356"/>
      <c r="D96" s="356"/>
      <c r="E96" s="356"/>
      <c r="F96" s="356"/>
      <c r="G96" s="356"/>
      <c r="H96" s="356"/>
      <c r="I96" s="356"/>
      <c r="J96" s="347">
        <v>0</v>
      </c>
      <c r="K96" s="348"/>
      <c r="L96" s="348"/>
      <c r="M96" s="348"/>
      <c r="N96" s="347"/>
      <c r="O96" s="348"/>
      <c r="P96" s="347"/>
      <c r="Q96" s="357"/>
      <c r="R96" s="356"/>
      <c r="S96" s="356"/>
      <c r="U96" s="283" t="s">
        <v>801</v>
      </c>
      <c r="V96" s="295">
        <f>V1236</f>
        <v>0</v>
      </c>
      <c r="W96" s="295">
        <f>W1236</f>
        <v>460000000</v>
      </c>
      <c r="X96" s="295">
        <f>X1236</f>
        <v>510000000</v>
      </c>
      <c r="Y96" s="295">
        <f>Y1236</f>
        <v>510000000</v>
      </c>
    </row>
    <row r="97" spans="1:25" ht="19.5" customHeight="1">
      <c r="A97" s="284"/>
      <c r="B97" s="356"/>
      <c r="C97" s="356"/>
      <c r="D97" s="356"/>
      <c r="E97" s="356"/>
      <c r="F97" s="356"/>
      <c r="G97" s="356"/>
      <c r="H97" s="356"/>
      <c r="I97" s="356"/>
      <c r="J97" s="347">
        <v>0</v>
      </c>
      <c r="K97" s="348"/>
      <c r="L97" s="348"/>
      <c r="M97" s="348"/>
      <c r="N97" s="347"/>
      <c r="O97" s="348"/>
      <c r="P97" s="347"/>
      <c r="Q97" s="357"/>
      <c r="R97" s="356"/>
      <c r="S97" s="356"/>
      <c r="U97" s="297" t="s">
        <v>1897</v>
      </c>
      <c r="V97" s="295">
        <f>V1248</f>
        <v>87775000</v>
      </c>
      <c r="W97" s="295">
        <f>W1248</f>
        <v>0</v>
      </c>
      <c r="X97" s="295">
        <f>X1248</f>
        <v>0</v>
      </c>
      <c r="Y97" s="295">
        <f>Y1248</f>
        <v>0</v>
      </c>
    </row>
    <row r="98" spans="1:25" ht="19.5" customHeight="1">
      <c r="A98" s="284"/>
      <c r="B98" s="356"/>
      <c r="C98" s="356"/>
      <c r="D98" s="356"/>
      <c r="E98" s="356"/>
      <c r="F98" s="356"/>
      <c r="G98" s="356"/>
      <c r="H98" s="356"/>
      <c r="I98" s="356"/>
      <c r="J98" s="347">
        <v>0</v>
      </c>
      <c r="K98" s="348"/>
      <c r="L98" s="348"/>
      <c r="M98" s="348"/>
      <c r="N98" s="347"/>
      <c r="O98" s="348"/>
      <c r="P98" s="347"/>
      <c r="Q98" s="357"/>
      <c r="R98" s="356"/>
      <c r="S98" s="356"/>
      <c r="U98" s="297" t="s">
        <v>666</v>
      </c>
      <c r="V98" s="295">
        <f>V1267</f>
        <v>347990064.25</v>
      </c>
      <c r="W98" s="296">
        <f>W1267</f>
        <v>362183321.83999997</v>
      </c>
      <c r="X98" s="296">
        <f>X1267</f>
        <v>0</v>
      </c>
      <c r="Y98" s="296">
        <f>Y1267</f>
        <v>0</v>
      </c>
    </row>
    <row r="99" spans="1:25" ht="19.5" customHeight="1">
      <c r="A99" s="284"/>
      <c r="B99" s="356"/>
      <c r="C99" s="356"/>
      <c r="D99" s="356"/>
      <c r="E99" s="356"/>
      <c r="F99" s="356"/>
      <c r="G99" s="356"/>
      <c r="H99" s="356"/>
      <c r="I99" s="356"/>
      <c r="J99" s="347">
        <v>0</v>
      </c>
      <c r="K99" s="348"/>
      <c r="L99" s="348"/>
      <c r="M99" s="348"/>
      <c r="N99" s="347"/>
      <c r="O99" s="348"/>
      <c r="P99" s="347"/>
      <c r="Q99" s="357"/>
      <c r="R99" s="356"/>
      <c r="S99" s="356"/>
      <c r="U99" s="297" t="s">
        <v>667</v>
      </c>
      <c r="V99" s="295">
        <f>V1277</f>
        <v>4800802500</v>
      </c>
      <c r="W99" s="296">
        <f>W1277</f>
        <v>8671768085</v>
      </c>
      <c r="X99" s="296">
        <f>X1277</f>
        <v>14432380255.200001</v>
      </c>
      <c r="Y99" s="296">
        <f>Y1277</f>
        <v>14497533297.75</v>
      </c>
    </row>
    <row r="100" spans="1:25" ht="19.5" customHeight="1">
      <c r="A100" s="284"/>
      <c r="B100" s="356"/>
      <c r="C100" s="356"/>
      <c r="D100" s="356"/>
      <c r="E100" s="356"/>
      <c r="F100" s="356"/>
      <c r="G100" s="356"/>
      <c r="H100" s="356"/>
      <c r="I100" s="356"/>
      <c r="J100" s="347">
        <v>0</v>
      </c>
      <c r="K100" s="348"/>
      <c r="L100" s="348"/>
      <c r="M100" s="348"/>
      <c r="N100" s="347"/>
      <c r="O100" s="348"/>
      <c r="P100" s="347"/>
      <c r="Q100" s="357"/>
      <c r="R100" s="356"/>
      <c r="S100" s="356"/>
      <c r="U100" s="297" t="s">
        <v>805</v>
      </c>
      <c r="V100" s="295">
        <f>V1289</f>
        <v>506000000</v>
      </c>
      <c r="W100" s="296">
        <f>W1289</f>
        <v>515750000</v>
      </c>
      <c r="X100" s="296">
        <f>X1289</f>
        <v>0</v>
      </c>
      <c r="Y100" s="296">
        <f>Y1289</f>
        <v>0</v>
      </c>
    </row>
    <row r="101" spans="1:25" ht="19.5" customHeight="1">
      <c r="A101" s="284"/>
      <c r="B101" s="356"/>
      <c r="C101" s="356"/>
      <c r="D101" s="356"/>
      <c r="E101" s="356"/>
      <c r="F101" s="356"/>
      <c r="G101" s="356"/>
      <c r="H101" s="356"/>
      <c r="I101" s="356"/>
      <c r="J101" s="347">
        <v>0</v>
      </c>
      <c r="K101" s="348"/>
      <c r="L101" s="348"/>
      <c r="M101" s="348"/>
      <c r="N101" s="347"/>
      <c r="O101" s="348"/>
      <c r="P101" s="347"/>
      <c r="Q101" s="357"/>
      <c r="R101" s="356"/>
      <c r="S101" s="356"/>
      <c r="U101" s="297" t="s">
        <v>806</v>
      </c>
      <c r="V101" s="295">
        <f>V1296</f>
        <v>1013002200</v>
      </c>
      <c r="W101" s="296">
        <f>W1296</f>
        <v>1013002200</v>
      </c>
      <c r="X101" s="296">
        <f>X1296</f>
        <v>626615138.92000008</v>
      </c>
      <c r="Y101" s="296">
        <f>Y1296</f>
        <v>622970138.92000008</v>
      </c>
    </row>
    <row r="102" spans="1:25" ht="19.5" customHeight="1">
      <c r="A102" s="284"/>
      <c r="B102" s="356"/>
      <c r="C102" s="356"/>
      <c r="D102" s="356"/>
      <c r="E102" s="356"/>
      <c r="F102" s="356"/>
      <c r="G102" s="356"/>
      <c r="H102" s="356"/>
      <c r="I102" s="356"/>
      <c r="J102" s="347">
        <v>0</v>
      </c>
      <c r="K102" s="348"/>
      <c r="L102" s="348"/>
      <c r="M102" s="348"/>
      <c r="N102" s="347"/>
      <c r="O102" s="348"/>
      <c r="P102" s="347"/>
      <c r="Q102" s="357"/>
      <c r="R102" s="356"/>
      <c r="S102" s="356"/>
      <c r="U102" s="297" t="s">
        <v>807</v>
      </c>
      <c r="V102" s="295">
        <f>V1303</f>
        <v>92550002</v>
      </c>
      <c r="W102" s="296">
        <f>W1303</f>
        <v>0</v>
      </c>
      <c r="X102" s="296">
        <f>X1303</f>
        <v>0</v>
      </c>
      <c r="Y102" s="296">
        <f>Y1303</f>
        <v>0</v>
      </c>
    </row>
    <row r="103" spans="1:25" ht="19.5" customHeight="1">
      <c r="A103" s="284"/>
      <c r="B103" s="356"/>
      <c r="C103" s="356"/>
      <c r="D103" s="356"/>
      <c r="E103" s="356"/>
      <c r="F103" s="356"/>
      <c r="G103" s="356"/>
      <c r="H103" s="356"/>
      <c r="I103" s="356"/>
      <c r="J103" s="347">
        <v>0</v>
      </c>
      <c r="K103" s="348"/>
      <c r="L103" s="348"/>
      <c r="M103" s="348"/>
      <c r="N103" s="347"/>
      <c r="O103" s="348"/>
      <c r="P103" s="347"/>
      <c r="Q103" s="357"/>
      <c r="R103" s="356"/>
      <c r="S103" s="356"/>
      <c r="U103" s="297" t="s">
        <v>668</v>
      </c>
      <c r="V103" s="295">
        <f>V1314</f>
        <v>21103000</v>
      </c>
      <c r="W103" s="296">
        <f>W1314</f>
        <v>85250000</v>
      </c>
      <c r="X103" s="296">
        <f>X1314</f>
        <v>41500000</v>
      </c>
      <c r="Y103" s="296">
        <f>Y1314</f>
        <v>0</v>
      </c>
    </row>
    <row r="104" spans="1:25" ht="19.5" customHeight="1">
      <c r="A104" s="284"/>
      <c r="B104" s="356"/>
      <c r="C104" s="356"/>
      <c r="D104" s="356"/>
      <c r="E104" s="356"/>
      <c r="F104" s="356"/>
      <c r="G104" s="356"/>
      <c r="H104" s="356"/>
      <c r="I104" s="356"/>
      <c r="J104" s="347">
        <v>0</v>
      </c>
      <c r="K104" s="348"/>
      <c r="L104" s="348"/>
      <c r="M104" s="348"/>
      <c r="N104" s="347"/>
      <c r="O104" s="348"/>
      <c r="P104" s="347"/>
      <c r="Q104" s="357"/>
      <c r="R104" s="356"/>
      <c r="S104" s="356"/>
      <c r="U104" s="297" t="s">
        <v>789</v>
      </c>
      <c r="V104" s="295">
        <f>V1326</f>
        <v>238878802</v>
      </c>
      <c r="W104" s="296">
        <f>W1326</f>
        <v>98200000</v>
      </c>
      <c r="X104" s="296">
        <f>X1326</f>
        <v>59200000</v>
      </c>
      <c r="Y104" s="296">
        <f>Y1326</f>
        <v>47900000</v>
      </c>
    </row>
    <row r="105" spans="1:25" ht="19.5" customHeight="1">
      <c r="A105" s="284"/>
      <c r="B105" s="356"/>
      <c r="C105" s="356"/>
      <c r="D105" s="356"/>
      <c r="E105" s="356"/>
      <c r="F105" s="356"/>
      <c r="G105" s="356"/>
      <c r="H105" s="356"/>
      <c r="I105" s="356"/>
      <c r="J105" s="347"/>
      <c r="K105" s="348"/>
      <c r="L105" s="348"/>
      <c r="M105" s="348"/>
      <c r="N105" s="347"/>
      <c r="O105" s="348"/>
      <c r="P105" s="347"/>
      <c r="Q105" s="357"/>
      <c r="R105" s="356"/>
      <c r="S105" s="356"/>
      <c r="U105" s="297" t="s">
        <v>4208</v>
      </c>
      <c r="V105" s="295">
        <f>V1332</f>
        <v>67376400</v>
      </c>
      <c r="W105" s="295">
        <f>W1332</f>
        <v>0</v>
      </c>
      <c r="X105" s="295">
        <f>X1332</f>
        <v>0</v>
      </c>
      <c r="Y105" s="295">
        <f>Y1332</f>
        <v>0</v>
      </c>
    </row>
    <row r="106" spans="1:25" ht="19.5" customHeight="1">
      <c r="A106" s="284"/>
      <c r="B106" s="356"/>
      <c r="C106" s="356"/>
      <c r="D106" s="356"/>
      <c r="E106" s="356"/>
      <c r="F106" s="356"/>
      <c r="G106" s="356"/>
      <c r="H106" s="356"/>
      <c r="I106" s="356"/>
      <c r="J106" s="347"/>
      <c r="K106" s="348"/>
      <c r="L106" s="348"/>
      <c r="M106" s="348"/>
      <c r="N106" s="347"/>
      <c r="O106" s="348"/>
      <c r="P106" s="347"/>
      <c r="Q106" s="357"/>
      <c r="R106" s="356"/>
      <c r="S106" s="356"/>
      <c r="U106" s="297" t="s">
        <v>1463</v>
      </c>
      <c r="V106" s="295">
        <f>V1339</f>
        <v>119000000</v>
      </c>
      <c r="W106" s="295">
        <f>W1339</f>
        <v>0</v>
      </c>
      <c r="X106" s="295">
        <f>X1339</f>
        <v>0</v>
      </c>
      <c r="Y106" s="295">
        <f>Y1339</f>
        <v>0</v>
      </c>
    </row>
    <row r="107" spans="1:25" ht="19.5" customHeight="1">
      <c r="A107" s="284"/>
      <c r="B107" s="356"/>
      <c r="C107" s="356"/>
      <c r="D107" s="356"/>
      <c r="E107" s="356"/>
      <c r="F107" s="356"/>
      <c r="G107" s="356"/>
      <c r="H107" s="356"/>
      <c r="I107" s="356"/>
      <c r="J107" s="347">
        <v>0</v>
      </c>
      <c r="K107" s="348"/>
      <c r="L107" s="348"/>
      <c r="M107" s="348"/>
      <c r="N107" s="347"/>
      <c r="O107" s="348"/>
      <c r="P107" s="347"/>
      <c r="Q107" s="357"/>
      <c r="R107" s="356"/>
      <c r="S107" s="356"/>
      <c r="U107" s="297" t="s">
        <v>671</v>
      </c>
      <c r="V107" s="295">
        <f>V1347</f>
        <v>71865000</v>
      </c>
      <c r="W107" s="296">
        <f>W1347</f>
        <v>41700000</v>
      </c>
      <c r="X107" s="296">
        <f>X1347</f>
        <v>0</v>
      </c>
      <c r="Y107" s="296">
        <f>Y1347</f>
        <v>0</v>
      </c>
    </row>
    <row r="108" spans="1:25" ht="19.5" customHeight="1">
      <c r="A108" s="284"/>
      <c r="B108" s="356"/>
      <c r="C108" s="356"/>
      <c r="D108" s="356"/>
      <c r="E108" s="356"/>
      <c r="F108" s="356"/>
      <c r="G108" s="356"/>
      <c r="H108" s="356"/>
      <c r="I108" s="356"/>
      <c r="J108" s="347">
        <v>0</v>
      </c>
      <c r="K108" s="348"/>
      <c r="L108" s="348"/>
      <c r="M108" s="348"/>
      <c r="N108" s="347"/>
      <c r="O108" s="348"/>
      <c r="P108" s="347"/>
      <c r="Q108" s="357"/>
      <c r="R108" s="356"/>
      <c r="S108" s="356"/>
      <c r="U108" s="294" t="s">
        <v>672</v>
      </c>
      <c r="V108" s="298">
        <f>SUM(V90:V107)</f>
        <v>16168220287.74</v>
      </c>
      <c r="W108" s="298">
        <f>SUM(W90:W107)</f>
        <v>20388895141.919998</v>
      </c>
      <c r="X108" s="298">
        <f>SUM(X90:X107)</f>
        <v>33173435107.050003</v>
      </c>
      <c r="Y108" s="298">
        <f>SUM(Y90:Y107)</f>
        <v>30291954408.190002</v>
      </c>
    </row>
    <row r="109" spans="1:25" ht="19.5" customHeight="1">
      <c r="A109" s="284"/>
      <c r="B109" s="356"/>
      <c r="C109" s="356"/>
      <c r="D109" s="356"/>
      <c r="E109" s="356"/>
      <c r="F109" s="356"/>
      <c r="G109" s="356"/>
      <c r="H109" s="356"/>
      <c r="I109" s="356"/>
      <c r="J109" s="347">
        <v>0</v>
      </c>
      <c r="K109" s="348"/>
      <c r="L109" s="348"/>
      <c r="M109" s="348"/>
      <c r="N109" s="347"/>
      <c r="O109" s="348"/>
      <c r="P109" s="347"/>
      <c r="Q109" s="357"/>
      <c r="R109" s="356"/>
      <c r="S109" s="356"/>
      <c r="U109" s="294" t="s">
        <v>627</v>
      </c>
      <c r="V109" s="295"/>
      <c r="W109" s="296"/>
      <c r="X109" s="296"/>
      <c r="Y109" s="296"/>
    </row>
    <row r="110" spans="1:25" ht="19.5" customHeight="1">
      <c r="A110" s="284"/>
      <c r="B110" s="356"/>
      <c r="C110" s="356"/>
      <c r="D110" s="356"/>
      <c r="E110" s="356"/>
      <c r="F110" s="356"/>
      <c r="G110" s="356"/>
      <c r="H110" s="356"/>
      <c r="I110" s="356"/>
      <c r="J110" s="347">
        <v>0</v>
      </c>
      <c r="K110" s="348"/>
      <c r="L110" s="348"/>
      <c r="M110" s="348"/>
      <c r="N110" s="347"/>
      <c r="O110" s="348"/>
      <c r="P110" s="347"/>
      <c r="Q110" s="357"/>
      <c r="R110" s="356"/>
      <c r="S110" s="356"/>
      <c r="U110" s="297" t="s">
        <v>808</v>
      </c>
      <c r="V110" s="295">
        <f>V1381</f>
        <v>2508386000</v>
      </c>
      <c r="W110" s="296">
        <f>W1381</f>
        <v>2756260000</v>
      </c>
      <c r="X110" s="296">
        <f>X1381</f>
        <v>1541069712</v>
      </c>
      <c r="Y110" s="296">
        <f>Y1381</f>
        <v>1570012712</v>
      </c>
    </row>
    <row r="111" spans="1:25" ht="19.5" customHeight="1">
      <c r="A111" s="284"/>
      <c r="B111" s="356"/>
      <c r="C111" s="356"/>
      <c r="D111" s="356"/>
      <c r="E111" s="356"/>
      <c r="F111" s="356"/>
      <c r="G111" s="356"/>
      <c r="H111" s="356"/>
      <c r="I111" s="356"/>
      <c r="J111" s="347">
        <v>0</v>
      </c>
      <c r="K111" s="348"/>
      <c r="L111" s="348"/>
      <c r="M111" s="348"/>
      <c r="N111" s="347"/>
      <c r="O111" s="348"/>
      <c r="P111" s="347"/>
      <c r="Q111" s="357"/>
      <c r="R111" s="356"/>
      <c r="S111" s="356"/>
      <c r="U111" s="297" t="s">
        <v>809</v>
      </c>
      <c r="V111" s="295">
        <f>V1407</f>
        <v>706587002</v>
      </c>
      <c r="W111" s="296">
        <f>W1407</f>
        <v>446807000</v>
      </c>
      <c r="X111" s="296">
        <f>X1407</f>
        <v>443617000</v>
      </c>
      <c r="Y111" s="296">
        <f>Y1407</f>
        <v>441377000</v>
      </c>
    </row>
    <row r="112" spans="1:25" ht="19.5" customHeight="1">
      <c r="A112" s="284"/>
      <c r="B112" s="356"/>
      <c r="C112" s="356"/>
      <c r="D112" s="356"/>
      <c r="E112" s="356"/>
      <c r="F112" s="356"/>
      <c r="G112" s="356"/>
      <c r="H112" s="356"/>
      <c r="I112" s="356"/>
      <c r="J112" s="347">
        <v>0</v>
      </c>
      <c r="K112" s="348"/>
      <c r="L112" s="348"/>
      <c r="M112" s="348"/>
      <c r="N112" s="347"/>
      <c r="O112" s="348"/>
      <c r="P112" s="347"/>
      <c r="Q112" s="357"/>
      <c r="R112" s="356"/>
      <c r="S112" s="356"/>
      <c r="U112" s="294" t="s">
        <v>673</v>
      </c>
      <c r="V112" s="298">
        <f>SUM(V110:V111)</f>
        <v>3214973002</v>
      </c>
      <c r="W112" s="299">
        <f>SUM(W110:W111)</f>
        <v>3203067000</v>
      </c>
      <c r="X112" s="299">
        <f>SUM(X110:X111)</f>
        <v>1984686712</v>
      </c>
      <c r="Y112" s="299">
        <f>SUM(Y110:Y111)</f>
        <v>2011389712</v>
      </c>
    </row>
    <row r="113" spans="1:25" ht="19.5" customHeight="1">
      <c r="A113" s="284"/>
      <c r="B113" s="356"/>
      <c r="C113" s="356"/>
      <c r="D113" s="356"/>
      <c r="E113" s="356"/>
      <c r="F113" s="356"/>
      <c r="G113" s="356"/>
      <c r="H113" s="356"/>
      <c r="I113" s="356"/>
      <c r="J113" s="347">
        <v>0</v>
      </c>
      <c r="K113" s="348"/>
      <c r="L113" s="348"/>
      <c r="M113" s="348"/>
      <c r="N113" s="347"/>
      <c r="O113" s="348"/>
      <c r="P113" s="347"/>
      <c r="Q113" s="357"/>
      <c r="R113" s="356"/>
      <c r="S113" s="356"/>
      <c r="U113" s="294" t="s">
        <v>674</v>
      </c>
      <c r="V113" s="295"/>
      <c r="W113" s="296"/>
      <c r="X113" s="296"/>
      <c r="Y113" s="296"/>
    </row>
    <row r="114" spans="1:25" ht="19.5" customHeight="1">
      <c r="A114" s="284"/>
      <c r="B114" s="356"/>
      <c r="C114" s="356"/>
      <c r="D114" s="356"/>
      <c r="E114" s="356"/>
      <c r="F114" s="356"/>
      <c r="G114" s="356"/>
      <c r="H114" s="356"/>
      <c r="I114" s="356"/>
      <c r="J114" s="347">
        <v>0</v>
      </c>
      <c r="K114" s="348"/>
      <c r="L114" s="348"/>
      <c r="M114" s="348"/>
      <c r="N114" s="347"/>
      <c r="O114" s="348"/>
      <c r="P114" s="347"/>
      <c r="Q114" s="357"/>
      <c r="R114" s="356"/>
      <c r="S114" s="356"/>
      <c r="U114" s="297" t="s">
        <v>675</v>
      </c>
      <c r="V114" s="295">
        <f>V1434</f>
        <v>247835850</v>
      </c>
      <c r="W114" s="296">
        <f>W1434</f>
        <v>570690000</v>
      </c>
      <c r="X114" s="296">
        <f>X1434</f>
        <v>317100000</v>
      </c>
      <c r="Y114" s="296">
        <f>Y1434</f>
        <v>295475000</v>
      </c>
    </row>
    <row r="115" spans="1:25" ht="19.5" customHeight="1">
      <c r="A115" s="284"/>
      <c r="B115" s="356"/>
      <c r="C115" s="356"/>
      <c r="D115" s="356"/>
      <c r="E115" s="356"/>
      <c r="F115" s="356"/>
      <c r="G115" s="356"/>
      <c r="H115" s="356"/>
      <c r="I115" s="356"/>
      <c r="J115" s="347">
        <v>0</v>
      </c>
      <c r="K115" s="348"/>
      <c r="L115" s="348"/>
      <c r="M115" s="348"/>
      <c r="N115" s="347"/>
      <c r="O115" s="348"/>
      <c r="P115" s="347"/>
      <c r="Q115" s="357"/>
      <c r="R115" s="356"/>
      <c r="S115" s="356"/>
      <c r="U115" s="297" t="s">
        <v>676</v>
      </c>
      <c r="V115" s="295">
        <f>V1446</f>
        <v>328322750</v>
      </c>
      <c r="W115" s="296">
        <f>W1446</f>
        <v>1290681000</v>
      </c>
      <c r="X115" s="296">
        <f>X1446</f>
        <v>550086000</v>
      </c>
      <c r="Y115" s="296">
        <f>Y1446</f>
        <v>444786000</v>
      </c>
    </row>
    <row r="116" spans="1:25" ht="19.5" customHeight="1">
      <c r="A116" s="284"/>
      <c r="B116" s="356"/>
      <c r="C116" s="356"/>
      <c r="D116" s="356"/>
      <c r="E116" s="356"/>
      <c r="F116" s="356"/>
      <c r="G116" s="356"/>
      <c r="H116" s="356"/>
      <c r="I116" s="356"/>
      <c r="J116" s="347">
        <v>0</v>
      </c>
      <c r="K116" s="348"/>
      <c r="L116" s="348"/>
      <c r="M116" s="348"/>
      <c r="N116" s="347"/>
      <c r="O116" s="348"/>
      <c r="P116" s="347"/>
      <c r="Q116" s="357"/>
      <c r="R116" s="356"/>
      <c r="S116" s="356"/>
      <c r="U116" s="297" t="s">
        <v>677</v>
      </c>
      <c r="V116" s="295">
        <f>V1469</f>
        <v>263724000</v>
      </c>
      <c r="W116" s="296">
        <f>W1469</f>
        <v>161644000</v>
      </c>
      <c r="X116" s="296">
        <f>X1469</f>
        <v>229444000</v>
      </c>
      <c r="Y116" s="296">
        <f>Y1469</f>
        <v>231644000</v>
      </c>
    </row>
    <row r="117" spans="1:25" ht="19.5" customHeight="1">
      <c r="A117" s="284"/>
      <c r="B117" s="356"/>
      <c r="C117" s="356"/>
      <c r="D117" s="356"/>
      <c r="E117" s="356"/>
      <c r="F117" s="356"/>
      <c r="G117" s="356"/>
      <c r="H117" s="356"/>
      <c r="I117" s="356"/>
      <c r="J117" s="347">
        <v>0</v>
      </c>
      <c r="K117" s="348"/>
      <c r="L117" s="348"/>
      <c r="M117" s="348"/>
      <c r="N117" s="347"/>
      <c r="O117" s="348"/>
      <c r="P117" s="347"/>
      <c r="Q117" s="357"/>
      <c r="R117" s="356"/>
      <c r="S117" s="356"/>
      <c r="U117" s="297" t="s">
        <v>678</v>
      </c>
      <c r="V117" s="295">
        <f>V1480</f>
        <v>236409500</v>
      </c>
      <c r="W117" s="296">
        <f>W1480</f>
        <v>234342320</v>
      </c>
      <c r="X117" s="296">
        <f>X1480</f>
        <v>233892320</v>
      </c>
      <c r="Y117" s="296">
        <f>Y1480</f>
        <v>233892320</v>
      </c>
    </row>
    <row r="118" spans="1:25" ht="19.5" customHeight="1">
      <c r="A118" s="284"/>
      <c r="B118" s="356"/>
      <c r="C118" s="356"/>
      <c r="D118" s="356"/>
      <c r="E118" s="356"/>
      <c r="F118" s="356"/>
      <c r="G118" s="356"/>
      <c r="H118" s="356"/>
      <c r="I118" s="356"/>
      <c r="J118" s="347">
        <v>0</v>
      </c>
      <c r="K118" s="348"/>
      <c r="L118" s="348"/>
      <c r="M118" s="348"/>
      <c r="N118" s="347"/>
      <c r="O118" s="348"/>
      <c r="P118" s="347"/>
      <c r="Q118" s="357"/>
      <c r="R118" s="356"/>
      <c r="S118" s="356"/>
      <c r="U118" s="297" t="s">
        <v>143</v>
      </c>
      <c r="V118" s="295">
        <f>V1488</f>
        <v>149552000</v>
      </c>
      <c r="W118" s="296">
        <f>W1488</f>
        <v>91017347.200000003</v>
      </c>
      <c r="X118" s="296">
        <f>X1488</f>
        <v>0</v>
      </c>
      <c r="Y118" s="296">
        <f>Y1488</f>
        <v>0</v>
      </c>
    </row>
    <row r="119" spans="1:25" ht="19.5" customHeight="1">
      <c r="A119" s="284"/>
      <c r="B119" s="356"/>
      <c r="C119" s="356"/>
      <c r="D119" s="356"/>
      <c r="E119" s="356"/>
      <c r="F119" s="356"/>
      <c r="G119" s="356"/>
      <c r="H119" s="356"/>
      <c r="I119" s="356"/>
      <c r="J119" s="347">
        <v>0</v>
      </c>
      <c r="K119" s="348"/>
      <c r="L119" s="348"/>
      <c r="M119" s="348"/>
      <c r="N119" s="347"/>
      <c r="O119" s="348"/>
      <c r="P119" s="347"/>
      <c r="Q119" s="357"/>
      <c r="R119" s="356"/>
      <c r="S119" s="356"/>
      <c r="U119" s="294" t="s">
        <v>679</v>
      </c>
      <c r="V119" s="298">
        <f>SUM(V114:V118)</f>
        <v>1225844100</v>
      </c>
      <c r="W119" s="299">
        <f>SUM(W114:W118)</f>
        <v>2348374667.1999998</v>
      </c>
      <c r="X119" s="299">
        <f>SUM(X114:X118)</f>
        <v>1330522320</v>
      </c>
      <c r="Y119" s="299">
        <f>SUM(Y114:Y118)</f>
        <v>1205797320</v>
      </c>
    </row>
    <row r="120" spans="1:25" ht="19.5" customHeight="1">
      <c r="A120" s="284"/>
      <c r="B120" s="356"/>
      <c r="C120" s="356"/>
      <c r="D120" s="356"/>
      <c r="E120" s="356"/>
      <c r="F120" s="356"/>
      <c r="G120" s="356"/>
      <c r="H120" s="356"/>
      <c r="I120" s="356"/>
      <c r="J120" s="347">
        <v>0</v>
      </c>
      <c r="K120" s="348"/>
      <c r="L120" s="348"/>
      <c r="M120" s="348"/>
      <c r="N120" s="347"/>
      <c r="O120" s="348"/>
      <c r="P120" s="347"/>
      <c r="Q120" s="357"/>
      <c r="R120" s="356"/>
      <c r="S120" s="356"/>
      <c r="U120" s="294" t="s">
        <v>629</v>
      </c>
      <c r="V120" s="295"/>
      <c r="W120" s="296"/>
      <c r="X120" s="296"/>
      <c r="Y120" s="296"/>
    </row>
    <row r="121" spans="1:25" ht="19.5" customHeight="1">
      <c r="A121" s="284"/>
      <c r="B121" s="356"/>
      <c r="C121" s="356"/>
      <c r="D121" s="356"/>
      <c r="E121" s="356"/>
      <c r="F121" s="356"/>
      <c r="G121" s="356"/>
      <c r="H121" s="356"/>
      <c r="I121" s="356"/>
      <c r="J121" s="347">
        <v>0</v>
      </c>
      <c r="K121" s="348"/>
      <c r="L121" s="348"/>
      <c r="M121" s="348"/>
      <c r="N121" s="347"/>
      <c r="O121" s="348"/>
      <c r="P121" s="347"/>
      <c r="Q121" s="357"/>
      <c r="R121" s="356"/>
      <c r="S121" s="356"/>
      <c r="U121" s="297" t="s">
        <v>680</v>
      </c>
      <c r="V121" s="295">
        <f>V1509</f>
        <v>458320730</v>
      </c>
      <c r="W121" s="296">
        <f>W1509</f>
        <v>1546320730</v>
      </c>
      <c r="X121" s="296">
        <f>X1509</f>
        <v>546320730</v>
      </c>
      <c r="Y121" s="296">
        <f>Y1509</f>
        <v>546320730</v>
      </c>
    </row>
    <row r="122" spans="1:25" ht="19.5" customHeight="1">
      <c r="A122" s="284"/>
      <c r="B122" s="356"/>
      <c r="C122" s="356"/>
      <c r="D122" s="356"/>
      <c r="E122" s="356"/>
      <c r="F122" s="356"/>
      <c r="G122" s="356"/>
      <c r="H122" s="356"/>
      <c r="I122" s="356"/>
      <c r="J122" s="347">
        <v>0</v>
      </c>
      <c r="K122" s="348"/>
      <c r="L122" s="348"/>
      <c r="M122" s="348"/>
      <c r="N122" s="347"/>
      <c r="O122" s="348"/>
      <c r="P122" s="347"/>
      <c r="Q122" s="357"/>
      <c r="R122" s="356"/>
      <c r="S122" s="356"/>
      <c r="U122" s="294" t="s">
        <v>681</v>
      </c>
      <c r="V122" s="298">
        <f>SUM(V121)</f>
        <v>458320730</v>
      </c>
      <c r="W122" s="299">
        <f>SUM(W121)</f>
        <v>1546320730</v>
      </c>
      <c r="X122" s="299">
        <f>SUM(X121)</f>
        <v>546320730</v>
      </c>
      <c r="Y122" s="299">
        <f>SUM(Y121)</f>
        <v>546320730</v>
      </c>
    </row>
    <row r="123" spans="1:25" ht="19.5" customHeight="1">
      <c r="A123" s="284"/>
      <c r="B123" s="356"/>
      <c r="C123" s="356"/>
      <c r="D123" s="356"/>
      <c r="E123" s="356"/>
      <c r="F123" s="356"/>
      <c r="G123" s="356"/>
      <c r="H123" s="356"/>
      <c r="I123" s="356"/>
      <c r="J123" s="347">
        <v>0</v>
      </c>
      <c r="K123" s="348"/>
      <c r="L123" s="348"/>
      <c r="M123" s="348"/>
      <c r="N123" s="347"/>
      <c r="O123" s="348"/>
      <c r="P123" s="347"/>
      <c r="Q123" s="357"/>
      <c r="R123" s="356"/>
      <c r="S123" s="356"/>
      <c r="U123" s="294" t="s">
        <v>630</v>
      </c>
      <c r="V123" s="298">
        <f>V122+V119+V112+V108</f>
        <v>21067358119.739998</v>
      </c>
      <c r="W123" s="299">
        <f>W122+W119+W112+W108</f>
        <v>27486657539.119999</v>
      </c>
      <c r="X123" s="299">
        <f>X122+X119+X112+X108</f>
        <v>37034964869.050003</v>
      </c>
      <c r="Y123" s="299">
        <f>Y122+Y119+Y112+Y108</f>
        <v>34055462170.190002</v>
      </c>
    </row>
    <row r="124" spans="1:25" ht="19.5" customHeight="1">
      <c r="A124" s="284"/>
      <c r="B124" s="356"/>
      <c r="C124" s="356"/>
      <c r="D124" s="356"/>
      <c r="E124" s="356"/>
      <c r="F124" s="356"/>
      <c r="G124" s="356"/>
      <c r="H124" s="356"/>
      <c r="I124" s="356"/>
      <c r="J124" s="347">
        <v>0</v>
      </c>
      <c r="K124" s="348"/>
      <c r="L124" s="348"/>
      <c r="M124" s="348"/>
      <c r="N124" s="347"/>
      <c r="O124" s="348"/>
      <c r="P124" s="347"/>
      <c r="Q124" s="357"/>
      <c r="R124" s="356"/>
      <c r="S124" s="356"/>
      <c r="U124" s="294" t="s">
        <v>631</v>
      </c>
      <c r="V124" s="298">
        <f>V123+V86+V78+V48</f>
        <v>131455817381.14999</v>
      </c>
      <c r="W124" s="299">
        <f>W123+W86+W78+W48</f>
        <v>131209175860.5874</v>
      </c>
      <c r="X124" s="299">
        <f>X123+X86+X78+X48</f>
        <v>170210406731.15741</v>
      </c>
      <c r="Y124" s="299">
        <f>Y123+Y86+Y78+Y48</f>
        <v>157193324863.37598</v>
      </c>
    </row>
    <row r="125" spans="1:25">
      <c r="A125" s="284"/>
      <c r="J125" s="278">
        <v>0</v>
      </c>
      <c r="K125" s="279"/>
      <c r="L125" s="279"/>
      <c r="M125" s="279"/>
      <c r="N125" s="278"/>
      <c r="O125" s="279"/>
      <c r="P125" s="278"/>
    </row>
    <row r="126" spans="1:25">
      <c r="A126" s="284"/>
      <c r="J126" s="278">
        <v>0</v>
      </c>
      <c r="K126" s="279"/>
      <c r="L126" s="279"/>
      <c r="M126" s="279"/>
      <c r="N126" s="278"/>
      <c r="O126" s="279"/>
      <c r="P126" s="278"/>
    </row>
    <row r="127" spans="1:25">
      <c r="A127" s="284"/>
      <c r="J127" s="278">
        <v>0</v>
      </c>
      <c r="K127" s="279"/>
      <c r="L127" s="279"/>
      <c r="M127" s="279"/>
      <c r="N127" s="278"/>
      <c r="O127" s="279"/>
      <c r="P127" s="278"/>
    </row>
    <row r="128" spans="1:25">
      <c r="A128" s="284"/>
      <c r="J128" s="278">
        <v>0</v>
      </c>
      <c r="K128" s="279"/>
      <c r="L128" s="279"/>
      <c r="M128" s="279"/>
      <c r="N128" s="278"/>
      <c r="O128" s="279"/>
      <c r="P128" s="278"/>
    </row>
    <row r="129" spans="1:25">
      <c r="A129" s="280"/>
      <c r="B129" s="301" t="s">
        <v>410</v>
      </c>
      <c r="C129" s="280"/>
      <c r="D129" s="280"/>
      <c r="E129" s="280"/>
      <c r="F129" s="280"/>
      <c r="G129" s="280"/>
      <c r="H129" s="280"/>
      <c r="I129" s="280"/>
      <c r="J129" s="278">
        <v>0</v>
      </c>
      <c r="K129" s="279"/>
      <c r="L129" s="279"/>
      <c r="M129" s="279"/>
      <c r="N129" s="278"/>
      <c r="O129" s="279"/>
      <c r="P129" s="278"/>
      <c r="Q129" s="290"/>
      <c r="R129" s="280"/>
      <c r="S129" s="280"/>
      <c r="T129" s="302"/>
      <c r="U129" s="302"/>
      <c r="V129" s="302"/>
      <c r="W129" s="303"/>
      <c r="X129" s="303"/>
      <c r="Y129" s="303"/>
    </row>
    <row r="130" spans="1:25">
      <c r="A130" s="285" t="s">
        <v>3450</v>
      </c>
      <c r="B130" s="356" t="s">
        <v>1735</v>
      </c>
      <c r="C130" s="356" t="s">
        <v>3451</v>
      </c>
      <c r="D130" s="356"/>
      <c r="E130" s="356"/>
      <c r="F130" s="356" t="e">
        <v>#N/A</v>
      </c>
      <c r="G130" s="356"/>
      <c r="H130" s="356"/>
      <c r="I130" s="356" t="s">
        <v>2773</v>
      </c>
      <c r="J130" s="347" t="s">
        <v>3758</v>
      </c>
      <c r="K130" s="348" t="s">
        <v>3997</v>
      </c>
      <c r="L130" s="348" t="s">
        <v>3998</v>
      </c>
      <c r="M130" s="347" t="s">
        <v>3450</v>
      </c>
      <c r="N130" s="347" t="s">
        <v>3758</v>
      </c>
      <c r="O130" s="348">
        <v>0</v>
      </c>
      <c r="P130" s="347"/>
      <c r="Q130" s="357" t="s">
        <v>2769</v>
      </c>
      <c r="R130" s="356"/>
      <c r="S130" s="356">
        <v>23020113</v>
      </c>
      <c r="U130" s="259" t="s">
        <v>1654</v>
      </c>
      <c r="V130" s="304"/>
      <c r="W130" s="305">
        <v>1245000000</v>
      </c>
      <c r="X130" s="305">
        <v>845000000</v>
      </c>
      <c r="Y130" s="305">
        <v>845000000</v>
      </c>
    </row>
    <row r="131" spans="1:25">
      <c r="A131" s="285" t="s">
        <v>2174</v>
      </c>
      <c r="B131" s="356" t="s">
        <v>1735</v>
      </c>
      <c r="C131" s="356" t="s">
        <v>3451</v>
      </c>
      <c r="D131" s="356"/>
      <c r="E131" s="356"/>
      <c r="F131" s="356" t="e">
        <v>#N/A</v>
      </c>
      <c r="G131" s="356"/>
      <c r="H131" s="356"/>
      <c r="I131" s="356" t="s">
        <v>2772</v>
      </c>
      <c r="J131" s="347" t="s">
        <v>3758</v>
      </c>
      <c r="K131" s="348" t="s">
        <v>3997</v>
      </c>
      <c r="L131" s="348" t="s">
        <v>3998</v>
      </c>
      <c r="M131" s="347" t="s">
        <v>2174</v>
      </c>
      <c r="N131" s="347" t="s">
        <v>2772</v>
      </c>
      <c r="O131" s="348" t="s">
        <v>2175</v>
      </c>
      <c r="P131" s="347"/>
      <c r="Q131" s="357" t="s">
        <v>2769</v>
      </c>
      <c r="R131" s="356"/>
      <c r="S131" s="356" t="s">
        <v>2175</v>
      </c>
      <c r="T131" s="287" t="s">
        <v>2771</v>
      </c>
      <c r="U131" s="259" t="s">
        <v>818</v>
      </c>
      <c r="V131" s="304">
        <v>1180000000</v>
      </c>
      <c r="W131" s="305">
        <v>500000000</v>
      </c>
      <c r="X131" s="305">
        <v>179840000</v>
      </c>
      <c r="Y131" s="305">
        <v>179840000</v>
      </c>
    </row>
    <row r="132" spans="1:25">
      <c r="A132" s="285" t="s">
        <v>2176</v>
      </c>
      <c r="B132" s="356" t="s">
        <v>1735</v>
      </c>
      <c r="C132" s="356" t="s">
        <v>2171</v>
      </c>
      <c r="D132" s="356"/>
      <c r="E132" s="356"/>
      <c r="F132" s="356" t="s">
        <v>2176</v>
      </c>
      <c r="G132" s="356"/>
      <c r="H132" s="356"/>
      <c r="I132" s="356" t="s">
        <v>2773</v>
      </c>
      <c r="J132" s="347" t="s">
        <v>2773</v>
      </c>
      <c r="K132" s="348" t="s">
        <v>3997</v>
      </c>
      <c r="L132" s="348" t="s">
        <v>3999</v>
      </c>
      <c r="M132" s="347" t="s">
        <v>2176</v>
      </c>
      <c r="N132" s="347" t="s">
        <v>2773</v>
      </c>
      <c r="O132" s="348" t="s">
        <v>2177</v>
      </c>
      <c r="P132" s="347"/>
      <c r="Q132" s="357" t="s">
        <v>2769</v>
      </c>
      <c r="R132" s="356"/>
      <c r="S132" s="356" t="s">
        <v>2177</v>
      </c>
      <c r="T132" s="287" t="s">
        <v>2771</v>
      </c>
      <c r="U132" s="259" t="s">
        <v>1930</v>
      </c>
      <c r="V132" s="304">
        <v>50000000</v>
      </c>
      <c r="W132" s="305">
        <v>0</v>
      </c>
      <c r="X132" s="305"/>
      <c r="Y132" s="305"/>
    </row>
    <row r="133" spans="1:25">
      <c r="A133" s="285" t="s">
        <v>2178</v>
      </c>
      <c r="B133" s="356" t="s">
        <v>1735</v>
      </c>
      <c r="C133" s="356" t="s">
        <v>2171</v>
      </c>
      <c r="D133" s="356"/>
      <c r="E133" s="356"/>
      <c r="F133" s="356" t="e">
        <v>#N/A</v>
      </c>
      <c r="G133" s="356"/>
      <c r="H133" s="356"/>
      <c r="I133" s="356" t="s">
        <v>2774</v>
      </c>
      <c r="J133" s="347" t="s">
        <v>2774</v>
      </c>
      <c r="K133" s="348" t="s">
        <v>3997</v>
      </c>
      <c r="L133" s="348" t="s">
        <v>3999</v>
      </c>
      <c r="M133" s="347" t="s">
        <v>2178</v>
      </c>
      <c r="N133" s="347" t="s">
        <v>2774</v>
      </c>
      <c r="O133" s="348" t="s">
        <v>2179</v>
      </c>
      <c r="P133" s="347"/>
      <c r="Q133" s="357" t="s">
        <v>2769</v>
      </c>
      <c r="R133" s="356"/>
      <c r="S133" s="356" t="s">
        <v>2179</v>
      </c>
      <c r="T133" s="287" t="s">
        <v>2771</v>
      </c>
      <c r="U133" s="259" t="s">
        <v>810</v>
      </c>
      <c r="V133" s="304">
        <v>50000000</v>
      </c>
      <c r="W133" s="305">
        <v>50100000</v>
      </c>
      <c r="X133" s="305">
        <v>50100000</v>
      </c>
      <c r="Y133" s="305">
        <v>50100000</v>
      </c>
    </row>
    <row r="134" spans="1:25">
      <c r="A134" s="285" t="s">
        <v>2216</v>
      </c>
      <c r="B134" s="356" t="s">
        <v>1735</v>
      </c>
      <c r="C134" s="356" t="s">
        <v>2171</v>
      </c>
      <c r="D134" s="356"/>
      <c r="E134" s="356"/>
      <c r="F134" s="356" t="e">
        <v>#N/A</v>
      </c>
      <c r="G134" s="356"/>
      <c r="H134" s="356"/>
      <c r="I134" s="356" t="s">
        <v>2799</v>
      </c>
      <c r="J134" s="347" t="s">
        <v>2799</v>
      </c>
      <c r="K134" s="348" t="s">
        <v>4000</v>
      </c>
      <c r="L134" s="348" t="s">
        <v>3999</v>
      </c>
      <c r="M134" s="347" t="s">
        <v>2216</v>
      </c>
      <c r="N134" s="347" t="s">
        <v>2799</v>
      </c>
      <c r="O134" s="348" t="s">
        <v>2180</v>
      </c>
      <c r="P134" s="347"/>
      <c r="Q134" s="357" t="s">
        <v>2769</v>
      </c>
      <c r="R134" s="356"/>
      <c r="S134" s="356" t="s">
        <v>2180</v>
      </c>
      <c r="T134" s="287" t="s">
        <v>2771</v>
      </c>
      <c r="U134" s="259" t="s">
        <v>1916</v>
      </c>
      <c r="V134" s="304">
        <v>33500000</v>
      </c>
      <c r="W134" s="305">
        <v>0</v>
      </c>
      <c r="X134" s="305"/>
      <c r="Y134" s="305"/>
    </row>
    <row r="135" spans="1:25">
      <c r="A135" s="285" t="s">
        <v>3963</v>
      </c>
      <c r="B135" s="356" t="s">
        <v>1735</v>
      </c>
      <c r="C135" s="356" t="s">
        <v>2171</v>
      </c>
      <c r="D135" s="356"/>
      <c r="E135" s="356"/>
      <c r="F135" s="356" t="e">
        <v>#N/A</v>
      </c>
      <c r="G135" s="356"/>
      <c r="H135" s="356"/>
      <c r="I135" s="356" t="e">
        <v>#N/A</v>
      </c>
      <c r="J135" s="347" t="s">
        <v>2775</v>
      </c>
      <c r="K135" s="348" t="s">
        <v>3999</v>
      </c>
      <c r="L135" s="348" t="s">
        <v>3999</v>
      </c>
      <c r="M135" s="347" t="s">
        <v>3963</v>
      </c>
      <c r="N135" s="347" t="s">
        <v>4001</v>
      </c>
      <c r="O135" s="348" t="s">
        <v>2183</v>
      </c>
      <c r="P135" s="347"/>
      <c r="Q135" s="357" t="s">
        <v>2769</v>
      </c>
      <c r="R135" s="356"/>
      <c r="S135" s="356" t="s">
        <v>2183</v>
      </c>
      <c r="T135" s="287" t="s">
        <v>2771</v>
      </c>
      <c r="U135" s="259" t="s">
        <v>1655</v>
      </c>
      <c r="V135" s="304"/>
      <c r="W135" s="305">
        <v>150042000</v>
      </c>
      <c r="X135" s="305">
        <v>22303350</v>
      </c>
      <c r="Y135" s="305">
        <v>22303350</v>
      </c>
    </row>
    <row r="136" spans="1:25">
      <c r="A136" s="285" t="s">
        <v>2182</v>
      </c>
      <c r="B136" s="356" t="s">
        <v>1735</v>
      </c>
      <c r="C136" s="356" t="s">
        <v>2171</v>
      </c>
      <c r="D136" s="356"/>
      <c r="E136" s="356"/>
      <c r="F136" s="356" t="s">
        <v>2182</v>
      </c>
      <c r="G136" s="356"/>
      <c r="H136" s="356"/>
      <c r="I136" s="356" t="s">
        <v>2775</v>
      </c>
      <c r="J136" s="347" t="s">
        <v>2775</v>
      </c>
      <c r="K136" s="348" t="s">
        <v>3999</v>
      </c>
      <c r="L136" s="348" t="s">
        <v>3999</v>
      </c>
      <c r="M136" s="347" t="s">
        <v>2182</v>
      </c>
      <c r="N136" s="347" t="s">
        <v>2775</v>
      </c>
      <c r="O136" s="348" t="s">
        <v>2183</v>
      </c>
      <c r="P136" s="347"/>
      <c r="Q136" s="357" t="s">
        <v>2769</v>
      </c>
      <c r="R136" s="356"/>
      <c r="S136" s="356" t="s">
        <v>2183</v>
      </c>
      <c r="T136" s="287" t="s">
        <v>2771</v>
      </c>
      <c r="U136" s="259" t="s">
        <v>411</v>
      </c>
      <c r="V136" s="304">
        <v>150000000</v>
      </c>
      <c r="W136" s="305">
        <v>0</v>
      </c>
      <c r="X136" s="305">
        <v>249542000</v>
      </c>
      <c r="Y136" s="305">
        <v>249542000</v>
      </c>
    </row>
    <row r="137" spans="1:25">
      <c r="A137" s="285" t="s">
        <v>2223</v>
      </c>
      <c r="B137" s="356" t="s">
        <v>1735</v>
      </c>
      <c r="C137" s="356" t="s">
        <v>2218</v>
      </c>
      <c r="D137" s="356"/>
      <c r="E137" s="356"/>
      <c r="F137" s="356" t="e">
        <v>#N/A</v>
      </c>
      <c r="G137" s="356"/>
      <c r="H137" s="356"/>
      <c r="I137" s="356" t="s">
        <v>2803</v>
      </c>
      <c r="J137" s="347" t="s">
        <v>2803</v>
      </c>
      <c r="K137" s="348" t="s">
        <v>4002</v>
      </c>
      <c r="L137" s="348" t="s">
        <v>3999</v>
      </c>
      <c r="M137" s="347" t="s">
        <v>2223</v>
      </c>
      <c r="N137" s="347" t="s">
        <v>2803</v>
      </c>
      <c r="O137" s="348" t="s">
        <v>2175</v>
      </c>
      <c r="P137" s="347"/>
      <c r="Q137" s="357" t="s">
        <v>2769</v>
      </c>
      <c r="R137" s="356"/>
      <c r="S137" s="356" t="s">
        <v>2175</v>
      </c>
      <c r="T137" s="287" t="s">
        <v>2771</v>
      </c>
      <c r="U137" s="259" t="s">
        <v>786</v>
      </c>
      <c r="V137" s="304"/>
      <c r="W137" s="305">
        <v>50094000</v>
      </c>
      <c r="X137" s="305">
        <v>70094000</v>
      </c>
      <c r="Y137" s="305">
        <v>70094000</v>
      </c>
    </row>
    <row r="138" spans="1:25">
      <c r="A138" s="285" t="s">
        <v>3510</v>
      </c>
      <c r="B138" s="356" t="s">
        <v>1735</v>
      </c>
      <c r="C138" s="356" t="s">
        <v>2171</v>
      </c>
      <c r="D138" s="356"/>
      <c r="E138" s="356"/>
      <c r="F138" s="356" t="e">
        <v>#N/A</v>
      </c>
      <c r="G138" s="356"/>
      <c r="H138" s="356"/>
      <c r="I138" s="356">
        <v>0</v>
      </c>
      <c r="J138" s="347" t="s">
        <v>2803</v>
      </c>
      <c r="K138" s="348" t="s">
        <v>4002</v>
      </c>
      <c r="L138" s="348" t="s">
        <v>3999</v>
      </c>
      <c r="M138" s="347" t="s">
        <v>3510</v>
      </c>
      <c r="N138" s="347" t="s">
        <v>4003</v>
      </c>
      <c r="O138" s="348">
        <v>0</v>
      </c>
      <c r="P138" s="347"/>
      <c r="Q138" s="357" t="s">
        <v>2769</v>
      </c>
      <c r="R138" s="356"/>
      <c r="S138" s="356">
        <v>23040101</v>
      </c>
      <c r="U138" s="259" t="s">
        <v>412</v>
      </c>
      <c r="V138" s="304"/>
      <c r="W138" s="305">
        <v>61487130</v>
      </c>
      <c r="X138" s="305">
        <v>61487130</v>
      </c>
      <c r="Y138" s="305">
        <v>61487130</v>
      </c>
    </row>
    <row r="139" spans="1:25">
      <c r="A139" s="285" t="s">
        <v>2202</v>
      </c>
      <c r="B139" s="356" t="s">
        <v>1735</v>
      </c>
      <c r="C139" s="356" t="s">
        <v>2171</v>
      </c>
      <c r="D139" s="356"/>
      <c r="E139" s="356"/>
      <c r="F139" s="356" t="e">
        <v>#N/A</v>
      </c>
      <c r="G139" s="356"/>
      <c r="H139" s="356"/>
      <c r="I139" s="356" t="s">
        <v>2787</v>
      </c>
      <c r="J139" s="347" t="s">
        <v>2787</v>
      </c>
      <c r="K139" s="348" t="s">
        <v>3997</v>
      </c>
      <c r="L139" s="348" t="s">
        <v>3999</v>
      </c>
      <c r="M139" s="347" t="s">
        <v>2202</v>
      </c>
      <c r="N139" s="347" t="s">
        <v>2787</v>
      </c>
      <c r="O139" s="348" t="s">
        <v>2181</v>
      </c>
      <c r="P139" s="347"/>
      <c r="Q139" s="357" t="s">
        <v>2769</v>
      </c>
      <c r="R139" s="356"/>
      <c r="S139" s="356" t="s">
        <v>2181</v>
      </c>
      <c r="T139" s="287" t="s">
        <v>2771</v>
      </c>
      <c r="U139" s="259" t="s">
        <v>811</v>
      </c>
      <c r="V139" s="304"/>
      <c r="W139" s="305">
        <v>7100000</v>
      </c>
      <c r="X139" s="305">
        <v>7100000</v>
      </c>
      <c r="Y139" s="305">
        <v>7100000</v>
      </c>
    </row>
    <row r="140" spans="1:25">
      <c r="A140" s="285" t="s">
        <v>2203</v>
      </c>
      <c r="B140" s="356" t="s">
        <v>1735</v>
      </c>
      <c r="C140" s="356" t="s">
        <v>2171</v>
      </c>
      <c r="D140" s="356"/>
      <c r="E140" s="356"/>
      <c r="F140" s="356" t="s">
        <v>2203</v>
      </c>
      <c r="G140" s="356"/>
      <c r="H140" s="356"/>
      <c r="I140" s="356" t="s">
        <v>2788</v>
      </c>
      <c r="J140" s="347" t="s">
        <v>2788</v>
      </c>
      <c r="K140" s="348" t="s">
        <v>4004</v>
      </c>
      <c r="L140" s="348" t="s">
        <v>3999</v>
      </c>
      <c r="M140" s="347" t="s">
        <v>2203</v>
      </c>
      <c r="N140" s="347" t="s">
        <v>2788</v>
      </c>
      <c r="O140" s="348" t="s">
        <v>2177</v>
      </c>
      <c r="P140" s="347"/>
      <c r="Q140" s="357" t="s">
        <v>2769</v>
      </c>
      <c r="R140" s="356"/>
      <c r="S140" s="356" t="s">
        <v>2177</v>
      </c>
      <c r="T140" s="287" t="s">
        <v>2771</v>
      </c>
      <c r="U140" s="259" t="s">
        <v>1921</v>
      </c>
      <c r="V140" s="304">
        <v>5000000</v>
      </c>
      <c r="W140" s="305">
        <v>0</v>
      </c>
      <c r="X140" s="305"/>
      <c r="Y140" s="305"/>
    </row>
    <row r="141" spans="1:25">
      <c r="A141" s="285" t="s">
        <v>3431</v>
      </c>
      <c r="B141" s="356" t="s">
        <v>1735</v>
      </c>
      <c r="C141" s="356" t="s">
        <v>2218</v>
      </c>
      <c r="D141" s="356"/>
      <c r="E141" s="356"/>
      <c r="F141" s="356" t="e">
        <v>#N/A</v>
      </c>
      <c r="G141" s="356"/>
      <c r="H141" s="356"/>
      <c r="I141" s="356" t="s">
        <v>3432</v>
      </c>
      <c r="J141" s="347" t="s">
        <v>3759</v>
      </c>
      <c r="K141" s="348" t="s">
        <v>3997</v>
      </c>
      <c r="L141" s="348" t="s">
        <v>3998</v>
      </c>
      <c r="M141" s="347" t="s">
        <v>3431</v>
      </c>
      <c r="N141" s="347" t="s">
        <v>3759</v>
      </c>
      <c r="O141" s="348">
        <v>0</v>
      </c>
      <c r="P141" s="347"/>
      <c r="Q141" s="357" t="s">
        <v>2769</v>
      </c>
      <c r="R141" s="356"/>
      <c r="S141" s="356" t="s">
        <v>2177</v>
      </c>
      <c r="U141" s="259" t="s">
        <v>413</v>
      </c>
      <c r="V141" s="304"/>
      <c r="W141" s="305">
        <v>38865000</v>
      </c>
      <c r="X141" s="305">
        <v>38865000</v>
      </c>
      <c r="Y141" s="305">
        <v>38865000</v>
      </c>
    </row>
    <row r="142" spans="1:25">
      <c r="A142" s="285" t="s">
        <v>3444</v>
      </c>
      <c r="B142" s="356" t="s">
        <v>1735</v>
      </c>
      <c r="C142" s="356" t="s">
        <v>2171</v>
      </c>
      <c r="D142" s="356"/>
      <c r="E142" s="356"/>
      <c r="F142" s="356" t="e">
        <v>#N/A</v>
      </c>
      <c r="G142" s="356"/>
      <c r="H142" s="356"/>
      <c r="I142" s="356" t="s">
        <v>3445</v>
      </c>
      <c r="J142" s="347" t="s">
        <v>3760</v>
      </c>
      <c r="K142" s="348" t="s">
        <v>3998</v>
      </c>
      <c r="L142" s="348" t="s">
        <v>4005</v>
      </c>
      <c r="M142" s="347" t="s">
        <v>3444</v>
      </c>
      <c r="N142" s="347" t="s">
        <v>3760</v>
      </c>
      <c r="O142" s="348">
        <v>0</v>
      </c>
      <c r="P142" s="347"/>
      <c r="Q142" s="357" t="s">
        <v>2769</v>
      </c>
      <c r="R142" s="356"/>
      <c r="S142" s="356" t="s">
        <v>2177</v>
      </c>
      <c r="U142" s="259" t="s">
        <v>414</v>
      </c>
      <c r="V142" s="304"/>
      <c r="W142" s="305">
        <v>50000000</v>
      </c>
      <c r="X142" s="305">
        <v>50000000</v>
      </c>
      <c r="Y142" s="305">
        <v>50000000</v>
      </c>
    </row>
    <row r="143" spans="1:25">
      <c r="A143" s="285" t="s">
        <v>2184</v>
      </c>
      <c r="B143" s="356" t="s">
        <v>1735</v>
      </c>
      <c r="C143" s="356" t="s">
        <v>2171</v>
      </c>
      <c r="D143" s="356"/>
      <c r="E143" s="356"/>
      <c r="F143" s="356" t="s">
        <v>2184</v>
      </c>
      <c r="G143" s="356"/>
      <c r="H143" s="356"/>
      <c r="I143" s="356" t="s">
        <v>2776</v>
      </c>
      <c r="J143" s="347" t="s">
        <v>2776</v>
      </c>
      <c r="K143" s="348" t="s">
        <v>4000</v>
      </c>
      <c r="L143" s="348" t="s">
        <v>3999</v>
      </c>
      <c r="M143" s="347" t="s">
        <v>2184</v>
      </c>
      <c r="N143" s="347" t="s">
        <v>2776</v>
      </c>
      <c r="O143" s="348" t="s">
        <v>2181</v>
      </c>
      <c r="P143" s="347"/>
      <c r="Q143" s="357" t="s">
        <v>2769</v>
      </c>
      <c r="R143" s="356"/>
      <c r="S143" s="356" t="s">
        <v>2181</v>
      </c>
      <c r="T143" s="287" t="s">
        <v>2771</v>
      </c>
      <c r="U143" s="259" t="s">
        <v>812</v>
      </c>
      <c r="V143" s="304">
        <v>49920000</v>
      </c>
      <c r="W143" s="305">
        <v>49920000</v>
      </c>
      <c r="X143" s="305">
        <v>49920000</v>
      </c>
      <c r="Y143" s="305">
        <v>49920000</v>
      </c>
    </row>
    <row r="144" spans="1:25" ht="16.5" customHeight="1">
      <c r="A144" s="285" t="s">
        <v>2185</v>
      </c>
      <c r="B144" s="356" t="s">
        <v>1735</v>
      </c>
      <c r="C144" s="356" t="s">
        <v>2171</v>
      </c>
      <c r="D144" s="356"/>
      <c r="E144" s="356"/>
      <c r="F144" s="356" t="e">
        <v>#N/A</v>
      </c>
      <c r="G144" s="356"/>
      <c r="H144" s="356"/>
      <c r="I144" s="356" t="s">
        <v>2777</v>
      </c>
      <c r="J144" s="347" t="s">
        <v>2777</v>
      </c>
      <c r="K144" s="348" t="s">
        <v>3999</v>
      </c>
      <c r="L144" s="348" t="s">
        <v>3999</v>
      </c>
      <c r="M144" s="347" t="s">
        <v>2185</v>
      </c>
      <c r="N144" s="347" t="s">
        <v>2777</v>
      </c>
      <c r="O144" s="348" t="s">
        <v>2186</v>
      </c>
      <c r="P144" s="347"/>
      <c r="Q144" s="357" t="s">
        <v>2769</v>
      </c>
      <c r="R144" s="356"/>
      <c r="S144" s="356" t="s">
        <v>2186</v>
      </c>
      <c r="T144" s="287" t="s">
        <v>2771</v>
      </c>
      <c r="U144" s="259" t="s">
        <v>813</v>
      </c>
      <c r="V144" s="304">
        <v>35000000</v>
      </c>
      <c r="W144" s="305">
        <v>35460000</v>
      </c>
      <c r="X144" s="305">
        <v>35460000</v>
      </c>
      <c r="Y144" s="305">
        <v>35460000</v>
      </c>
    </row>
    <row r="145" spans="1:25">
      <c r="A145" s="285" t="s">
        <v>2189</v>
      </c>
      <c r="B145" s="356" t="s">
        <v>1735</v>
      </c>
      <c r="C145" s="356" t="s">
        <v>2171</v>
      </c>
      <c r="D145" s="356"/>
      <c r="E145" s="356"/>
      <c r="F145" s="356" t="e">
        <v>#N/A</v>
      </c>
      <c r="G145" s="356"/>
      <c r="H145" s="356"/>
      <c r="I145" s="356" t="s">
        <v>2779</v>
      </c>
      <c r="J145" s="347" t="s">
        <v>2779</v>
      </c>
      <c r="K145" s="348" t="s">
        <v>4004</v>
      </c>
      <c r="L145" s="348" t="s">
        <v>3999</v>
      </c>
      <c r="M145" s="347" t="s">
        <v>2189</v>
      </c>
      <c r="N145" s="347" t="s">
        <v>2779</v>
      </c>
      <c r="O145" s="348" t="s">
        <v>2190</v>
      </c>
      <c r="P145" s="347"/>
      <c r="Q145" s="357" t="s">
        <v>2769</v>
      </c>
      <c r="R145" s="356"/>
      <c r="S145" s="356" t="s">
        <v>2190</v>
      </c>
      <c r="T145" s="287" t="s">
        <v>2771</v>
      </c>
      <c r="U145" s="259" t="s">
        <v>415</v>
      </c>
      <c r="V145" s="304">
        <v>10000000</v>
      </c>
      <c r="W145" s="305">
        <v>20300000</v>
      </c>
      <c r="X145" s="305">
        <v>23300000</v>
      </c>
      <c r="Y145" s="305">
        <v>23300000</v>
      </c>
    </row>
    <row r="146" spans="1:25">
      <c r="A146" s="285" t="s">
        <v>2191</v>
      </c>
      <c r="B146" s="356" t="s">
        <v>1735</v>
      </c>
      <c r="C146" s="356" t="s">
        <v>2171</v>
      </c>
      <c r="D146" s="356"/>
      <c r="E146" s="356"/>
      <c r="F146" s="356" t="s">
        <v>2191</v>
      </c>
      <c r="G146" s="356"/>
      <c r="H146" s="356"/>
      <c r="I146" s="356" t="s">
        <v>2780</v>
      </c>
      <c r="J146" s="347" t="s">
        <v>2780</v>
      </c>
      <c r="K146" s="348" t="s">
        <v>3999</v>
      </c>
      <c r="L146" s="348" t="s">
        <v>3999</v>
      </c>
      <c r="M146" s="347" t="s">
        <v>2191</v>
      </c>
      <c r="N146" s="347" t="s">
        <v>2780</v>
      </c>
      <c r="O146" s="348" t="s">
        <v>2192</v>
      </c>
      <c r="P146" s="347"/>
      <c r="Q146" s="357" t="s">
        <v>2769</v>
      </c>
      <c r="R146" s="356"/>
      <c r="S146" s="356" t="s">
        <v>2192</v>
      </c>
      <c r="T146" s="287" t="s">
        <v>2771</v>
      </c>
      <c r="U146" s="259" t="s">
        <v>1918</v>
      </c>
      <c r="V146" s="304">
        <v>20000000</v>
      </c>
      <c r="W146" s="305">
        <v>0</v>
      </c>
      <c r="X146" s="305"/>
      <c r="Y146" s="305"/>
    </row>
    <row r="147" spans="1:25">
      <c r="A147" s="285" t="s">
        <v>3435</v>
      </c>
      <c r="B147" s="356" t="s">
        <v>1735</v>
      </c>
      <c r="C147" s="356" t="s">
        <v>3451</v>
      </c>
      <c r="D147" s="356"/>
      <c r="E147" s="356"/>
      <c r="F147" s="356" t="e">
        <v>#N/A</v>
      </c>
      <c r="G147" s="356"/>
      <c r="H147" s="356"/>
      <c r="I147" s="356" t="s">
        <v>3452</v>
      </c>
      <c r="J147" s="347" t="s">
        <v>3762</v>
      </c>
      <c r="K147" s="348" t="s">
        <v>3997</v>
      </c>
      <c r="L147" s="348" t="s">
        <v>3998</v>
      </c>
      <c r="M147" s="347" t="s">
        <v>3435</v>
      </c>
      <c r="N147" s="347" t="s">
        <v>3762</v>
      </c>
      <c r="O147" s="348">
        <v>0</v>
      </c>
      <c r="P147" s="347"/>
      <c r="Q147" s="357" t="s">
        <v>2769</v>
      </c>
      <c r="R147" s="356"/>
      <c r="S147" s="356">
        <v>23020113</v>
      </c>
      <c r="U147" s="259" t="s">
        <v>1653</v>
      </c>
      <c r="V147" s="304"/>
      <c r="W147" s="305">
        <v>0</v>
      </c>
      <c r="X147" s="305">
        <v>1700000000</v>
      </c>
      <c r="Y147" s="305">
        <v>1700000000</v>
      </c>
    </row>
    <row r="148" spans="1:25">
      <c r="A148" s="285" t="s">
        <v>3458</v>
      </c>
      <c r="B148" s="356" t="s">
        <v>1735</v>
      </c>
      <c r="C148" s="356" t="s">
        <v>2171</v>
      </c>
      <c r="D148" s="356"/>
      <c r="E148" s="356"/>
      <c r="F148" s="356" t="e">
        <v>#N/A</v>
      </c>
      <c r="G148" s="356"/>
      <c r="H148" s="356"/>
      <c r="I148" s="356" t="s">
        <v>3459</v>
      </c>
      <c r="J148" s="347" t="s">
        <v>3761</v>
      </c>
      <c r="K148" s="348" t="s">
        <v>4000</v>
      </c>
      <c r="L148" s="348" t="s">
        <v>3999</v>
      </c>
      <c r="M148" s="347" t="s">
        <v>3458</v>
      </c>
      <c r="N148" s="347" t="s">
        <v>3761</v>
      </c>
      <c r="O148" s="348">
        <v>0</v>
      </c>
      <c r="P148" s="347"/>
      <c r="Q148" s="357" t="s">
        <v>2769</v>
      </c>
      <c r="R148" s="356"/>
      <c r="S148" s="356" t="s">
        <v>2177</v>
      </c>
      <c r="U148" s="259" t="s">
        <v>1656</v>
      </c>
      <c r="V148" s="304"/>
      <c r="W148" s="305">
        <v>64950000</v>
      </c>
      <c r="X148" s="305">
        <v>124900000</v>
      </c>
      <c r="Y148" s="305">
        <v>124900000</v>
      </c>
    </row>
    <row r="149" spans="1:25">
      <c r="A149" s="285" t="s">
        <v>2195</v>
      </c>
      <c r="B149" s="356" t="s">
        <v>1735</v>
      </c>
      <c r="C149" s="356" t="s">
        <v>2171</v>
      </c>
      <c r="D149" s="356"/>
      <c r="E149" s="356"/>
      <c r="F149" s="356" t="e">
        <v>#N/A</v>
      </c>
      <c r="G149" s="356"/>
      <c r="H149" s="356"/>
      <c r="I149" s="356" t="s">
        <v>2782</v>
      </c>
      <c r="J149" s="347" t="s">
        <v>2782</v>
      </c>
      <c r="K149" s="348" t="s">
        <v>3997</v>
      </c>
      <c r="L149" s="348" t="s">
        <v>3999</v>
      </c>
      <c r="M149" s="347" t="s">
        <v>2195</v>
      </c>
      <c r="N149" s="347" t="s">
        <v>2782</v>
      </c>
      <c r="O149" s="348" t="s">
        <v>2194</v>
      </c>
      <c r="P149" s="347"/>
      <c r="Q149" s="357" t="s">
        <v>2769</v>
      </c>
      <c r="R149" s="356"/>
      <c r="S149" s="356" t="s">
        <v>2194</v>
      </c>
      <c r="T149" s="287" t="s">
        <v>2771</v>
      </c>
      <c r="U149" s="259" t="s">
        <v>814</v>
      </c>
      <c r="V149" s="304">
        <v>15165000</v>
      </c>
      <c r="W149" s="305">
        <v>15165000</v>
      </c>
      <c r="X149" s="305">
        <v>8360000</v>
      </c>
      <c r="Y149" s="305">
        <v>8360000</v>
      </c>
    </row>
    <row r="150" spans="1:25">
      <c r="A150" s="285" t="s">
        <v>2188</v>
      </c>
      <c r="B150" s="356" t="s">
        <v>1735</v>
      </c>
      <c r="C150" s="356" t="s">
        <v>2171</v>
      </c>
      <c r="D150" s="356"/>
      <c r="E150" s="356"/>
      <c r="F150" s="356" t="s">
        <v>2188</v>
      </c>
      <c r="G150" s="356"/>
      <c r="H150" s="356"/>
      <c r="I150" s="356" t="s">
        <v>2778</v>
      </c>
      <c r="J150" s="347" t="s">
        <v>2778</v>
      </c>
      <c r="K150" s="348" t="s">
        <v>4004</v>
      </c>
      <c r="L150" s="348" t="s">
        <v>3999</v>
      </c>
      <c r="M150" s="347" t="s">
        <v>2188</v>
      </c>
      <c r="N150" s="347" t="s">
        <v>2778</v>
      </c>
      <c r="O150" s="348" t="s">
        <v>2186</v>
      </c>
      <c r="P150" s="347"/>
      <c r="Q150" s="357" t="s">
        <v>2769</v>
      </c>
      <c r="R150" s="356"/>
      <c r="S150" s="356" t="s">
        <v>2186</v>
      </c>
      <c r="T150" s="287" t="s">
        <v>2771</v>
      </c>
      <c r="U150" s="259" t="s">
        <v>1917</v>
      </c>
      <c r="V150" s="304">
        <v>30000000</v>
      </c>
      <c r="W150" s="305">
        <v>0</v>
      </c>
      <c r="X150" s="305"/>
      <c r="Y150" s="305"/>
    </row>
    <row r="151" spans="1:25">
      <c r="A151" s="285" t="s">
        <v>2196</v>
      </c>
      <c r="B151" s="356" t="s">
        <v>1735</v>
      </c>
      <c r="C151" s="356" t="s">
        <v>2171</v>
      </c>
      <c r="D151" s="356"/>
      <c r="E151" s="356"/>
      <c r="F151" s="356" t="e">
        <v>#N/A</v>
      </c>
      <c r="G151" s="356"/>
      <c r="H151" s="356"/>
      <c r="I151" s="356" t="s">
        <v>2783</v>
      </c>
      <c r="J151" s="347" t="s">
        <v>2783</v>
      </c>
      <c r="K151" s="348" t="s">
        <v>4004</v>
      </c>
      <c r="L151" s="348" t="s">
        <v>3999</v>
      </c>
      <c r="M151" s="347" t="s">
        <v>2196</v>
      </c>
      <c r="N151" s="347" t="s">
        <v>2783</v>
      </c>
      <c r="O151" s="348" t="s">
        <v>2190</v>
      </c>
      <c r="P151" s="347"/>
      <c r="Q151" s="357" t="s">
        <v>2769</v>
      </c>
      <c r="R151" s="356"/>
      <c r="S151" s="356" t="s">
        <v>2190</v>
      </c>
      <c r="T151" s="287" t="s">
        <v>2771</v>
      </c>
      <c r="U151" s="259" t="s">
        <v>815</v>
      </c>
      <c r="V151" s="304">
        <v>60000000</v>
      </c>
      <c r="W151" s="305">
        <v>30938550</v>
      </c>
      <c r="X151" s="305">
        <v>30938550</v>
      </c>
      <c r="Y151" s="305">
        <v>30938550</v>
      </c>
    </row>
    <row r="152" spans="1:25">
      <c r="A152" s="285" t="s">
        <v>2193</v>
      </c>
      <c r="B152" s="356" t="s">
        <v>1735</v>
      </c>
      <c r="C152" s="356" t="s">
        <v>2171</v>
      </c>
      <c r="D152" s="356"/>
      <c r="E152" s="356"/>
      <c r="F152" s="356" t="s">
        <v>2193</v>
      </c>
      <c r="G152" s="356"/>
      <c r="H152" s="356"/>
      <c r="I152" s="356" t="s">
        <v>2781</v>
      </c>
      <c r="J152" s="347" t="s">
        <v>2781</v>
      </c>
      <c r="K152" s="348" t="s">
        <v>4000</v>
      </c>
      <c r="L152" s="348" t="s">
        <v>3999</v>
      </c>
      <c r="M152" s="347" t="s">
        <v>2193</v>
      </c>
      <c r="N152" s="347" t="s">
        <v>2781</v>
      </c>
      <c r="O152" s="348" t="s">
        <v>2194</v>
      </c>
      <c r="P152" s="347"/>
      <c r="Q152" s="357" t="s">
        <v>2769</v>
      </c>
      <c r="R152" s="356"/>
      <c r="S152" s="356" t="s">
        <v>2194</v>
      </c>
      <c r="T152" s="287" t="s">
        <v>2771</v>
      </c>
      <c r="U152" s="259" t="s">
        <v>1919</v>
      </c>
      <c r="V152" s="304">
        <v>70950000</v>
      </c>
      <c r="W152" s="305">
        <v>0</v>
      </c>
      <c r="X152" s="305"/>
      <c r="Y152" s="305"/>
    </row>
    <row r="153" spans="1:25">
      <c r="A153" s="285" t="s">
        <v>2198</v>
      </c>
      <c r="B153" s="356" t="s">
        <v>1735</v>
      </c>
      <c r="C153" s="356" t="s">
        <v>2171</v>
      </c>
      <c r="D153" s="356"/>
      <c r="E153" s="356"/>
      <c r="F153" s="356" t="s">
        <v>2198</v>
      </c>
      <c r="G153" s="356"/>
      <c r="H153" s="356"/>
      <c r="I153" s="356" t="s">
        <v>2785</v>
      </c>
      <c r="J153" s="347" t="s">
        <v>2785</v>
      </c>
      <c r="K153" s="348" t="s">
        <v>3997</v>
      </c>
      <c r="L153" s="348" t="s">
        <v>3999</v>
      </c>
      <c r="M153" s="347" t="s">
        <v>2198</v>
      </c>
      <c r="N153" s="347" t="s">
        <v>2785</v>
      </c>
      <c r="O153" s="348" t="s">
        <v>2199</v>
      </c>
      <c r="P153" s="347"/>
      <c r="Q153" s="357" t="s">
        <v>2769</v>
      </c>
      <c r="R153" s="356"/>
      <c r="S153" s="356" t="s">
        <v>2199</v>
      </c>
      <c r="T153" s="287" t="s">
        <v>2771</v>
      </c>
      <c r="U153" s="259" t="s">
        <v>1920</v>
      </c>
      <c r="V153" s="304">
        <v>149999411.71000001</v>
      </c>
      <c r="W153" s="305">
        <v>0</v>
      </c>
      <c r="X153" s="305"/>
      <c r="Y153" s="305"/>
    </row>
    <row r="154" spans="1:25">
      <c r="A154" s="285" t="s">
        <v>3581</v>
      </c>
      <c r="B154" s="356" t="s">
        <v>1735</v>
      </c>
      <c r="C154" s="356" t="s">
        <v>2171</v>
      </c>
      <c r="D154" s="356"/>
      <c r="E154" s="356"/>
      <c r="F154" s="356" t="e">
        <v>#N/A</v>
      </c>
      <c r="G154" s="356"/>
      <c r="H154" s="356"/>
      <c r="I154" s="356">
        <v>0</v>
      </c>
      <c r="J154" s="347" t="s">
        <v>2785</v>
      </c>
      <c r="K154" s="348" t="s">
        <v>3997</v>
      </c>
      <c r="L154" s="348" t="s">
        <v>3999</v>
      </c>
      <c r="M154" s="347" t="s">
        <v>3581</v>
      </c>
      <c r="N154" s="347" t="s">
        <v>4006</v>
      </c>
      <c r="O154" s="348" t="s">
        <v>2199</v>
      </c>
      <c r="P154" s="347"/>
      <c r="Q154" s="357" t="s">
        <v>2769</v>
      </c>
      <c r="R154" s="356"/>
      <c r="S154" s="356" t="s">
        <v>2199</v>
      </c>
      <c r="T154" s="287" t="s">
        <v>2771</v>
      </c>
      <c r="U154" s="259" t="s">
        <v>1652</v>
      </c>
      <c r="V154" s="304"/>
      <c r="W154" s="305">
        <v>79998823.420000002</v>
      </c>
      <c r="X154" s="305">
        <v>139964411.71000001</v>
      </c>
      <c r="Y154" s="305">
        <v>139964411.71000001</v>
      </c>
    </row>
    <row r="155" spans="1:25">
      <c r="A155" s="285" t="s">
        <v>2204</v>
      </c>
      <c r="B155" s="356" t="s">
        <v>1735</v>
      </c>
      <c r="C155" s="356" t="s">
        <v>2171</v>
      </c>
      <c r="D155" s="356"/>
      <c r="E155" s="356"/>
      <c r="F155" s="356" t="e">
        <v>#N/A</v>
      </c>
      <c r="G155" s="356"/>
      <c r="H155" s="356"/>
      <c r="I155" s="356" t="s">
        <v>2789</v>
      </c>
      <c r="J155" s="347" t="s">
        <v>2789</v>
      </c>
      <c r="K155" s="348" t="s">
        <v>4004</v>
      </c>
      <c r="L155" s="348" t="s">
        <v>3999</v>
      </c>
      <c r="M155" s="347" t="s">
        <v>2204</v>
      </c>
      <c r="N155" s="347" t="s">
        <v>2789</v>
      </c>
      <c r="O155" s="348" t="s">
        <v>2205</v>
      </c>
      <c r="P155" s="347"/>
      <c r="Q155" s="357" t="s">
        <v>2769</v>
      </c>
      <c r="R155" s="356"/>
      <c r="S155" s="356" t="s">
        <v>2205</v>
      </c>
      <c r="T155" s="287" t="s">
        <v>2771</v>
      </c>
      <c r="U155" s="259" t="s">
        <v>1922</v>
      </c>
      <c r="V155" s="304">
        <v>20000000</v>
      </c>
      <c r="W155" s="305">
        <v>0</v>
      </c>
      <c r="X155" s="305">
        <v>139964411.71000001</v>
      </c>
      <c r="Y155" s="305">
        <v>139964411.71000001</v>
      </c>
    </row>
    <row r="156" spans="1:25">
      <c r="A156" s="285" t="s">
        <v>2206</v>
      </c>
      <c r="B156" s="356" t="s">
        <v>1735</v>
      </c>
      <c r="C156" s="356" t="s">
        <v>2171</v>
      </c>
      <c r="D156" s="356"/>
      <c r="E156" s="356"/>
      <c r="F156" s="356" t="e">
        <v>#N/A</v>
      </c>
      <c r="G156" s="356"/>
      <c r="H156" s="356"/>
      <c r="I156" s="356" t="s">
        <v>2790</v>
      </c>
      <c r="J156" s="347" t="s">
        <v>2790</v>
      </c>
      <c r="K156" s="348" t="s">
        <v>3997</v>
      </c>
      <c r="L156" s="348" t="s">
        <v>3999</v>
      </c>
      <c r="M156" s="347" t="s">
        <v>2206</v>
      </c>
      <c r="N156" s="347" t="s">
        <v>2790</v>
      </c>
      <c r="O156" s="348" t="s">
        <v>2194</v>
      </c>
      <c r="P156" s="347"/>
      <c r="Q156" s="357" t="s">
        <v>2769</v>
      </c>
      <c r="R156" s="356"/>
      <c r="S156" s="356" t="s">
        <v>2194</v>
      </c>
      <c r="T156" s="287" t="s">
        <v>2771</v>
      </c>
      <c r="U156" s="259" t="s">
        <v>1658</v>
      </c>
      <c r="V156" s="304">
        <v>34622000</v>
      </c>
      <c r="W156" s="305">
        <v>120000000</v>
      </c>
      <c r="X156" s="305">
        <v>40222000</v>
      </c>
      <c r="Y156" s="305">
        <v>34790000</v>
      </c>
    </row>
    <row r="157" spans="1:25" ht="15" customHeight="1">
      <c r="A157" s="285" t="s">
        <v>2207</v>
      </c>
      <c r="B157" s="356" t="s">
        <v>1735</v>
      </c>
      <c r="C157" s="356" t="s">
        <v>2171</v>
      </c>
      <c r="D157" s="356"/>
      <c r="E157" s="356"/>
      <c r="F157" s="356" t="s">
        <v>2207</v>
      </c>
      <c r="G157" s="356"/>
      <c r="H157" s="356"/>
      <c r="I157" s="356" t="s">
        <v>2791</v>
      </c>
      <c r="J157" s="347" t="s">
        <v>2791</v>
      </c>
      <c r="K157" s="348" t="s">
        <v>3997</v>
      </c>
      <c r="L157" s="348" t="s">
        <v>3999</v>
      </c>
      <c r="M157" s="347" t="s">
        <v>2207</v>
      </c>
      <c r="N157" s="347" t="s">
        <v>2791</v>
      </c>
      <c r="O157" s="348" t="s">
        <v>2194</v>
      </c>
      <c r="P157" s="347"/>
      <c r="Q157" s="357" t="s">
        <v>2769</v>
      </c>
      <c r="R157" s="356"/>
      <c r="S157" s="356" t="s">
        <v>2194</v>
      </c>
      <c r="T157" s="287" t="s">
        <v>2771</v>
      </c>
      <c r="U157" s="259" t="s">
        <v>816</v>
      </c>
      <c r="V157" s="304">
        <v>14939000</v>
      </c>
      <c r="W157" s="305">
        <v>18339000</v>
      </c>
      <c r="X157" s="305">
        <v>38339000</v>
      </c>
      <c r="Y157" s="305">
        <v>38339000</v>
      </c>
    </row>
    <row r="158" spans="1:25">
      <c r="A158" s="285" t="s">
        <v>2200</v>
      </c>
      <c r="B158" s="356" t="s">
        <v>1735</v>
      </c>
      <c r="C158" s="356" t="s">
        <v>2171</v>
      </c>
      <c r="D158" s="356"/>
      <c r="E158" s="356"/>
      <c r="F158" s="356" t="s">
        <v>2200</v>
      </c>
      <c r="G158" s="356"/>
      <c r="H158" s="356"/>
      <c r="I158" s="356" t="s">
        <v>2786</v>
      </c>
      <c r="J158" s="347" t="s">
        <v>2786</v>
      </c>
      <c r="K158" s="348" t="s">
        <v>3997</v>
      </c>
      <c r="L158" s="348" t="s">
        <v>3999</v>
      </c>
      <c r="M158" s="347" t="s">
        <v>2200</v>
      </c>
      <c r="N158" s="347" t="s">
        <v>2786</v>
      </c>
      <c r="O158" s="348" t="s">
        <v>2201</v>
      </c>
      <c r="P158" s="347"/>
      <c r="Q158" s="357" t="s">
        <v>2769</v>
      </c>
      <c r="R158" s="356"/>
      <c r="S158" s="356" t="s">
        <v>2201</v>
      </c>
      <c r="T158" s="287" t="s">
        <v>2771</v>
      </c>
      <c r="U158" s="259" t="s">
        <v>416</v>
      </c>
      <c r="V158" s="304">
        <v>24349000</v>
      </c>
      <c r="W158" s="305">
        <v>24286500</v>
      </c>
      <c r="X158" s="305">
        <v>24286500</v>
      </c>
      <c r="Y158" s="305">
        <v>24286500</v>
      </c>
    </row>
    <row r="159" spans="1:25">
      <c r="A159" s="285" t="s">
        <v>2197</v>
      </c>
      <c r="B159" s="356" t="s">
        <v>1735</v>
      </c>
      <c r="C159" s="356" t="s">
        <v>2171</v>
      </c>
      <c r="D159" s="356"/>
      <c r="E159" s="356"/>
      <c r="F159" s="356" t="s">
        <v>2197</v>
      </c>
      <c r="G159" s="356"/>
      <c r="H159" s="356"/>
      <c r="I159" s="356" t="s">
        <v>2784</v>
      </c>
      <c r="J159" s="347" t="s">
        <v>2784</v>
      </c>
      <c r="K159" s="348" t="s">
        <v>3997</v>
      </c>
      <c r="L159" s="348" t="s">
        <v>3999</v>
      </c>
      <c r="M159" s="347" t="s">
        <v>2197</v>
      </c>
      <c r="N159" s="347" t="s">
        <v>2784</v>
      </c>
      <c r="O159" s="348" t="s">
        <v>2190</v>
      </c>
      <c r="P159" s="347"/>
      <c r="Q159" s="357" t="s">
        <v>2769</v>
      </c>
      <c r="R159" s="356"/>
      <c r="S159" s="356" t="s">
        <v>2190</v>
      </c>
      <c r="T159" s="287" t="s">
        <v>2771</v>
      </c>
      <c r="U159" s="259" t="s">
        <v>785</v>
      </c>
      <c r="V159" s="304">
        <v>100000000</v>
      </c>
      <c r="W159" s="305">
        <v>81190000</v>
      </c>
      <c r="X159" s="305">
        <v>101190000</v>
      </c>
      <c r="Y159" s="305">
        <v>101190000</v>
      </c>
    </row>
    <row r="160" spans="1:25">
      <c r="A160" s="285" t="s">
        <v>3964</v>
      </c>
      <c r="B160" s="356" t="s">
        <v>1735</v>
      </c>
      <c r="C160" s="356" t="s">
        <v>2171</v>
      </c>
      <c r="D160" s="356"/>
      <c r="E160" s="356"/>
      <c r="F160" s="356" t="e">
        <v>#N/A</v>
      </c>
      <c r="G160" s="356"/>
      <c r="H160" s="356"/>
      <c r="I160" s="356" t="e">
        <v>#N/A</v>
      </c>
      <c r="J160" s="347" t="s">
        <v>3761</v>
      </c>
      <c r="K160" s="348" t="s">
        <v>4000</v>
      </c>
      <c r="L160" s="348" t="s">
        <v>3999</v>
      </c>
      <c r="M160" s="347" t="s">
        <v>3964</v>
      </c>
      <c r="N160" s="347" t="s">
        <v>4007</v>
      </c>
      <c r="O160" s="348" t="s">
        <v>2604</v>
      </c>
      <c r="P160" s="347"/>
      <c r="Q160" s="357" t="s">
        <v>2769</v>
      </c>
      <c r="R160" s="356"/>
      <c r="S160" s="356" t="s">
        <v>2604</v>
      </c>
      <c r="T160" s="287" t="s">
        <v>2771</v>
      </c>
      <c r="U160" s="259" t="s">
        <v>417</v>
      </c>
      <c r="V160" s="304"/>
      <c r="W160" s="305">
        <v>15060000</v>
      </c>
      <c r="X160" s="305">
        <v>15680000</v>
      </c>
      <c r="Y160" s="305">
        <v>15680000</v>
      </c>
    </row>
    <row r="161" spans="1:25">
      <c r="A161" s="285" t="s">
        <v>3471</v>
      </c>
      <c r="B161" s="356" t="s">
        <v>1735</v>
      </c>
      <c r="C161" s="356" t="s">
        <v>2171</v>
      </c>
      <c r="D161" s="356"/>
      <c r="E161" s="356"/>
      <c r="F161" s="356" t="e">
        <v>#N/A</v>
      </c>
      <c r="G161" s="356"/>
      <c r="H161" s="356"/>
      <c r="I161" s="356" t="s">
        <v>3472</v>
      </c>
      <c r="J161" s="347" t="s">
        <v>3763</v>
      </c>
      <c r="K161" s="348" t="s">
        <v>4008</v>
      </c>
      <c r="L161" s="348" t="s">
        <v>3999</v>
      </c>
      <c r="M161" s="347" t="s">
        <v>3471</v>
      </c>
      <c r="N161" s="347" t="s">
        <v>4009</v>
      </c>
      <c r="O161" s="348">
        <v>0</v>
      </c>
      <c r="P161" s="347"/>
      <c r="Q161" s="357" t="s">
        <v>2769</v>
      </c>
      <c r="R161" s="356"/>
      <c r="S161" s="356" t="s">
        <v>2205</v>
      </c>
      <c r="U161" s="259" t="s">
        <v>817</v>
      </c>
      <c r="V161" s="304"/>
      <c r="W161" s="305">
        <v>44890000</v>
      </c>
      <c r="X161" s="305">
        <v>64890000</v>
      </c>
      <c r="Y161" s="305">
        <v>64890000</v>
      </c>
    </row>
    <row r="162" spans="1:25">
      <c r="A162" s="285" t="s">
        <v>2209</v>
      </c>
      <c r="B162" s="356" t="s">
        <v>1735</v>
      </c>
      <c r="C162" s="356" t="s">
        <v>2171</v>
      </c>
      <c r="D162" s="356"/>
      <c r="E162" s="356"/>
      <c r="F162" s="356" t="e">
        <v>#N/A</v>
      </c>
      <c r="G162" s="356"/>
      <c r="H162" s="356"/>
      <c r="I162" s="356" t="s">
        <v>2793</v>
      </c>
      <c r="J162" s="347" t="s">
        <v>2793</v>
      </c>
      <c r="K162" s="348" t="s">
        <v>3999</v>
      </c>
      <c r="L162" s="348" t="s">
        <v>3999</v>
      </c>
      <c r="M162" s="347" t="s">
        <v>2209</v>
      </c>
      <c r="N162" s="347" t="s">
        <v>2793</v>
      </c>
      <c r="O162" s="348" t="s">
        <v>2205</v>
      </c>
      <c r="P162" s="347"/>
      <c r="Q162" s="357" t="s">
        <v>2769</v>
      </c>
      <c r="R162" s="356"/>
      <c r="S162" s="356" t="s">
        <v>2205</v>
      </c>
      <c r="T162" s="287" t="s">
        <v>2771</v>
      </c>
      <c r="U162" s="259" t="s">
        <v>1923</v>
      </c>
      <c r="V162" s="304">
        <v>50000000</v>
      </c>
      <c r="W162" s="305">
        <v>0</v>
      </c>
      <c r="X162" s="305"/>
      <c r="Y162" s="305"/>
    </row>
    <row r="163" spans="1:25">
      <c r="A163" s="285" t="s">
        <v>3498</v>
      </c>
      <c r="B163" s="356" t="s">
        <v>1735</v>
      </c>
      <c r="C163" s="356" t="s">
        <v>2171</v>
      </c>
      <c r="D163" s="356"/>
      <c r="E163" s="356"/>
      <c r="F163" s="356" t="e">
        <v>#N/A</v>
      </c>
      <c r="G163" s="356"/>
      <c r="H163" s="356"/>
      <c r="I163" s="356" t="s">
        <v>3499</v>
      </c>
      <c r="J163" s="347" t="s">
        <v>3960</v>
      </c>
      <c r="K163" s="348" t="s">
        <v>3997</v>
      </c>
      <c r="L163" s="348" t="s">
        <v>3999</v>
      </c>
      <c r="M163" s="347" t="s">
        <v>3498</v>
      </c>
      <c r="N163" s="347" t="s">
        <v>3960</v>
      </c>
      <c r="O163" s="348">
        <v>0</v>
      </c>
      <c r="P163" s="347"/>
      <c r="Q163" s="357" t="s">
        <v>2769</v>
      </c>
      <c r="R163" s="356"/>
      <c r="S163" s="356">
        <v>23020118</v>
      </c>
      <c r="U163" s="259" t="s">
        <v>1657</v>
      </c>
      <c r="V163" s="304"/>
      <c r="W163" s="305">
        <v>100000000</v>
      </c>
      <c r="X163" s="305">
        <v>125000000</v>
      </c>
      <c r="Y163" s="305">
        <v>125000000</v>
      </c>
    </row>
    <row r="164" spans="1:25">
      <c r="A164" s="285" t="s">
        <v>3502</v>
      </c>
      <c r="B164" s="356" t="s">
        <v>1735</v>
      </c>
      <c r="C164" s="356" t="s">
        <v>2171</v>
      </c>
      <c r="D164" s="356"/>
      <c r="E164" s="356"/>
      <c r="F164" s="356" t="e">
        <v>#N/A</v>
      </c>
      <c r="G164" s="356"/>
      <c r="H164" s="356"/>
      <c r="I164" s="356">
        <v>0</v>
      </c>
      <c r="J164" s="347" t="s">
        <v>3960</v>
      </c>
      <c r="K164" s="348" t="s">
        <v>3997</v>
      </c>
      <c r="L164" s="348" t="s">
        <v>3999</v>
      </c>
      <c r="M164" s="347" t="s">
        <v>3502</v>
      </c>
      <c r="N164" s="347" t="s">
        <v>4010</v>
      </c>
      <c r="O164" s="348">
        <v>0</v>
      </c>
      <c r="P164" s="347"/>
      <c r="Q164" s="357" t="s">
        <v>2769</v>
      </c>
      <c r="R164" s="356"/>
      <c r="S164" s="356">
        <v>23010127</v>
      </c>
      <c r="U164" s="259" t="s">
        <v>418</v>
      </c>
      <c r="V164" s="304"/>
      <c r="W164" s="305">
        <v>34535000</v>
      </c>
      <c r="X164" s="305">
        <v>34535000</v>
      </c>
      <c r="Y164" s="305">
        <v>34535000</v>
      </c>
    </row>
    <row r="165" spans="1:25">
      <c r="A165" s="285" t="s">
        <v>2208</v>
      </c>
      <c r="B165" s="356" t="s">
        <v>1735</v>
      </c>
      <c r="C165" s="356" t="s">
        <v>2171</v>
      </c>
      <c r="D165" s="356"/>
      <c r="E165" s="356"/>
      <c r="F165" s="356" t="s">
        <v>2208</v>
      </c>
      <c r="G165" s="356"/>
      <c r="H165" s="356"/>
      <c r="I165" s="356" t="s">
        <v>2792</v>
      </c>
      <c r="J165" s="347" t="s">
        <v>2792</v>
      </c>
      <c r="K165" s="348" t="s">
        <v>3997</v>
      </c>
      <c r="L165" s="348" t="s">
        <v>3999</v>
      </c>
      <c r="M165" s="347" t="s">
        <v>2208</v>
      </c>
      <c r="N165" s="347" t="s">
        <v>2792</v>
      </c>
      <c r="O165" s="348" t="s">
        <v>2194</v>
      </c>
      <c r="P165" s="347"/>
      <c r="Q165" s="357" t="s">
        <v>2769</v>
      </c>
      <c r="R165" s="356"/>
      <c r="S165" s="356" t="s">
        <v>2194</v>
      </c>
      <c r="T165" s="287" t="s">
        <v>2771</v>
      </c>
      <c r="U165" s="259" t="s">
        <v>419</v>
      </c>
      <c r="V165" s="304">
        <v>93208000</v>
      </c>
      <c r="W165" s="305">
        <v>123208000</v>
      </c>
      <c r="X165" s="305">
        <v>383208000</v>
      </c>
      <c r="Y165" s="305">
        <v>383208000</v>
      </c>
    </row>
    <row r="166" spans="1:25">
      <c r="A166" s="285" t="s">
        <v>3513</v>
      </c>
      <c r="B166" s="356" t="s">
        <v>1735</v>
      </c>
      <c r="C166" s="356" t="s">
        <v>2171</v>
      </c>
      <c r="D166" s="356"/>
      <c r="E166" s="356"/>
      <c r="F166" s="356" t="e">
        <v>#N/A</v>
      </c>
      <c r="G166" s="356"/>
      <c r="H166" s="356"/>
      <c r="I166" s="356">
        <v>0</v>
      </c>
      <c r="J166" s="347" t="s">
        <v>3960</v>
      </c>
      <c r="K166" s="348" t="s">
        <v>3997</v>
      </c>
      <c r="L166" s="348" t="s">
        <v>3999</v>
      </c>
      <c r="M166" s="347" t="s">
        <v>3513</v>
      </c>
      <c r="N166" s="347" t="s">
        <v>4011</v>
      </c>
      <c r="O166" s="356">
        <v>23020127</v>
      </c>
      <c r="P166" s="347"/>
      <c r="Q166" s="357" t="s">
        <v>2769</v>
      </c>
      <c r="R166" s="356"/>
      <c r="S166" s="356">
        <v>23020127</v>
      </c>
      <c r="T166" s="287" t="s">
        <v>2771</v>
      </c>
      <c r="U166" s="259" t="s">
        <v>1674</v>
      </c>
      <c r="V166" s="304"/>
      <c r="W166" s="305">
        <v>120854419</v>
      </c>
      <c r="X166" s="305">
        <v>120854419</v>
      </c>
      <c r="Y166" s="305">
        <v>0</v>
      </c>
    </row>
    <row r="167" spans="1:25">
      <c r="A167" s="285" t="s">
        <v>2211</v>
      </c>
      <c r="B167" s="356" t="s">
        <v>1735</v>
      </c>
      <c r="C167" s="356" t="s">
        <v>2171</v>
      </c>
      <c r="D167" s="356"/>
      <c r="E167" s="356"/>
      <c r="F167" s="356" t="s">
        <v>2211</v>
      </c>
      <c r="G167" s="356"/>
      <c r="H167" s="356"/>
      <c r="I167" s="356" t="s">
        <v>2794</v>
      </c>
      <c r="J167" s="347" t="s">
        <v>2794</v>
      </c>
      <c r="K167" s="348" t="s">
        <v>4012</v>
      </c>
      <c r="L167" s="348" t="s">
        <v>3999</v>
      </c>
      <c r="M167" s="347" t="s">
        <v>2211</v>
      </c>
      <c r="N167" s="347" t="s">
        <v>2794</v>
      </c>
      <c r="O167" s="348" t="s">
        <v>2210</v>
      </c>
      <c r="P167" s="347"/>
      <c r="Q167" s="357" t="s">
        <v>2769</v>
      </c>
      <c r="R167" s="356"/>
      <c r="S167" s="356" t="s">
        <v>2210</v>
      </c>
      <c r="T167" s="287" t="s">
        <v>2771</v>
      </c>
      <c r="U167" s="259" t="s">
        <v>1924</v>
      </c>
      <c r="V167" s="304">
        <v>5360000</v>
      </c>
      <c r="W167" s="305">
        <v>0</v>
      </c>
      <c r="X167" s="305">
        <v>49857981</v>
      </c>
      <c r="Y167" s="305">
        <v>49857981</v>
      </c>
    </row>
    <row r="168" spans="1:25">
      <c r="A168" s="285" t="s">
        <v>2212</v>
      </c>
      <c r="B168" s="356" t="s">
        <v>1735</v>
      </c>
      <c r="C168" s="356" t="s">
        <v>2171</v>
      </c>
      <c r="D168" s="356"/>
      <c r="E168" s="356"/>
      <c r="F168" s="356" t="s">
        <v>2212</v>
      </c>
      <c r="G168" s="356"/>
      <c r="H168" s="356"/>
      <c r="I168" s="356" t="s">
        <v>2795</v>
      </c>
      <c r="J168" s="347" t="s">
        <v>2795</v>
      </c>
      <c r="K168" s="348" t="s">
        <v>3997</v>
      </c>
      <c r="L168" s="348" t="s">
        <v>3999</v>
      </c>
      <c r="M168" s="347" t="s">
        <v>2212</v>
      </c>
      <c r="N168" s="347" t="s">
        <v>2795</v>
      </c>
      <c r="O168" s="348" t="s">
        <v>2180</v>
      </c>
      <c r="P168" s="347"/>
      <c r="Q168" s="357" t="s">
        <v>2769</v>
      </c>
      <c r="R168" s="356"/>
      <c r="S168" s="356" t="s">
        <v>2180</v>
      </c>
      <c r="T168" s="287" t="s">
        <v>2771</v>
      </c>
      <c r="U168" s="259" t="s">
        <v>1925</v>
      </c>
      <c r="V168" s="304">
        <v>106200000</v>
      </c>
      <c r="W168" s="305">
        <v>0</v>
      </c>
      <c r="X168" s="305">
        <v>120000000</v>
      </c>
      <c r="Y168" s="305">
        <v>120000000</v>
      </c>
    </row>
    <row r="169" spans="1:25">
      <c r="A169" s="285" t="s">
        <v>2213</v>
      </c>
      <c r="B169" s="356" t="s">
        <v>1735</v>
      </c>
      <c r="C169" s="356" t="s">
        <v>2171</v>
      </c>
      <c r="D169" s="356"/>
      <c r="E169" s="356"/>
      <c r="F169" s="356" t="s">
        <v>2213</v>
      </c>
      <c r="G169" s="356"/>
      <c r="H169" s="356"/>
      <c r="I169" s="356" t="s">
        <v>2796</v>
      </c>
      <c r="J169" s="347" t="s">
        <v>2796</v>
      </c>
      <c r="K169" s="348" t="s">
        <v>3997</v>
      </c>
      <c r="L169" s="348" t="s">
        <v>3999</v>
      </c>
      <c r="M169" s="347" t="s">
        <v>2213</v>
      </c>
      <c r="N169" s="347" t="s">
        <v>2796</v>
      </c>
      <c r="O169" s="348" t="s">
        <v>2194</v>
      </c>
      <c r="P169" s="347"/>
      <c r="Q169" s="357" t="s">
        <v>2769</v>
      </c>
      <c r="R169" s="356"/>
      <c r="S169" s="356" t="s">
        <v>2194</v>
      </c>
      <c r="T169" s="287" t="s">
        <v>2771</v>
      </c>
      <c r="U169" s="259" t="s">
        <v>1926</v>
      </c>
      <c r="V169" s="304">
        <v>200000000</v>
      </c>
      <c r="W169" s="305">
        <v>0</v>
      </c>
      <c r="X169" s="305"/>
      <c r="Y169" s="305"/>
    </row>
    <row r="170" spans="1:25">
      <c r="A170" s="285" t="s">
        <v>2214</v>
      </c>
      <c r="B170" s="356" t="s">
        <v>1735</v>
      </c>
      <c r="C170" s="356" t="s">
        <v>2171</v>
      </c>
      <c r="D170" s="356"/>
      <c r="E170" s="356"/>
      <c r="F170" s="356" t="s">
        <v>2214</v>
      </c>
      <c r="G170" s="356"/>
      <c r="H170" s="356"/>
      <c r="I170" s="356" t="s">
        <v>2797</v>
      </c>
      <c r="J170" s="347" t="s">
        <v>2797</v>
      </c>
      <c r="K170" s="348" t="s">
        <v>4004</v>
      </c>
      <c r="L170" s="348" t="s">
        <v>3999</v>
      </c>
      <c r="M170" s="347" t="s">
        <v>2214</v>
      </c>
      <c r="N170" s="347" t="s">
        <v>2797</v>
      </c>
      <c r="O170" s="348" t="s">
        <v>2180</v>
      </c>
      <c r="P170" s="347"/>
      <c r="Q170" s="357" t="s">
        <v>2769</v>
      </c>
      <c r="R170" s="356"/>
      <c r="S170" s="356" t="s">
        <v>2180</v>
      </c>
      <c r="T170" s="287" t="s">
        <v>2771</v>
      </c>
      <c r="U170" s="259" t="s">
        <v>1927</v>
      </c>
      <c r="V170" s="304">
        <v>250000000</v>
      </c>
      <c r="W170" s="305">
        <v>0</v>
      </c>
      <c r="X170" s="305"/>
      <c r="Y170" s="305"/>
    </row>
    <row r="171" spans="1:25">
      <c r="A171" s="285" t="s">
        <v>2215</v>
      </c>
      <c r="B171" s="356" t="s">
        <v>1735</v>
      </c>
      <c r="C171" s="356" t="s">
        <v>2171</v>
      </c>
      <c r="D171" s="356"/>
      <c r="E171" s="356"/>
      <c r="F171" s="356" t="s">
        <v>2215</v>
      </c>
      <c r="G171" s="356"/>
      <c r="H171" s="356"/>
      <c r="I171" s="356" t="s">
        <v>2798</v>
      </c>
      <c r="J171" s="347" t="s">
        <v>2798</v>
      </c>
      <c r="K171" s="348" t="s">
        <v>3997</v>
      </c>
      <c r="L171" s="348" t="s">
        <v>3999</v>
      </c>
      <c r="M171" s="347" t="s">
        <v>2215</v>
      </c>
      <c r="N171" s="347" t="s">
        <v>2798</v>
      </c>
      <c r="O171" s="348" t="s">
        <v>2180</v>
      </c>
      <c r="P171" s="347"/>
      <c r="Q171" s="357" t="s">
        <v>2769</v>
      </c>
      <c r="R171" s="356"/>
      <c r="S171" s="356" t="s">
        <v>2180</v>
      </c>
      <c r="T171" s="287" t="s">
        <v>2771</v>
      </c>
      <c r="U171" s="259" t="s">
        <v>1928</v>
      </c>
      <c r="V171" s="304">
        <v>200000000</v>
      </c>
      <c r="W171" s="305">
        <v>0</v>
      </c>
      <c r="X171" s="305"/>
      <c r="Y171" s="305"/>
    </row>
    <row r="172" spans="1:25">
      <c r="A172" s="285" t="s">
        <v>2217</v>
      </c>
      <c r="B172" s="356" t="s">
        <v>1735</v>
      </c>
      <c r="C172" s="356" t="s">
        <v>2171</v>
      </c>
      <c r="D172" s="356"/>
      <c r="E172" s="356"/>
      <c r="F172" s="356" t="s">
        <v>2217</v>
      </c>
      <c r="G172" s="356"/>
      <c r="H172" s="356"/>
      <c r="I172" s="356" t="s">
        <v>2800</v>
      </c>
      <c r="J172" s="347" t="s">
        <v>2800</v>
      </c>
      <c r="K172" s="348" t="s">
        <v>3999</v>
      </c>
      <c r="L172" s="348" t="s">
        <v>3999</v>
      </c>
      <c r="M172" s="347" t="s">
        <v>2217</v>
      </c>
      <c r="N172" s="347" t="s">
        <v>2800</v>
      </c>
      <c r="O172" s="348" t="s">
        <v>2186</v>
      </c>
      <c r="P172" s="347"/>
      <c r="Q172" s="357" t="s">
        <v>2769</v>
      </c>
      <c r="R172" s="356"/>
      <c r="S172" s="356" t="s">
        <v>2186</v>
      </c>
      <c r="T172" s="287" t="s">
        <v>2771</v>
      </c>
      <c r="U172" s="259" t="s">
        <v>1929</v>
      </c>
      <c r="V172" s="304">
        <v>100000000</v>
      </c>
      <c r="W172" s="305">
        <v>0</v>
      </c>
      <c r="X172" s="305"/>
      <c r="Y172" s="305"/>
    </row>
    <row r="173" spans="1:25">
      <c r="A173" s="285" t="s">
        <v>2221</v>
      </c>
      <c r="B173" s="356" t="s">
        <v>1735</v>
      </c>
      <c r="C173" s="356" t="s">
        <v>2171</v>
      </c>
      <c r="D173" s="356"/>
      <c r="E173" s="356"/>
      <c r="F173" s="356" t="e">
        <v>#N/A</v>
      </c>
      <c r="G173" s="356"/>
      <c r="H173" s="356"/>
      <c r="I173" s="356" t="s">
        <v>2801</v>
      </c>
      <c r="J173" s="347" t="s">
        <v>2801</v>
      </c>
      <c r="K173" s="348" t="s">
        <v>4013</v>
      </c>
      <c r="L173" s="348" t="s">
        <v>3999</v>
      </c>
      <c r="M173" s="347" t="s">
        <v>2221</v>
      </c>
      <c r="N173" s="347" t="s">
        <v>2801</v>
      </c>
      <c r="O173" s="348" t="s">
        <v>2183</v>
      </c>
      <c r="P173" s="347"/>
      <c r="Q173" s="357" t="s">
        <v>2769</v>
      </c>
      <c r="R173" s="356"/>
      <c r="S173" s="356" t="s">
        <v>2183</v>
      </c>
      <c r="T173" s="287" t="s">
        <v>2771</v>
      </c>
      <c r="U173" s="259" t="s">
        <v>421</v>
      </c>
      <c r="V173" s="304">
        <v>6500000</v>
      </c>
      <c r="W173" s="305">
        <v>182936588.06</v>
      </c>
      <c r="X173" s="305">
        <v>182936588.06</v>
      </c>
      <c r="Y173" s="305">
        <v>182936588.06</v>
      </c>
    </row>
    <row r="174" spans="1:25" s="310" customFormat="1">
      <c r="A174" s="284" t="e">
        <v>#N/A</v>
      </c>
      <c r="B174" s="356"/>
      <c r="C174" s="358"/>
      <c r="D174" s="358"/>
      <c r="E174" s="358"/>
      <c r="F174" s="356" t="e">
        <v>#N/A</v>
      </c>
      <c r="G174" s="358"/>
      <c r="H174" s="358"/>
      <c r="I174" s="358"/>
      <c r="J174" s="347">
        <v>0</v>
      </c>
      <c r="K174" s="348" t="s">
        <v>2763</v>
      </c>
      <c r="L174" s="348" t="s">
        <v>2763</v>
      </c>
      <c r="M174" s="347" t="e">
        <v>#N/A</v>
      </c>
      <c r="N174" s="347"/>
      <c r="O174" s="348"/>
      <c r="P174" s="347"/>
      <c r="Q174" s="359"/>
      <c r="R174" s="358"/>
      <c r="S174" s="356"/>
      <c r="T174" s="287"/>
      <c r="U174" s="308"/>
      <c r="V174" s="309">
        <f>SUM(V130:V173)</f>
        <v>3114712411.71</v>
      </c>
      <c r="W174" s="309">
        <f>SUM(W130:W173)</f>
        <v>3314720010.48</v>
      </c>
      <c r="X174" s="309">
        <f>SUM(X130:X173)</f>
        <v>5128138341.4800005</v>
      </c>
      <c r="Y174" s="309">
        <f>SUM(Y130:Y173)</f>
        <v>5001851922.4800005</v>
      </c>
    </row>
    <row r="175" spans="1:25">
      <c r="A175" s="284"/>
      <c r="J175" s="278">
        <v>0</v>
      </c>
      <c r="K175" s="279" t="s">
        <v>2763</v>
      </c>
      <c r="L175" s="279" t="s">
        <v>2763</v>
      </c>
      <c r="M175" s="278">
        <v>0</v>
      </c>
      <c r="N175" s="278"/>
      <c r="O175" s="279"/>
      <c r="P175" s="278"/>
    </row>
    <row r="176" spans="1:25">
      <c r="A176" s="284"/>
      <c r="J176" s="278"/>
      <c r="K176" s="279"/>
      <c r="L176" s="279"/>
      <c r="M176" s="278"/>
      <c r="N176" s="278"/>
      <c r="O176" s="279"/>
      <c r="P176" s="278"/>
    </row>
    <row r="177" spans="1:25">
      <c r="A177" s="284"/>
      <c r="J177" s="278"/>
      <c r="K177" s="279"/>
      <c r="L177" s="279"/>
      <c r="M177" s="278"/>
      <c r="N177" s="278"/>
      <c r="O177" s="279"/>
      <c r="P177" s="278"/>
    </row>
    <row r="178" spans="1:25">
      <c r="A178" s="284"/>
      <c r="J178" s="278">
        <v>0</v>
      </c>
      <c r="K178" s="279" t="s">
        <v>2763</v>
      </c>
      <c r="L178" s="279" t="s">
        <v>2763</v>
      </c>
      <c r="M178" s="278">
        <v>0</v>
      </c>
      <c r="N178" s="278"/>
      <c r="O178" s="279"/>
      <c r="P178" s="278"/>
      <c r="U178" s="281" t="s">
        <v>791</v>
      </c>
      <c r="V178" s="281"/>
    </row>
    <row r="179" spans="1:25">
      <c r="F179" s="284" t="e">
        <v>#N/A</v>
      </c>
      <c r="J179" s="278">
        <v>0</v>
      </c>
      <c r="K179" s="279" t="s">
        <v>2763</v>
      </c>
      <c r="L179" s="279" t="s">
        <v>2763</v>
      </c>
      <c r="M179" s="278">
        <v>0</v>
      </c>
      <c r="N179" s="278"/>
      <c r="O179" s="279"/>
      <c r="P179" s="278"/>
      <c r="U179" s="281" t="str">
        <f>U131</f>
        <v>Anchor Borrowers Scheme (Central Bank of Nigeria- CBN )</v>
      </c>
      <c r="V179" s="281"/>
      <c r="W179" s="289">
        <v>320000000</v>
      </c>
    </row>
    <row r="180" spans="1:25">
      <c r="A180" s="284"/>
      <c r="J180" s="278">
        <v>0</v>
      </c>
      <c r="K180" s="279" t="s">
        <v>2763</v>
      </c>
      <c r="L180" s="279" t="s">
        <v>2763</v>
      </c>
      <c r="M180" s="278">
        <v>0</v>
      </c>
      <c r="N180" s="278"/>
      <c r="O180" s="279"/>
      <c r="P180" s="278"/>
      <c r="U180" s="281" t="s">
        <v>1688</v>
      </c>
      <c r="V180" s="281"/>
      <c r="W180" s="311">
        <v>180000000</v>
      </c>
    </row>
    <row r="181" spans="1:25">
      <c r="A181" s="284"/>
      <c r="J181" s="278">
        <v>0</v>
      </c>
      <c r="K181" s="279" t="s">
        <v>2763</v>
      </c>
      <c r="L181" s="279" t="s">
        <v>2763</v>
      </c>
      <c r="M181" s="278">
        <v>0</v>
      </c>
      <c r="N181" s="278"/>
      <c r="O181" s="279"/>
      <c r="P181" s="278"/>
      <c r="U181" s="281"/>
      <c r="V181" s="281"/>
      <c r="W181" s="303">
        <f>SUM(W179:W180)</f>
        <v>500000000</v>
      </c>
    </row>
    <row r="182" spans="1:25">
      <c r="A182" s="284"/>
      <c r="J182" s="278">
        <v>0</v>
      </c>
      <c r="K182" s="279" t="s">
        <v>2763</v>
      </c>
      <c r="L182" s="279" t="s">
        <v>2763</v>
      </c>
      <c r="M182" s="278">
        <v>0</v>
      </c>
      <c r="N182" s="278"/>
      <c r="O182" s="279"/>
      <c r="P182" s="278"/>
      <c r="U182" s="281"/>
      <c r="V182" s="281"/>
    </row>
    <row r="183" spans="1:25" s="310" customFormat="1">
      <c r="A183" s="284"/>
      <c r="B183" s="284"/>
      <c r="C183" s="306"/>
      <c r="D183" s="306"/>
      <c r="E183" s="306"/>
      <c r="F183" s="284"/>
      <c r="G183" s="306"/>
      <c r="H183" s="306"/>
      <c r="I183" s="306"/>
      <c r="J183" s="278">
        <v>0</v>
      </c>
      <c r="K183" s="279" t="s">
        <v>2763</v>
      </c>
      <c r="L183" s="279" t="s">
        <v>2763</v>
      </c>
      <c r="M183" s="278">
        <v>0</v>
      </c>
      <c r="N183" s="278"/>
      <c r="O183" s="279"/>
      <c r="P183" s="278"/>
      <c r="Q183" s="307"/>
      <c r="R183" s="306"/>
      <c r="S183" s="284"/>
      <c r="T183" s="287"/>
      <c r="U183" s="312" t="s">
        <v>1328</v>
      </c>
      <c r="V183" s="312"/>
      <c r="W183" s="303">
        <v>2814720010.48</v>
      </c>
      <c r="X183" s="303"/>
      <c r="Y183" s="303"/>
    </row>
    <row r="184" spans="1:25">
      <c r="A184" s="284"/>
      <c r="J184" s="278">
        <v>0</v>
      </c>
      <c r="K184" s="279" t="s">
        <v>2763</v>
      </c>
      <c r="L184" s="279" t="s">
        <v>2763</v>
      </c>
      <c r="M184" s="278">
        <v>0</v>
      </c>
      <c r="N184" s="278"/>
      <c r="O184" s="279"/>
      <c r="P184" s="278"/>
    </row>
    <row r="185" spans="1:25">
      <c r="A185" s="284"/>
      <c r="J185" s="278">
        <v>0</v>
      </c>
      <c r="K185" s="279" t="s">
        <v>2763</v>
      </c>
      <c r="L185" s="279" t="s">
        <v>2763</v>
      </c>
      <c r="M185" s="278">
        <v>0</v>
      </c>
      <c r="N185" s="278"/>
      <c r="O185" s="279"/>
      <c r="P185" s="278"/>
    </row>
    <row r="186" spans="1:25">
      <c r="A186" s="284"/>
      <c r="J186" s="278">
        <v>0</v>
      </c>
      <c r="K186" s="279" t="s">
        <v>2763</v>
      </c>
      <c r="L186" s="279" t="s">
        <v>2763</v>
      </c>
      <c r="M186" s="278">
        <v>0</v>
      </c>
      <c r="N186" s="278"/>
      <c r="O186" s="279"/>
      <c r="P186" s="278"/>
    </row>
    <row r="187" spans="1:25">
      <c r="A187" s="284"/>
      <c r="J187" s="278">
        <v>0</v>
      </c>
      <c r="K187" s="279" t="s">
        <v>2763</v>
      </c>
      <c r="L187" s="279" t="s">
        <v>2763</v>
      </c>
      <c r="M187" s="278">
        <v>0</v>
      </c>
      <c r="N187" s="278"/>
      <c r="O187" s="279"/>
      <c r="P187" s="278"/>
    </row>
    <row r="188" spans="1:25">
      <c r="A188" s="284"/>
      <c r="B188" s="313" t="s">
        <v>420</v>
      </c>
      <c r="F188" s="284" t="e">
        <v>#N/A</v>
      </c>
      <c r="J188" s="278">
        <v>0</v>
      </c>
      <c r="K188" s="279" t="s">
        <v>2763</v>
      </c>
      <c r="L188" s="279" t="s">
        <v>2763</v>
      </c>
      <c r="M188" s="278">
        <v>0</v>
      </c>
      <c r="N188" s="278"/>
      <c r="O188" s="279"/>
      <c r="P188" s="278"/>
      <c r="U188" s="281"/>
      <c r="V188" s="281"/>
    </row>
    <row r="189" spans="1:25">
      <c r="A189" s="285" t="s">
        <v>2222</v>
      </c>
      <c r="B189" s="356" t="s">
        <v>1737</v>
      </c>
      <c r="C189" s="356" t="s">
        <v>2218</v>
      </c>
      <c r="D189" s="356"/>
      <c r="E189" s="356"/>
      <c r="F189" s="356" t="s">
        <v>2222</v>
      </c>
      <c r="G189" s="356"/>
      <c r="H189" s="356"/>
      <c r="I189" s="356" t="s">
        <v>2802</v>
      </c>
      <c r="J189" s="347" t="s">
        <v>2802</v>
      </c>
      <c r="K189" s="348" t="s">
        <v>4013</v>
      </c>
      <c r="L189" s="348" t="s">
        <v>3999</v>
      </c>
      <c r="M189" s="347" t="s">
        <v>2222</v>
      </c>
      <c r="N189" s="347" t="s">
        <v>2802</v>
      </c>
      <c r="O189" s="348" t="s">
        <v>2183</v>
      </c>
      <c r="P189" s="347"/>
      <c r="Q189" s="357" t="s">
        <v>2769</v>
      </c>
      <c r="R189" s="356"/>
      <c r="S189" s="356" t="s">
        <v>2183</v>
      </c>
      <c r="T189" s="287" t="s">
        <v>2771</v>
      </c>
      <c r="U189" s="259" t="s">
        <v>422</v>
      </c>
      <c r="V189" s="304">
        <v>58547800</v>
      </c>
      <c r="W189" s="305">
        <v>20000000</v>
      </c>
      <c r="X189" s="305">
        <v>50000000</v>
      </c>
      <c r="Y189" s="305">
        <v>50000000</v>
      </c>
    </row>
    <row r="190" spans="1:25">
      <c r="A190" s="285" t="s">
        <v>3526</v>
      </c>
      <c r="B190" s="356" t="s">
        <v>1737</v>
      </c>
      <c r="C190" s="356" t="s">
        <v>2171</v>
      </c>
      <c r="D190" s="356"/>
      <c r="E190" s="356"/>
      <c r="F190" s="356" t="e">
        <v>#N/A</v>
      </c>
      <c r="G190" s="356"/>
      <c r="H190" s="356"/>
      <c r="I190" s="356">
        <v>0</v>
      </c>
      <c r="J190" s="347" t="s">
        <v>2802</v>
      </c>
      <c r="K190" s="348" t="s">
        <v>4013</v>
      </c>
      <c r="L190" s="348" t="s">
        <v>3999</v>
      </c>
      <c r="M190" s="347" t="s">
        <v>3526</v>
      </c>
      <c r="N190" s="347" t="s">
        <v>4014</v>
      </c>
      <c r="O190" s="348">
        <v>0</v>
      </c>
      <c r="P190" s="347"/>
      <c r="Q190" s="357" t="s">
        <v>2769</v>
      </c>
      <c r="R190" s="356"/>
      <c r="S190" s="356">
        <v>23020113</v>
      </c>
      <c r="U190" s="259" t="s">
        <v>1931</v>
      </c>
      <c r="V190" s="304">
        <v>59619250</v>
      </c>
      <c r="W190" s="305">
        <v>0</v>
      </c>
      <c r="X190" s="305"/>
      <c r="Y190" s="305"/>
    </row>
    <row r="191" spans="1:25">
      <c r="A191" s="285" t="s">
        <v>3531</v>
      </c>
      <c r="B191" s="356" t="s">
        <v>1737</v>
      </c>
      <c r="C191" s="356" t="s">
        <v>2171</v>
      </c>
      <c r="D191" s="356"/>
      <c r="E191" s="356"/>
      <c r="F191" s="356" t="e">
        <v>#N/A</v>
      </c>
      <c r="G191" s="356"/>
      <c r="H191" s="356"/>
      <c r="I191" s="356">
        <v>0</v>
      </c>
      <c r="J191" s="347" t="s">
        <v>2802</v>
      </c>
      <c r="K191" s="348" t="s">
        <v>4013</v>
      </c>
      <c r="L191" s="348" t="s">
        <v>3999</v>
      </c>
      <c r="M191" s="347" t="s">
        <v>3531</v>
      </c>
      <c r="N191" s="347" t="s">
        <v>4015</v>
      </c>
      <c r="O191" s="348">
        <v>0</v>
      </c>
      <c r="P191" s="347"/>
      <c r="Q191" s="357" t="s">
        <v>2769</v>
      </c>
      <c r="R191" s="356"/>
      <c r="S191" s="356">
        <v>23050123</v>
      </c>
      <c r="U191" s="259" t="s">
        <v>423</v>
      </c>
      <c r="V191" s="304">
        <v>78453850</v>
      </c>
      <c r="W191" s="305">
        <v>11327700</v>
      </c>
      <c r="X191" s="305">
        <v>11327700</v>
      </c>
      <c r="Y191" s="305">
        <v>11327700</v>
      </c>
    </row>
    <row r="192" spans="1:25">
      <c r="A192" s="285" t="s">
        <v>3538</v>
      </c>
      <c r="B192" s="356" t="s">
        <v>1737</v>
      </c>
      <c r="C192" s="356" t="s">
        <v>2171</v>
      </c>
      <c r="D192" s="356"/>
      <c r="E192" s="356"/>
      <c r="F192" s="356" t="e">
        <v>#N/A</v>
      </c>
      <c r="G192" s="356"/>
      <c r="H192" s="356"/>
      <c r="I192" s="356">
        <v>0</v>
      </c>
      <c r="J192" s="347" t="s">
        <v>2802</v>
      </c>
      <c r="K192" s="348" t="s">
        <v>4013</v>
      </c>
      <c r="L192" s="348" t="s">
        <v>3999</v>
      </c>
      <c r="M192" s="347" t="s">
        <v>3538</v>
      </c>
      <c r="N192" s="347" t="s">
        <v>4016</v>
      </c>
      <c r="O192" s="348">
        <v>0</v>
      </c>
      <c r="P192" s="347"/>
      <c r="Q192" s="357" t="s">
        <v>2769</v>
      </c>
      <c r="R192" s="356"/>
      <c r="S192" s="356">
        <v>23020113</v>
      </c>
      <c r="U192" s="259" t="s">
        <v>424</v>
      </c>
      <c r="V192" s="304"/>
      <c r="W192" s="305">
        <v>26713535</v>
      </c>
      <c r="X192" s="305">
        <v>26713535</v>
      </c>
      <c r="Y192" s="305">
        <v>26713535</v>
      </c>
    </row>
    <row r="193" spans="1:25">
      <c r="A193" s="285" t="s">
        <v>2221</v>
      </c>
      <c r="B193" s="356">
        <v>21510900100</v>
      </c>
      <c r="C193" s="356" t="s">
        <v>2171</v>
      </c>
      <c r="D193" s="356"/>
      <c r="E193" s="356"/>
      <c r="F193" s="356" t="e">
        <v>#N/A</v>
      </c>
      <c r="G193" s="356"/>
      <c r="H193" s="356"/>
      <c r="I193" s="356" t="s">
        <v>2801</v>
      </c>
      <c r="J193" s="347" t="s">
        <v>2801</v>
      </c>
      <c r="K193" s="348" t="s">
        <v>4013</v>
      </c>
      <c r="L193" s="348" t="s">
        <v>3999</v>
      </c>
      <c r="M193" s="347" t="s">
        <v>2221</v>
      </c>
      <c r="N193" s="347" t="s">
        <v>2801</v>
      </c>
      <c r="O193" s="348" t="s">
        <v>2183</v>
      </c>
      <c r="P193" s="347"/>
      <c r="Q193" s="357" t="s">
        <v>2769</v>
      </c>
      <c r="R193" s="356"/>
      <c r="S193" s="356" t="s">
        <v>2183</v>
      </c>
      <c r="T193" s="287" t="s">
        <v>2771</v>
      </c>
      <c r="U193" s="259" t="s">
        <v>421</v>
      </c>
      <c r="V193" s="304">
        <v>250000000</v>
      </c>
      <c r="W193" s="305"/>
      <c r="X193" s="305"/>
      <c r="Y193" s="305"/>
    </row>
    <row r="194" spans="1:25" s="310" customFormat="1">
      <c r="A194" s="284"/>
      <c r="B194" s="356"/>
      <c r="C194" s="358"/>
      <c r="D194" s="358"/>
      <c r="E194" s="358"/>
      <c r="F194" s="356" t="e">
        <v>#N/A</v>
      </c>
      <c r="G194" s="358"/>
      <c r="H194" s="358"/>
      <c r="I194" s="358"/>
      <c r="J194" s="347">
        <v>0</v>
      </c>
      <c r="K194" s="348" t="s">
        <v>2763</v>
      </c>
      <c r="L194" s="348" t="s">
        <v>2763</v>
      </c>
      <c r="M194" s="347">
        <v>0</v>
      </c>
      <c r="N194" s="347"/>
      <c r="O194" s="348" t="e">
        <v>#N/A</v>
      </c>
      <c r="P194" s="347"/>
      <c r="Q194" s="359"/>
      <c r="R194" s="358"/>
      <c r="S194" s="356"/>
      <c r="T194" s="287"/>
      <c r="U194" s="308"/>
      <c r="V194" s="309">
        <f>SUM(V189:V193)</f>
        <v>446620900</v>
      </c>
      <c r="W194" s="309">
        <f>SUM(W189:W193)</f>
        <v>58041235</v>
      </c>
      <c r="X194" s="309">
        <f>SUM(X189:X193)</f>
        <v>88041235</v>
      </c>
      <c r="Y194" s="309">
        <f>SUM(Y189:Y193)</f>
        <v>88041235</v>
      </c>
    </row>
    <row r="195" spans="1:25" s="310" customFormat="1">
      <c r="A195" s="284"/>
      <c r="B195" s="284"/>
      <c r="C195" s="306"/>
      <c r="D195" s="306"/>
      <c r="E195" s="306"/>
      <c r="F195" s="284"/>
      <c r="G195" s="306"/>
      <c r="H195" s="306"/>
      <c r="I195" s="306"/>
      <c r="J195" s="278">
        <v>0</v>
      </c>
      <c r="K195" s="279" t="s">
        <v>2763</v>
      </c>
      <c r="L195" s="279" t="s">
        <v>2763</v>
      </c>
      <c r="M195" s="278">
        <v>0</v>
      </c>
      <c r="N195" s="278"/>
      <c r="O195" s="279" t="e">
        <v>#N/A</v>
      </c>
      <c r="P195" s="278"/>
      <c r="Q195" s="307"/>
      <c r="R195" s="306"/>
      <c r="S195" s="284"/>
      <c r="T195" s="287"/>
      <c r="U195" s="312"/>
      <c r="V195" s="312"/>
      <c r="W195" s="315"/>
      <c r="X195" s="315"/>
      <c r="Y195" s="315"/>
    </row>
    <row r="196" spans="1:25" s="310" customFormat="1">
      <c r="A196" s="284"/>
      <c r="B196" s="284"/>
      <c r="C196" s="306"/>
      <c r="D196" s="306"/>
      <c r="E196" s="306"/>
      <c r="F196" s="284"/>
      <c r="G196" s="306"/>
      <c r="H196" s="306"/>
      <c r="I196" s="306"/>
      <c r="J196" s="278">
        <v>0</v>
      </c>
      <c r="K196" s="279" t="s">
        <v>2763</v>
      </c>
      <c r="L196" s="279" t="s">
        <v>2763</v>
      </c>
      <c r="M196" s="278">
        <v>0</v>
      </c>
      <c r="N196" s="278"/>
      <c r="O196" s="279" t="e">
        <v>#N/A</v>
      </c>
      <c r="P196" s="278"/>
      <c r="Q196" s="307"/>
      <c r="R196" s="306"/>
      <c r="S196" s="284"/>
      <c r="T196" s="287"/>
      <c r="U196" s="281" t="s">
        <v>791</v>
      </c>
      <c r="V196" s="281"/>
      <c r="X196" s="315"/>
      <c r="Y196" s="315"/>
    </row>
    <row r="197" spans="1:25" s="310" customFormat="1">
      <c r="A197" s="284"/>
      <c r="B197" s="284"/>
      <c r="C197" s="306"/>
      <c r="D197" s="306"/>
      <c r="E197" s="306"/>
      <c r="F197" s="284"/>
      <c r="G197" s="306"/>
      <c r="H197" s="306"/>
      <c r="I197" s="306"/>
      <c r="J197" s="278">
        <v>0</v>
      </c>
      <c r="K197" s="279" t="s">
        <v>2763</v>
      </c>
      <c r="L197" s="279" t="s">
        <v>2763</v>
      </c>
      <c r="M197" s="278">
        <v>0</v>
      </c>
      <c r="N197" s="278"/>
      <c r="O197" s="279" t="e">
        <v>#N/A</v>
      </c>
      <c r="P197" s="278"/>
      <c r="Q197" s="307"/>
      <c r="R197" s="306"/>
      <c r="S197" s="284"/>
      <c r="T197" s="287"/>
      <c r="U197" s="316" t="s">
        <v>1328</v>
      </c>
      <c r="V197" s="316"/>
      <c r="W197" s="315">
        <v>58041235</v>
      </c>
      <c r="X197" s="315"/>
      <c r="Y197" s="315"/>
    </row>
    <row r="198" spans="1:25">
      <c r="A198" s="284"/>
      <c r="J198" s="278">
        <v>0</v>
      </c>
      <c r="K198" s="279" t="s">
        <v>2763</v>
      </c>
      <c r="L198" s="279" t="s">
        <v>2763</v>
      </c>
      <c r="M198" s="278">
        <v>0</v>
      </c>
      <c r="N198" s="278"/>
      <c r="O198" s="279" t="e">
        <v>#N/A</v>
      </c>
      <c r="P198" s="278"/>
    </row>
    <row r="199" spans="1:25">
      <c r="A199" s="284"/>
      <c r="J199" s="278">
        <v>0</v>
      </c>
      <c r="K199" s="279" t="s">
        <v>2763</v>
      </c>
      <c r="L199" s="279" t="s">
        <v>2763</v>
      </c>
      <c r="M199" s="278">
        <v>0</v>
      </c>
      <c r="N199" s="278"/>
      <c r="O199" s="279" t="e">
        <v>#N/A</v>
      </c>
      <c r="P199" s="278"/>
    </row>
    <row r="200" spans="1:25">
      <c r="A200" s="284"/>
      <c r="J200" s="278">
        <v>0</v>
      </c>
      <c r="K200" s="279" t="s">
        <v>2763</v>
      </c>
      <c r="L200" s="279" t="s">
        <v>2763</v>
      </c>
      <c r="M200" s="278">
        <v>0</v>
      </c>
      <c r="N200" s="278"/>
      <c r="O200" s="279" t="e">
        <v>#N/A</v>
      </c>
      <c r="P200" s="278"/>
    </row>
    <row r="201" spans="1:25">
      <c r="A201" s="284"/>
      <c r="J201" s="278">
        <v>0</v>
      </c>
      <c r="K201" s="279" t="s">
        <v>2763</v>
      </c>
      <c r="L201" s="279" t="s">
        <v>2763</v>
      </c>
      <c r="M201" s="278">
        <v>0</v>
      </c>
      <c r="N201" s="278"/>
      <c r="O201" s="279" t="e">
        <v>#N/A</v>
      </c>
      <c r="P201" s="278"/>
    </row>
    <row r="202" spans="1:25">
      <c r="A202" s="284"/>
      <c r="J202" s="278">
        <v>0</v>
      </c>
      <c r="K202" s="279" t="s">
        <v>2763</v>
      </c>
      <c r="L202" s="279" t="s">
        <v>2763</v>
      </c>
      <c r="M202" s="278">
        <v>0</v>
      </c>
      <c r="N202" s="278"/>
      <c r="O202" s="279" t="e">
        <v>#N/A</v>
      </c>
      <c r="P202" s="278"/>
    </row>
    <row r="203" spans="1:25">
      <c r="A203" s="284"/>
      <c r="B203" s="301" t="s">
        <v>362</v>
      </c>
      <c r="J203" s="278">
        <v>0</v>
      </c>
      <c r="K203" s="279" t="s">
        <v>2763</v>
      </c>
      <c r="L203" s="279" t="s">
        <v>2763</v>
      </c>
      <c r="M203" s="278">
        <v>0</v>
      </c>
      <c r="N203" s="278"/>
      <c r="O203" s="279" t="e">
        <v>#N/A</v>
      </c>
      <c r="P203" s="278"/>
      <c r="U203" s="281"/>
      <c r="V203" s="281"/>
      <c r="W203" s="303"/>
      <c r="X203" s="303"/>
      <c r="Y203" s="303"/>
    </row>
    <row r="204" spans="1:25">
      <c r="A204" s="285" t="s">
        <v>3543</v>
      </c>
      <c r="B204" s="356" t="s">
        <v>1736</v>
      </c>
      <c r="C204" s="356" t="s">
        <v>2171</v>
      </c>
      <c r="D204" s="356"/>
      <c r="E204" s="356"/>
      <c r="F204" s="356" t="e">
        <v>#N/A</v>
      </c>
      <c r="G204" s="356"/>
      <c r="H204" s="356"/>
      <c r="I204" s="356">
        <v>0</v>
      </c>
      <c r="J204" s="347" t="s">
        <v>2805</v>
      </c>
      <c r="K204" s="348" t="s">
        <v>3997</v>
      </c>
      <c r="L204" s="348" t="s">
        <v>3999</v>
      </c>
      <c r="M204" s="347" t="s">
        <v>3543</v>
      </c>
      <c r="N204" s="347" t="s">
        <v>4017</v>
      </c>
      <c r="O204" s="348">
        <v>0</v>
      </c>
      <c r="P204" s="347"/>
      <c r="Q204" s="357" t="s">
        <v>2769</v>
      </c>
      <c r="R204" s="356"/>
      <c r="S204" s="356">
        <v>23020113</v>
      </c>
      <c r="U204" s="317" t="s">
        <v>425</v>
      </c>
      <c r="V204" s="318"/>
      <c r="W204" s="305">
        <v>18850000</v>
      </c>
      <c r="X204" s="319">
        <v>18850000</v>
      </c>
      <c r="Y204" s="319">
        <v>18850000</v>
      </c>
    </row>
    <row r="205" spans="1:25">
      <c r="A205" s="285" t="s">
        <v>2224</v>
      </c>
      <c r="B205" s="356" t="s">
        <v>1736</v>
      </c>
      <c r="C205" s="356" t="s">
        <v>2171</v>
      </c>
      <c r="D205" s="356"/>
      <c r="E205" s="356"/>
      <c r="F205" s="356" t="s">
        <v>2224</v>
      </c>
      <c r="G205" s="356"/>
      <c r="H205" s="356"/>
      <c r="I205" s="356" t="s">
        <v>2804</v>
      </c>
      <c r="J205" s="347" t="s">
        <v>2804</v>
      </c>
      <c r="K205" s="348" t="s">
        <v>3997</v>
      </c>
      <c r="L205" s="348" t="s">
        <v>3999</v>
      </c>
      <c r="M205" s="347" t="s">
        <v>2224</v>
      </c>
      <c r="N205" s="347" t="s">
        <v>2804</v>
      </c>
      <c r="O205" s="348" t="s">
        <v>2177</v>
      </c>
      <c r="P205" s="347"/>
      <c r="Q205" s="357" t="s">
        <v>2769</v>
      </c>
      <c r="R205" s="356"/>
      <c r="S205" s="356" t="s">
        <v>2177</v>
      </c>
      <c r="T205" s="287" t="s">
        <v>2771</v>
      </c>
      <c r="U205" s="317" t="s">
        <v>426</v>
      </c>
      <c r="V205" s="318">
        <v>83876126</v>
      </c>
      <c r="W205" s="305">
        <v>42299200</v>
      </c>
      <c r="X205" s="319">
        <v>38566200</v>
      </c>
      <c r="Y205" s="319">
        <v>38211200</v>
      </c>
    </row>
    <row r="206" spans="1:25">
      <c r="A206" s="285" t="s">
        <v>2225</v>
      </c>
      <c r="B206" s="356" t="s">
        <v>1736</v>
      </c>
      <c r="C206" s="356" t="s">
        <v>2171</v>
      </c>
      <c r="D206" s="356"/>
      <c r="E206" s="356"/>
      <c r="F206" s="356" t="s">
        <v>2225</v>
      </c>
      <c r="G206" s="356"/>
      <c r="H206" s="356"/>
      <c r="I206" s="356" t="s">
        <v>2805</v>
      </c>
      <c r="J206" s="347" t="s">
        <v>2805</v>
      </c>
      <c r="K206" s="348" t="s">
        <v>3997</v>
      </c>
      <c r="L206" s="348" t="s">
        <v>3999</v>
      </c>
      <c r="M206" s="347" t="s">
        <v>2225</v>
      </c>
      <c r="N206" s="347" t="s">
        <v>2805</v>
      </c>
      <c r="O206" s="348" t="s">
        <v>2177</v>
      </c>
      <c r="P206" s="347"/>
      <c r="Q206" s="357" t="s">
        <v>2769</v>
      </c>
      <c r="R206" s="356"/>
      <c r="S206" s="356" t="s">
        <v>2177</v>
      </c>
      <c r="T206" s="287" t="s">
        <v>2771</v>
      </c>
      <c r="U206" s="317" t="s">
        <v>427</v>
      </c>
      <c r="V206" s="318"/>
      <c r="W206" s="305">
        <v>13881360</v>
      </c>
      <c r="X206" s="319">
        <v>11381360</v>
      </c>
      <c r="Y206" s="319">
        <v>11381360</v>
      </c>
    </row>
    <row r="207" spans="1:25">
      <c r="A207" s="285" t="s">
        <v>2226</v>
      </c>
      <c r="B207" s="356" t="s">
        <v>1736</v>
      </c>
      <c r="C207" s="356" t="s">
        <v>2171</v>
      </c>
      <c r="D207" s="356"/>
      <c r="E207" s="356"/>
      <c r="F207" s="356" t="s">
        <v>2226</v>
      </c>
      <c r="G207" s="356"/>
      <c r="H207" s="356"/>
      <c r="I207" s="356" t="s">
        <v>2806</v>
      </c>
      <c r="J207" s="347" t="s">
        <v>2806</v>
      </c>
      <c r="K207" s="348" t="s">
        <v>3997</v>
      </c>
      <c r="L207" s="348" t="s">
        <v>3999</v>
      </c>
      <c r="M207" s="347" t="s">
        <v>2226</v>
      </c>
      <c r="N207" s="347" t="s">
        <v>2806</v>
      </c>
      <c r="O207" s="348" t="s">
        <v>2177</v>
      </c>
      <c r="P207" s="347"/>
      <c r="Q207" s="357" t="s">
        <v>2769</v>
      </c>
      <c r="R207" s="356"/>
      <c r="S207" s="356" t="s">
        <v>2177</v>
      </c>
      <c r="T207" s="287" t="s">
        <v>2771</v>
      </c>
      <c r="U207" s="317" t="s">
        <v>428</v>
      </c>
      <c r="V207" s="318">
        <v>327620700</v>
      </c>
      <c r="W207" s="305">
        <v>285872000</v>
      </c>
      <c r="X207" s="319">
        <v>285872000</v>
      </c>
      <c r="Y207" s="319">
        <v>285872000</v>
      </c>
    </row>
    <row r="208" spans="1:25" ht="31.5">
      <c r="A208" s="285" t="s">
        <v>3550</v>
      </c>
      <c r="B208" s="356" t="s">
        <v>1736</v>
      </c>
      <c r="C208" s="356" t="s">
        <v>2171</v>
      </c>
      <c r="D208" s="356"/>
      <c r="E208" s="356"/>
      <c r="F208" s="356" t="e">
        <v>#N/A</v>
      </c>
      <c r="G208" s="356"/>
      <c r="H208" s="356"/>
      <c r="I208" s="356">
        <v>0</v>
      </c>
      <c r="J208" s="347" t="s">
        <v>2807</v>
      </c>
      <c r="K208" s="348" t="s">
        <v>3997</v>
      </c>
      <c r="L208" s="348" t="s">
        <v>3999</v>
      </c>
      <c r="M208" s="347" t="s">
        <v>3550</v>
      </c>
      <c r="N208" s="347" t="s">
        <v>4018</v>
      </c>
      <c r="O208" s="348">
        <v>0</v>
      </c>
      <c r="P208" s="347"/>
      <c r="Q208" s="357" t="s">
        <v>2769</v>
      </c>
      <c r="R208" s="356"/>
      <c r="S208" s="356">
        <v>23020113</v>
      </c>
      <c r="U208" s="317" t="s">
        <v>1659</v>
      </c>
      <c r="V208" s="318"/>
      <c r="W208" s="305">
        <v>48000000</v>
      </c>
      <c r="X208" s="319">
        <v>48000000</v>
      </c>
      <c r="Y208" s="319">
        <v>48000000</v>
      </c>
    </row>
    <row r="209" spans="1:26">
      <c r="A209" s="285" t="s">
        <v>2227</v>
      </c>
      <c r="B209" s="356" t="s">
        <v>1736</v>
      </c>
      <c r="C209" s="356" t="s">
        <v>2171</v>
      </c>
      <c r="D209" s="356"/>
      <c r="E209" s="356"/>
      <c r="F209" s="356" t="s">
        <v>2227</v>
      </c>
      <c r="G209" s="356"/>
      <c r="H209" s="356"/>
      <c r="I209" s="356" t="s">
        <v>2807</v>
      </c>
      <c r="J209" s="347" t="s">
        <v>2807</v>
      </c>
      <c r="K209" s="348" t="s">
        <v>3997</v>
      </c>
      <c r="L209" s="348" t="s">
        <v>3999</v>
      </c>
      <c r="M209" s="347" t="s">
        <v>2227</v>
      </c>
      <c r="N209" s="347" t="s">
        <v>2807</v>
      </c>
      <c r="O209" s="348" t="s">
        <v>2201</v>
      </c>
      <c r="P209" s="347"/>
      <c r="Q209" s="357" t="s">
        <v>2769</v>
      </c>
      <c r="R209" s="356"/>
      <c r="S209" s="356" t="s">
        <v>2201</v>
      </c>
      <c r="T209" s="287" t="s">
        <v>2771</v>
      </c>
      <c r="U209" s="317" t="s">
        <v>1932</v>
      </c>
      <c r="V209" s="318">
        <v>692221708</v>
      </c>
      <c r="W209" s="305">
        <v>0</v>
      </c>
      <c r="X209" s="319"/>
      <c r="Y209" s="319"/>
    </row>
    <row r="210" spans="1:26">
      <c r="A210" s="285" t="s">
        <v>3561</v>
      </c>
      <c r="B210" s="356" t="s">
        <v>1736</v>
      </c>
      <c r="C210" s="356" t="s">
        <v>2171</v>
      </c>
      <c r="D210" s="356"/>
      <c r="E210" s="356"/>
      <c r="F210" s="356" t="e">
        <v>#N/A</v>
      </c>
      <c r="G210" s="356"/>
      <c r="H210" s="356"/>
      <c r="I210" s="356">
        <v>0</v>
      </c>
      <c r="J210" s="347" t="s">
        <v>2807</v>
      </c>
      <c r="K210" s="348" t="s">
        <v>3997</v>
      </c>
      <c r="L210" s="348" t="s">
        <v>3999</v>
      </c>
      <c r="M210" s="347" t="s">
        <v>3561</v>
      </c>
      <c r="N210" s="347" t="s">
        <v>4019</v>
      </c>
      <c r="O210" s="348">
        <v>0</v>
      </c>
      <c r="P210" s="347"/>
      <c r="Q210" s="357" t="s">
        <v>2769</v>
      </c>
      <c r="R210" s="356"/>
      <c r="S210" s="356">
        <v>23050123</v>
      </c>
      <c r="U210" s="317" t="s">
        <v>1660</v>
      </c>
      <c r="V210" s="318"/>
      <c r="W210" s="305">
        <v>16783000</v>
      </c>
      <c r="X210" s="319">
        <v>16783000</v>
      </c>
      <c r="Y210" s="319">
        <v>16783000</v>
      </c>
    </row>
    <row r="211" spans="1:26">
      <c r="A211" s="285" t="s">
        <v>3566</v>
      </c>
      <c r="B211" s="356" t="s">
        <v>1736</v>
      </c>
      <c r="C211" s="356" t="s">
        <v>2171</v>
      </c>
      <c r="D211" s="356"/>
      <c r="E211" s="356"/>
      <c r="F211" s="356" t="e">
        <v>#N/A</v>
      </c>
      <c r="G211" s="356"/>
      <c r="H211" s="356"/>
      <c r="I211" s="356">
        <v>0</v>
      </c>
      <c r="J211" s="347" t="s">
        <v>2807</v>
      </c>
      <c r="K211" s="348" t="s">
        <v>3997</v>
      </c>
      <c r="L211" s="348" t="s">
        <v>3999</v>
      </c>
      <c r="M211" s="347" t="s">
        <v>3566</v>
      </c>
      <c r="N211" s="347" t="s">
        <v>4020</v>
      </c>
      <c r="O211" s="348">
        <v>0</v>
      </c>
      <c r="P211" s="347"/>
      <c r="Q211" s="357" t="s">
        <v>2769</v>
      </c>
      <c r="R211" s="356"/>
      <c r="S211" s="356">
        <v>23030112</v>
      </c>
      <c r="U211" s="317" t="s">
        <v>430</v>
      </c>
      <c r="V211" s="318"/>
      <c r="W211" s="305">
        <v>215351310</v>
      </c>
      <c r="X211" s="319">
        <v>215351310</v>
      </c>
      <c r="Y211" s="319">
        <v>215351310</v>
      </c>
    </row>
    <row r="212" spans="1:26" s="310" customFormat="1">
      <c r="A212" s="284"/>
      <c r="B212" s="356"/>
      <c r="C212" s="358"/>
      <c r="D212" s="358"/>
      <c r="E212" s="358"/>
      <c r="F212" s="356" t="e">
        <v>#N/A</v>
      </c>
      <c r="G212" s="358"/>
      <c r="H212" s="358"/>
      <c r="I212" s="358"/>
      <c r="J212" s="347">
        <v>0</v>
      </c>
      <c r="K212" s="348" t="s">
        <v>2763</v>
      </c>
      <c r="L212" s="348" t="s">
        <v>2763</v>
      </c>
      <c r="M212" s="347">
        <v>0</v>
      </c>
      <c r="N212" s="347"/>
      <c r="O212" s="348" t="e">
        <v>#N/A</v>
      </c>
      <c r="P212" s="347"/>
      <c r="Q212" s="359"/>
      <c r="R212" s="358"/>
      <c r="S212" s="356"/>
      <c r="T212" s="287"/>
      <c r="U212" s="308"/>
      <c r="V212" s="309">
        <f>SUM(V204:V211)</f>
        <v>1103718534</v>
      </c>
      <c r="W212" s="309">
        <f>SUM(W204:W211)</f>
        <v>641036870</v>
      </c>
      <c r="X212" s="309">
        <f>SUM(X204:X211)</f>
        <v>634803870</v>
      </c>
      <c r="Y212" s="309">
        <f>SUM(Y204:Y211)</f>
        <v>634448870</v>
      </c>
    </row>
    <row r="213" spans="1:26">
      <c r="A213" s="284"/>
      <c r="J213" s="278">
        <v>0</v>
      </c>
      <c r="K213" s="279" t="s">
        <v>2763</v>
      </c>
      <c r="L213" s="279" t="s">
        <v>2763</v>
      </c>
      <c r="M213" s="278">
        <v>0</v>
      </c>
      <c r="N213" s="278"/>
      <c r="O213" s="279" t="e">
        <v>#N/A</v>
      </c>
      <c r="P213" s="278"/>
    </row>
    <row r="214" spans="1:26">
      <c r="A214" s="284"/>
      <c r="J214" s="278">
        <v>0</v>
      </c>
      <c r="K214" s="279" t="s">
        <v>2763</v>
      </c>
      <c r="L214" s="279" t="s">
        <v>2763</v>
      </c>
      <c r="M214" s="278">
        <v>0</v>
      </c>
      <c r="N214" s="278"/>
      <c r="O214" s="279" t="e">
        <v>#N/A</v>
      </c>
      <c r="P214" s="278"/>
      <c r="U214" s="281" t="s">
        <v>791</v>
      </c>
      <c r="V214" s="281"/>
    </row>
    <row r="215" spans="1:26">
      <c r="A215" s="284"/>
      <c r="J215" s="278">
        <v>0</v>
      </c>
      <c r="K215" s="279" t="s">
        <v>2763</v>
      </c>
      <c r="L215" s="279" t="s">
        <v>2763</v>
      </c>
      <c r="M215" s="278">
        <v>0</v>
      </c>
      <c r="N215" s="278"/>
      <c r="O215" s="279" t="e">
        <v>#N/A</v>
      </c>
      <c r="P215" s="278"/>
      <c r="U215" s="316" t="s">
        <v>1328</v>
      </c>
      <c r="V215" s="316"/>
      <c r="W215" s="289">
        <v>641036870</v>
      </c>
    </row>
    <row r="216" spans="1:26">
      <c r="A216" s="284"/>
      <c r="J216" s="278">
        <v>0</v>
      </c>
      <c r="K216" s="279" t="s">
        <v>2763</v>
      </c>
      <c r="L216" s="279" t="s">
        <v>2763</v>
      </c>
      <c r="M216" s="278">
        <v>0</v>
      </c>
      <c r="N216" s="278"/>
      <c r="O216" s="279" t="e">
        <v>#N/A</v>
      </c>
      <c r="P216" s="278"/>
    </row>
    <row r="217" spans="1:26">
      <c r="A217" s="284"/>
      <c r="J217" s="278">
        <v>0</v>
      </c>
      <c r="K217" s="279" t="s">
        <v>2763</v>
      </c>
      <c r="L217" s="279" t="s">
        <v>2763</v>
      </c>
      <c r="M217" s="278">
        <v>0</v>
      </c>
      <c r="N217" s="278"/>
      <c r="O217" s="279" t="e">
        <v>#N/A</v>
      </c>
      <c r="P217" s="278"/>
    </row>
    <row r="218" spans="1:26">
      <c r="A218" s="284"/>
      <c r="J218" s="278">
        <v>0</v>
      </c>
      <c r="K218" s="279" t="s">
        <v>2763</v>
      </c>
      <c r="L218" s="279" t="s">
        <v>2763</v>
      </c>
      <c r="M218" s="278">
        <v>0</v>
      </c>
      <c r="N218" s="278"/>
      <c r="O218" s="279" t="e">
        <v>#N/A</v>
      </c>
      <c r="P218" s="278"/>
    </row>
    <row r="219" spans="1:26">
      <c r="A219" s="284"/>
      <c r="J219" s="278">
        <v>0</v>
      </c>
      <c r="K219" s="279" t="s">
        <v>2763</v>
      </c>
      <c r="L219" s="279" t="s">
        <v>2763</v>
      </c>
      <c r="M219" s="278">
        <v>0</v>
      </c>
      <c r="N219" s="278"/>
      <c r="O219" s="279" t="e">
        <v>#N/A</v>
      </c>
      <c r="P219" s="278"/>
    </row>
    <row r="220" spans="1:26">
      <c r="A220" s="284"/>
      <c r="J220" s="278">
        <v>0</v>
      </c>
      <c r="K220" s="279" t="s">
        <v>2763</v>
      </c>
      <c r="L220" s="279" t="s">
        <v>2763</v>
      </c>
      <c r="M220" s="278">
        <v>0</v>
      </c>
      <c r="N220" s="278"/>
      <c r="O220" s="279" t="e">
        <v>#N/A</v>
      </c>
      <c r="P220" s="278"/>
    </row>
    <row r="221" spans="1:26">
      <c r="A221" s="284"/>
      <c r="B221" s="313" t="s">
        <v>431</v>
      </c>
      <c r="J221" s="278">
        <v>0</v>
      </c>
      <c r="K221" s="279" t="s">
        <v>2763</v>
      </c>
      <c r="L221" s="279" t="s">
        <v>2763</v>
      </c>
      <c r="M221" s="278">
        <v>0</v>
      </c>
      <c r="N221" s="278"/>
      <c r="O221" s="279" t="e">
        <v>#N/A</v>
      </c>
      <c r="P221" s="278"/>
      <c r="U221" s="313"/>
      <c r="V221" s="313"/>
      <c r="W221" s="303"/>
      <c r="X221" s="303"/>
      <c r="Y221" s="303"/>
      <c r="Z221" s="310"/>
    </row>
    <row r="222" spans="1:26">
      <c r="A222" s="285" t="s">
        <v>2229</v>
      </c>
      <c r="B222" s="356" t="s">
        <v>1739</v>
      </c>
      <c r="C222" s="356" t="s">
        <v>2228</v>
      </c>
      <c r="D222" s="356"/>
      <c r="E222" s="356"/>
      <c r="F222" s="356" t="e">
        <v>#N/A</v>
      </c>
      <c r="G222" s="356"/>
      <c r="H222" s="356"/>
      <c r="I222" s="356" t="s">
        <v>2808</v>
      </c>
      <c r="J222" s="347" t="s">
        <v>2808</v>
      </c>
      <c r="K222" s="348" t="s">
        <v>4021</v>
      </c>
      <c r="L222" s="348" t="s">
        <v>3999</v>
      </c>
      <c r="M222" s="347" t="s">
        <v>2229</v>
      </c>
      <c r="N222" s="347" t="s">
        <v>2808</v>
      </c>
      <c r="O222" s="348" t="s">
        <v>2210</v>
      </c>
      <c r="P222" s="347"/>
      <c r="Q222" s="357" t="s">
        <v>2769</v>
      </c>
      <c r="R222" s="356"/>
      <c r="S222" s="356" t="s">
        <v>2210</v>
      </c>
      <c r="T222" s="287" t="s">
        <v>2771</v>
      </c>
      <c r="U222" s="259" t="s">
        <v>432</v>
      </c>
      <c r="V222" s="304">
        <v>424095000</v>
      </c>
      <c r="W222" s="305">
        <v>358102735.07999998</v>
      </c>
      <c r="X222" s="305">
        <v>358102735.07999998</v>
      </c>
      <c r="Y222" s="305">
        <v>358102735.07999998</v>
      </c>
    </row>
    <row r="223" spans="1:26">
      <c r="A223" s="285" t="s">
        <v>3573</v>
      </c>
      <c r="B223" s="356" t="s">
        <v>1739</v>
      </c>
      <c r="C223" s="356" t="s">
        <v>2171</v>
      </c>
      <c r="D223" s="356"/>
      <c r="E223" s="356"/>
      <c r="F223" s="356" t="e">
        <v>#N/A</v>
      </c>
      <c r="G223" s="356"/>
      <c r="H223" s="356"/>
      <c r="I223" s="356" t="s">
        <v>3574</v>
      </c>
      <c r="J223" s="347" t="s">
        <v>3574</v>
      </c>
      <c r="K223" s="348" t="s">
        <v>4022</v>
      </c>
      <c r="L223" s="348" t="s">
        <v>3999</v>
      </c>
      <c r="M223" s="347" t="s">
        <v>3573</v>
      </c>
      <c r="N223" s="347" t="s">
        <v>3574</v>
      </c>
      <c r="O223" s="348">
        <v>0</v>
      </c>
      <c r="P223" s="347"/>
      <c r="Q223" s="357" t="s">
        <v>2769</v>
      </c>
      <c r="R223" s="356"/>
      <c r="S223" s="356">
        <v>23050101</v>
      </c>
      <c r="U223" s="259" t="s">
        <v>819</v>
      </c>
      <c r="V223" s="304"/>
      <c r="W223" s="305">
        <v>70025999.980000004</v>
      </c>
      <c r="X223" s="305">
        <v>50230999.979999997</v>
      </c>
      <c r="Y223" s="305">
        <v>50230999.979999997</v>
      </c>
    </row>
    <row r="224" spans="1:26">
      <c r="A224" s="285" t="s">
        <v>2232</v>
      </c>
      <c r="B224" s="356" t="s">
        <v>1739</v>
      </c>
      <c r="C224" s="356" t="s">
        <v>2228</v>
      </c>
      <c r="D224" s="356"/>
      <c r="E224" s="356"/>
      <c r="F224" s="356" t="e">
        <v>#N/A</v>
      </c>
      <c r="G224" s="356"/>
      <c r="H224" s="356"/>
      <c r="I224" s="356" t="s">
        <v>2809</v>
      </c>
      <c r="J224" s="347" t="s">
        <v>2809</v>
      </c>
      <c r="K224" s="348" t="s">
        <v>4021</v>
      </c>
      <c r="L224" s="348" t="s">
        <v>3999</v>
      </c>
      <c r="M224" s="347" t="s">
        <v>2232</v>
      </c>
      <c r="N224" s="347" t="s">
        <v>2809</v>
      </c>
      <c r="O224" s="348" t="s">
        <v>2190</v>
      </c>
      <c r="P224" s="347"/>
      <c r="Q224" s="357" t="s">
        <v>2769</v>
      </c>
      <c r="R224" s="356"/>
      <c r="S224" s="356" t="s">
        <v>2190</v>
      </c>
      <c r="T224" s="287" t="s">
        <v>2771</v>
      </c>
      <c r="U224" s="259" t="s">
        <v>1661</v>
      </c>
      <c r="V224" s="304">
        <v>49400000</v>
      </c>
      <c r="W224" s="305">
        <v>50116000</v>
      </c>
      <c r="X224" s="305">
        <v>16000</v>
      </c>
      <c r="Y224" s="305">
        <v>16000</v>
      </c>
    </row>
    <row r="225" spans="1:25">
      <c r="A225" s="285" t="s">
        <v>3592</v>
      </c>
      <c r="B225" s="356" t="s">
        <v>1739</v>
      </c>
      <c r="C225" s="356" t="s">
        <v>2228</v>
      </c>
      <c r="D225" s="356"/>
      <c r="E225" s="356"/>
      <c r="F225" s="356" t="e">
        <v>#N/A</v>
      </c>
      <c r="G225" s="356"/>
      <c r="H225" s="356"/>
      <c r="I225" s="356">
        <v>0</v>
      </c>
      <c r="J225" s="347" t="s">
        <v>2809</v>
      </c>
      <c r="K225" s="348" t="s">
        <v>4021</v>
      </c>
      <c r="L225" s="348" t="s">
        <v>3999</v>
      </c>
      <c r="M225" s="347" t="s">
        <v>3592</v>
      </c>
      <c r="N225" s="347" t="s">
        <v>4023</v>
      </c>
      <c r="O225" s="348">
        <v>0</v>
      </c>
      <c r="P225" s="347"/>
      <c r="Q225" s="357" t="s">
        <v>2769</v>
      </c>
      <c r="R225" s="356"/>
      <c r="S225" s="356">
        <v>23050101</v>
      </c>
      <c r="U225" s="259" t="s">
        <v>433</v>
      </c>
      <c r="V225" s="304">
        <v>77183000</v>
      </c>
      <c r="W225" s="305">
        <v>50000000</v>
      </c>
      <c r="X225" s="305">
        <v>50000000</v>
      </c>
      <c r="Y225" s="305">
        <v>50000000</v>
      </c>
    </row>
    <row r="226" spans="1:25">
      <c r="A226" s="285" t="s">
        <v>2237</v>
      </c>
      <c r="B226" s="356" t="s">
        <v>1739</v>
      </c>
      <c r="C226" s="356" t="s">
        <v>2228</v>
      </c>
      <c r="D226" s="356"/>
      <c r="E226" s="356"/>
      <c r="F226" s="356" t="e">
        <v>#N/A</v>
      </c>
      <c r="G226" s="356"/>
      <c r="H226" s="356"/>
      <c r="I226" s="356" t="s">
        <v>2812</v>
      </c>
      <c r="J226" s="347" t="s">
        <v>2812</v>
      </c>
      <c r="K226" s="348" t="s">
        <v>4021</v>
      </c>
      <c r="L226" s="348" t="s">
        <v>3999</v>
      </c>
      <c r="M226" s="347" t="s">
        <v>2237</v>
      </c>
      <c r="N226" s="347" t="s">
        <v>2812</v>
      </c>
      <c r="O226" s="348" t="s">
        <v>2190</v>
      </c>
      <c r="P226" s="347"/>
      <c r="Q226" s="357" t="s">
        <v>2769</v>
      </c>
      <c r="R226" s="356"/>
      <c r="S226" s="356" t="s">
        <v>2190</v>
      </c>
      <c r="T226" s="287" t="s">
        <v>2771</v>
      </c>
      <c r="U226" s="259" t="s">
        <v>434</v>
      </c>
      <c r="V226" s="304">
        <v>69887000</v>
      </c>
      <c r="W226" s="305">
        <v>10000000</v>
      </c>
      <c r="X226" s="305">
        <v>10000000</v>
      </c>
      <c r="Y226" s="305">
        <v>10000000</v>
      </c>
    </row>
    <row r="227" spans="1:25" ht="31.5">
      <c r="A227" s="285" t="s">
        <v>2233</v>
      </c>
      <c r="B227" s="356" t="s">
        <v>1739</v>
      </c>
      <c r="C227" s="356" t="s">
        <v>2228</v>
      </c>
      <c r="D227" s="356"/>
      <c r="E227" s="356"/>
      <c r="F227" s="356" t="e">
        <v>#N/A</v>
      </c>
      <c r="G227" s="356"/>
      <c r="H227" s="356"/>
      <c r="I227" s="356" t="s">
        <v>2810</v>
      </c>
      <c r="J227" s="347" t="s">
        <v>2810</v>
      </c>
      <c r="K227" s="348" t="s">
        <v>4021</v>
      </c>
      <c r="L227" s="348" t="s">
        <v>3999</v>
      </c>
      <c r="M227" s="347" t="s">
        <v>2233</v>
      </c>
      <c r="N227" s="347" t="s">
        <v>2810</v>
      </c>
      <c r="O227" s="348" t="s">
        <v>2190</v>
      </c>
      <c r="P227" s="347"/>
      <c r="Q227" s="357" t="s">
        <v>2769</v>
      </c>
      <c r="R227" s="356"/>
      <c r="S227" s="356" t="s">
        <v>2190</v>
      </c>
      <c r="T227" s="287" t="s">
        <v>2771</v>
      </c>
      <c r="U227" s="259" t="s">
        <v>435</v>
      </c>
      <c r="V227" s="304">
        <v>5087000</v>
      </c>
      <c r="W227" s="305">
        <v>10000000</v>
      </c>
      <c r="X227" s="305">
        <v>0</v>
      </c>
      <c r="Y227" s="305">
        <v>0</v>
      </c>
    </row>
    <row r="228" spans="1:25" ht="31.5">
      <c r="A228" s="285" t="s">
        <v>2234</v>
      </c>
      <c r="B228" s="356" t="s">
        <v>1739</v>
      </c>
      <c r="C228" s="356" t="s">
        <v>2228</v>
      </c>
      <c r="D228" s="356"/>
      <c r="E228" s="356"/>
      <c r="F228" s="356" t="e">
        <v>#N/A</v>
      </c>
      <c r="G228" s="356"/>
      <c r="H228" s="356"/>
      <c r="I228" s="356" t="s">
        <v>2811</v>
      </c>
      <c r="J228" s="347" t="s">
        <v>2810</v>
      </c>
      <c r="K228" s="348" t="s">
        <v>4021</v>
      </c>
      <c r="L228" s="348" t="s">
        <v>3999</v>
      </c>
      <c r="M228" s="347" t="s">
        <v>2234</v>
      </c>
      <c r="N228" s="347" t="s">
        <v>2811</v>
      </c>
      <c r="O228" s="348" t="s">
        <v>2235</v>
      </c>
      <c r="P228" s="347"/>
      <c r="Q228" s="357" t="s">
        <v>2769</v>
      </c>
      <c r="R228" s="356"/>
      <c r="S228" s="356" t="s">
        <v>2235</v>
      </c>
      <c r="T228" s="287" t="s">
        <v>2771</v>
      </c>
      <c r="U228" s="259" t="s">
        <v>820</v>
      </c>
      <c r="V228" s="304">
        <v>30087000</v>
      </c>
      <c r="W228" s="305">
        <v>66160000</v>
      </c>
      <c r="X228" s="305">
        <v>0</v>
      </c>
      <c r="Y228" s="305">
        <v>0</v>
      </c>
    </row>
    <row r="229" spans="1:25">
      <c r="B229" s="356" t="s">
        <v>1739</v>
      </c>
      <c r="C229" s="356" t="s">
        <v>2228</v>
      </c>
      <c r="D229" s="356"/>
      <c r="E229" s="356"/>
      <c r="F229" s="356"/>
      <c r="G229" s="356"/>
      <c r="H229" s="356"/>
      <c r="I229" s="356"/>
      <c r="J229" s="347"/>
      <c r="K229" s="348"/>
      <c r="L229" s="348"/>
      <c r="M229" s="347"/>
      <c r="N229" s="347" t="s">
        <v>4330</v>
      </c>
      <c r="O229" s="348"/>
      <c r="P229" s="347"/>
      <c r="Q229" s="357" t="s">
        <v>2769</v>
      </c>
      <c r="R229" s="356"/>
      <c r="S229" s="356">
        <v>23020118</v>
      </c>
      <c r="U229" s="259" t="s">
        <v>4221</v>
      </c>
      <c r="V229" s="304"/>
      <c r="W229" s="305"/>
      <c r="X229" s="305"/>
      <c r="Y229" s="305"/>
    </row>
    <row r="230" spans="1:25">
      <c r="B230" s="356" t="s">
        <v>1739</v>
      </c>
      <c r="C230" s="356" t="s">
        <v>2228</v>
      </c>
      <c r="D230" s="356"/>
      <c r="E230" s="356"/>
      <c r="F230" s="356"/>
      <c r="G230" s="356"/>
      <c r="H230" s="356"/>
      <c r="I230" s="356"/>
      <c r="J230" s="347"/>
      <c r="K230" s="348"/>
      <c r="L230" s="348"/>
      <c r="M230" s="347"/>
      <c r="N230" s="347" t="s">
        <v>4331</v>
      </c>
      <c r="O230" s="348"/>
      <c r="P230" s="347"/>
      <c r="Q230" s="357" t="s">
        <v>2769</v>
      </c>
      <c r="R230" s="356"/>
      <c r="S230" s="356">
        <v>23020114</v>
      </c>
      <c r="U230" s="259" t="s">
        <v>4217</v>
      </c>
      <c r="V230" s="304">
        <v>16087000</v>
      </c>
      <c r="W230" s="305"/>
      <c r="X230" s="305"/>
      <c r="Y230" s="305"/>
    </row>
    <row r="231" spans="1:25" ht="31.5">
      <c r="B231" s="356" t="s">
        <v>1739</v>
      </c>
      <c r="C231" s="356" t="s">
        <v>2228</v>
      </c>
      <c r="D231" s="356"/>
      <c r="E231" s="356"/>
      <c r="F231" s="356"/>
      <c r="G231" s="356"/>
      <c r="H231" s="356"/>
      <c r="I231" s="356"/>
      <c r="J231" s="347"/>
      <c r="K231" s="348"/>
      <c r="L231" s="348"/>
      <c r="M231" s="347"/>
      <c r="N231" s="347" t="s">
        <v>4332</v>
      </c>
      <c r="O231" s="348"/>
      <c r="P231" s="347"/>
      <c r="Q231" s="357" t="s">
        <v>2769</v>
      </c>
      <c r="R231" s="356"/>
      <c r="S231" s="356">
        <v>23030124</v>
      </c>
      <c r="U231" s="259" t="s">
        <v>4218</v>
      </c>
      <c r="V231" s="304">
        <v>20087000</v>
      </c>
      <c r="W231" s="305"/>
      <c r="X231" s="305"/>
      <c r="Y231" s="305"/>
    </row>
    <row r="232" spans="1:25">
      <c r="B232" s="356" t="s">
        <v>1739</v>
      </c>
      <c r="C232" s="356" t="s">
        <v>2228</v>
      </c>
      <c r="D232" s="356"/>
      <c r="E232" s="356"/>
      <c r="F232" s="356"/>
      <c r="G232" s="356"/>
      <c r="H232" s="356"/>
      <c r="I232" s="356"/>
      <c r="J232" s="347"/>
      <c r="K232" s="348"/>
      <c r="L232" s="348"/>
      <c r="M232" s="347"/>
      <c r="N232" s="347" t="s">
        <v>4333</v>
      </c>
      <c r="O232" s="348"/>
      <c r="P232" s="347"/>
      <c r="Q232" s="357" t="s">
        <v>2769</v>
      </c>
      <c r="R232" s="356"/>
      <c r="S232" s="356">
        <v>23020128</v>
      </c>
      <c r="U232" s="259" t="s">
        <v>4220</v>
      </c>
      <c r="V232" s="304">
        <v>108087000</v>
      </c>
      <c r="W232" s="305"/>
      <c r="X232" s="305"/>
      <c r="Y232" s="305"/>
    </row>
    <row r="233" spans="1:25">
      <c r="B233" s="356" t="s">
        <v>1739</v>
      </c>
      <c r="C233" s="356" t="s">
        <v>2228</v>
      </c>
      <c r="D233" s="356"/>
      <c r="E233" s="356"/>
      <c r="F233" s="356"/>
      <c r="G233" s="356"/>
      <c r="H233" s="356"/>
      <c r="I233" s="356"/>
      <c r="J233" s="347"/>
      <c r="K233" s="348"/>
      <c r="L233" s="348"/>
      <c r="M233" s="347"/>
      <c r="N233" s="347" t="s">
        <v>4334</v>
      </c>
      <c r="O233" s="348"/>
      <c r="P233" s="347"/>
      <c r="Q233" s="357" t="s">
        <v>2769</v>
      </c>
      <c r="R233" s="356"/>
      <c r="S233" s="356">
        <v>23020350</v>
      </c>
      <c r="U233" s="259" t="s">
        <v>4219</v>
      </c>
      <c r="V233" s="304">
        <v>200474425</v>
      </c>
      <c r="W233" s="305"/>
      <c r="X233" s="305"/>
      <c r="Y233" s="305"/>
    </row>
    <row r="234" spans="1:25">
      <c r="B234" s="356" t="s">
        <v>1739</v>
      </c>
      <c r="C234" s="356" t="s">
        <v>2228</v>
      </c>
      <c r="D234" s="356"/>
      <c r="E234" s="356"/>
      <c r="F234" s="356"/>
      <c r="G234" s="356"/>
      <c r="H234" s="356"/>
      <c r="I234" s="356"/>
      <c r="J234" s="347"/>
      <c r="K234" s="348"/>
      <c r="L234" s="348"/>
      <c r="M234" s="347"/>
      <c r="N234" s="347" t="s">
        <v>4489</v>
      </c>
      <c r="O234" s="348"/>
      <c r="P234" s="347"/>
      <c r="Q234" s="357" t="s">
        <v>2769</v>
      </c>
      <c r="R234" s="356"/>
      <c r="S234" s="356">
        <v>23050150</v>
      </c>
      <c r="U234" s="259" t="s">
        <v>4417</v>
      </c>
      <c r="V234" s="304">
        <v>60000000</v>
      </c>
      <c r="W234" s="305"/>
      <c r="X234" s="305"/>
      <c r="Y234" s="305"/>
    </row>
    <row r="235" spans="1:25" s="310" customFormat="1">
      <c r="A235" s="284"/>
      <c r="B235" s="356"/>
      <c r="C235" s="358"/>
      <c r="D235" s="358"/>
      <c r="E235" s="358"/>
      <c r="F235" s="356"/>
      <c r="G235" s="358"/>
      <c r="H235" s="358"/>
      <c r="I235" s="358"/>
      <c r="J235" s="347" t="s">
        <v>2763</v>
      </c>
      <c r="K235" s="348" t="s">
        <v>2763</v>
      </c>
      <c r="L235" s="348" t="s">
        <v>2763</v>
      </c>
      <c r="M235" s="347">
        <v>0</v>
      </c>
      <c r="N235" s="347"/>
      <c r="O235" s="348" t="e">
        <v>#N/A</v>
      </c>
      <c r="P235" s="347"/>
      <c r="Q235" s="357"/>
      <c r="R235" s="358"/>
      <c r="S235" s="356"/>
      <c r="T235" s="287"/>
      <c r="U235" s="308"/>
      <c r="V235" s="309">
        <f>SUM(V222:V234)</f>
        <v>1060474425</v>
      </c>
      <c r="W235" s="309">
        <f>SUM(W222:W233)</f>
        <v>614404735.05999994</v>
      </c>
      <c r="X235" s="309">
        <f>SUM(X222:X233)</f>
        <v>468349735.06</v>
      </c>
      <c r="Y235" s="309">
        <f>SUM(Y222:Y233)</f>
        <v>468349735.06</v>
      </c>
    </row>
    <row r="236" spans="1:25" s="310" customFormat="1">
      <c r="A236" s="284"/>
      <c r="B236" s="284"/>
      <c r="C236" s="306"/>
      <c r="D236" s="306"/>
      <c r="E236" s="306"/>
      <c r="F236" s="284"/>
      <c r="G236" s="306"/>
      <c r="H236" s="306"/>
      <c r="I236" s="306"/>
      <c r="J236" s="278">
        <v>0</v>
      </c>
      <c r="K236" s="279" t="s">
        <v>2763</v>
      </c>
      <c r="L236" s="279" t="s">
        <v>2763</v>
      </c>
      <c r="M236" s="278">
        <v>0</v>
      </c>
      <c r="N236" s="278"/>
      <c r="O236" s="279" t="e">
        <v>#N/A</v>
      </c>
      <c r="P236" s="278"/>
      <c r="Q236" s="307"/>
      <c r="R236" s="306"/>
      <c r="S236" s="284"/>
      <c r="T236" s="287"/>
      <c r="U236" s="312"/>
      <c r="V236" s="312"/>
      <c r="W236" s="315"/>
      <c r="X236" s="315"/>
      <c r="Y236" s="315"/>
    </row>
    <row r="237" spans="1:25" s="310" customFormat="1">
      <c r="A237" s="284"/>
      <c r="B237" s="284"/>
      <c r="C237" s="306"/>
      <c r="D237" s="306"/>
      <c r="E237" s="306"/>
      <c r="F237" s="284"/>
      <c r="G237" s="306"/>
      <c r="H237" s="306"/>
      <c r="I237" s="306"/>
      <c r="J237" s="278">
        <v>0</v>
      </c>
      <c r="K237" s="279" t="s">
        <v>2763</v>
      </c>
      <c r="L237" s="279" t="s">
        <v>2763</v>
      </c>
      <c r="M237" s="278">
        <v>0</v>
      </c>
      <c r="N237" s="278"/>
      <c r="O237" s="279" t="e">
        <v>#N/A</v>
      </c>
      <c r="P237" s="278"/>
      <c r="Q237" s="307"/>
      <c r="R237" s="306"/>
      <c r="S237" s="284"/>
      <c r="T237" s="287"/>
      <c r="U237" s="281" t="s">
        <v>791</v>
      </c>
      <c r="V237" s="281"/>
      <c r="W237" s="315"/>
      <c r="X237" s="315"/>
      <c r="Y237" s="315"/>
    </row>
    <row r="238" spans="1:25" s="310" customFormat="1">
      <c r="A238" s="284"/>
      <c r="B238" s="284"/>
      <c r="C238" s="306"/>
      <c r="D238" s="306"/>
      <c r="E238" s="306"/>
      <c r="F238" s="284"/>
      <c r="G238" s="306"/>
      <c r="H238" s="306"/>
      <c r="I238" s="306"/>
      <c r="J238" s="278">
        <v>0</v>
      </c>
      <c r="K238" s="279" t="s">
        <v>2763</v>
      </c>
      <c r="L238" s="279" t="s">
        <v>2763</v>
      </c>
      <c r="M238" s="278">
        <v>0</v>
      </c>
      <c r="N238" s="278"/>
      <c r="O238" s="279" t="e">
        <v>#N/A</v>
      </c>
      <c r="P238" s="278"/>
      <c r="Q238" s="307"/>
      <c r="R238" s="306"/>
      <c r="S238" s="284"/>
      <c r="T238" s="287"/>
      <c r="U238" s="316" t="s">
        <v>1328</v>
      </c>
      <c r="V238" s="316"/>
      <c r="W238" s="315">
        <v>614404735.05999994</v>
      </c>
      <c r="X238" s="315"/>
      <c r="Y238" s="315"/>
    </row>
    <row r="239" spans="1:25">
      <c r="A239" s="284"/>
      <c r="J239" s="278">
        <v>0</v>
      </c>
      <c r="K239" s="279" t="s">
        <v>2763</v>
      </c>
      <c r="L239" s="279" t="s">
        <v>2763</v>
      </c>
      <c r="M239" s="278">
        <v>0</v>
      </c>
      <c r="N239" s="278"/>
      <c r="O239" s="279" t="e">
        <v>#N/A</v>
      </c>
      <c r="P239" s="278"/>
    </row>
    <row r="240" spans="1:25">
      <c r="A240" s="284"/>
      <c r="J240" s="278">
        <v>0</v>
      </c>
      <c r="K240" s="279" t="s">
        <v>2763</v>
      </c>
      <c r="L240" s="279" t="s">
        <v>2763</v>
      </c>
      <c r="M240" s="278">
        <v>0</v>
      </c>
      <c r="N240" s="278"/>
      <c r="O240" s="279" t="e">
        <v>#N/A</v>
      </c>
      <c r="P240" s="278"/>
    </row>
    <row r="241" spans="1:35">
      <c r="A241" s="284"/>
      <c r="J241" s="278">
        <v>0</v>
      </c>
      <c r="K241" s="279" t="s">
        <v>2763</v>
      </c>
      <c r="L241" s="279" t="s">
        <v>2763</v>
      </c>
      <c r="M241" s="278">
        <v>0</v>
      </c>
      <c r="N241" s="278"/>
      <c r="O241" s="279" t="e">
        <v>#N/A</v>
      </c>
      <c r="P241" s="278"/>
    </row>
    <row r="242" spans="1:35">
      <c r="A242" s="284"/>
      <c r="J242" s="278">
        <v>0</v>
      </c>
      <c r="K242" s="279" t="s">
        <v>2763</v>
      </c>
      <c r="L242" s="279" t="s">
        <v>2763</v>
      </c>
      <c r="M242" s="278">
        <v>0</v>
      </c>
      <c r="N242" s="278"/>
      <c r="O242" s="279" t="e">
        <v>#N/A</v>
      </c>
      <c r="P242" s="278"/>
    </row>
    <row r="243" spans="1:35">
      <c r="A243" s="284"/>
      <c r="B243" s="313" t="s">
        <v>597</v>
      </c>
      <c r="J243" s="278">
        <v>0</v>
      </c>
      <c r="K243" s="279" t="s">
        <v>2763</v>
      </c>
      <c r="L243" s="279" t="s">
        <v>2763</v>
      </c>
      <c r="M243" s="278">
        <v>0</v>
      </c>
      <c r="N243" s="278"/>
      <c r="O243" s="279" t="e">
        <v>#N/A</v>
      </c>
      <c r="P243" s="278"/>
      <c r="U243" s="313"/>
      <c r="V243" s="313"/>
      <c r="W243" s="303"/>
      <c r="X243" s="303"/>
      <c r="Y243" s="303"/>
    </row>
    <row r="244" spans="1:35">
      <c r="A244" s="285" t="s">
        <v>2751</v>
      </c>
      <c r="B244" s="356" t="s">
        <v>1740</v>
      </c>
      <c r="C244" s="356" t="s">
        <v>2632</v>
      </c>
      <c r="D244" s="356"/>
      <c r="E244" s="356"/>
      <c r="F244" s="356" t="s">
        <v>2751</v>
      </c>
      <c r="G244" s="356"/>
      <c r="H244" s="356"/>
      <c r="I244" s="356" t="s">
        <v>3272</v>
      </c>
      <c r="J244" s="347" t="s">
        <v>3272</v>
      </c>
      <c r="K244" s="348" t="s">
        <v>4024</v>
      </c>
      <c r="L244" s="348" t="s">
        <v>3999</v>
      </c>
      <c r="M244" s="347" t="s">
        <v>2751</v>
      </c>
      <c r="N244" s="347" t="s">
        <v>3272</v>
      </c>
      <c r="O244" s="348" t="s">
        <v>2753</v>
      </c>
      <c r="P244" s="347"/>
      <c r="Q244" s="357" t="s">
        <v>2752</v>
      </c>
      <c r="R244" s="356"/>
      <c r="S244" s="356" t="s">
        <v>2753</v>
      </c>
      <c r="T244" s="287" t="s">
        <v>2771</v>
      </c>
      <c r="U244" s="259" t="s">
        <v>1964</v>
      </c>
      <c r="V244" s="304">
        <v>291062923</v>
      </c>
      <c r="W244" s="305">
        <v>0</v>
      </c>
      <c r="X244" s="305"/>
      <c r="Y244" s="305"/>
    </row>
    <row r="245" spans="1:35">
      <c r="A245" s="285" t="s">
        <v>2754</v>
      </c>
      <c r="B245" s="356" t="s">
        <v>1740</v>
      </c>
      <c r="C245" s="356" t="s">
        <v>2632</v>
      </c>
      <c r="D245" s="356"/>
      <c r="E245" s="356"/>
      <c r="F245" s="356" t="s">
        <v>2754</v>
      </c>
      <c r="G245" s="356"/>
      <c r="H245" s="356"/>
      <c r="I245" s="356" t="s">
        <v>3273</v>
      </c>
      <c r="J245" s="347" t="s">
        <v>3273</v>
      </c>
      <c r="K245" s="348" t="s">
        <v>4024</v>
      </c>
      <c r="L245" s="348" t="s">
        <v>3999</v>
      </c>
      <c r="M245" s="347" t="s">
        <v>2754</v>
      </c>
      <c r="N245" s="347" t="s">
        <v>3273</v>
      </c>
      <c r="O245" s="348" t="s">
        <v>2753</v>
      </c>
      <c r="P245" s="347"/>
      <c r="Q245" s="357" t="s">
        <v>2752</v>
      </c>
      <c r="R245" s="356"/>
      <c r="S245" s="356" t="s">
        <v>2753</v>
      </c>
      <c r="T245" s="287" t="s">
        <v>2771</v>
      </c>
      <c r="U245" s="259" t="s">
        <v>1965</v>
      </c>
      <c r="V245" s="304">
        <v>200000000</v>
      </c>
      <c r="W245" s="305">
        <v>0</v>
      </c>
      <c r="X245" s="305"/>
      <c r="Y245" s="305"/>
    </row>
    <row r="246" spans="1:35">
      <c r="A246" s="285" t="s">
        <v>3351</v>
      </c>
      <c r="B246" s="356" t="s">
        <v>1740</v>
      </c>
      <c r="C246" s="356" t="s">
        <v>2632</v>
      </c>
      <c r="D246" s="356"/>
      <c r="E246" s="356"/>
      <c r="F246" s="356" t="e">
        <v>#N/A</v>
      </c>
      <c r="G246" s="356"/>
      <c r="H246" s="356"/>
      <c r="I246" s="356">
        <v>0</v>
      </c>
      <c r="J246" s="347" t="s">
        <v>3273</v>
      </c>
      <c r="K246" s="348" t="s">
        <v>4024</v>
      </c>
      <c r="L246" s="348" t="s">
        <v>3999</v>
      </c>
      <c r="M246" s="347" t="s">
        <v>3351</v>
      </c>
      <c r="N246" s="347" t="s">
        <v>4025</v>
      </c>
      <c r="O246" s="348">
        <v>0</v>
      </c>
      <c r="P246" s="347"/>
      <c r="Q246" s="357" t="s">
        <v>2769</v>
      </c>
      <c r="R246" s="356"/>
      <c r="S246" s="356">
        <v>23050128</v>
      </c>
      <c r="U246" s="259" t="s">
        <v>1486</v>
      </c>
      <c r="V246" s="304"/>
      <c r="W246" s="305">
        <v>498860891.10000002</v>
      </c>
      <c r="X246" s="305">
        <v>498860891.10000002</v>
      </c>
      <c r="Y246" s="305">
        <v>498860891.10000002</v>
      </c>
    </row>
    <row r="247" spans="1:35" s="310" customFormat="1">
      <c r="A247" s="284"/>
      <c r="B247" s="356"/>
      <c r="C247" s="358"/>
      <c r="D247" s="358"/>
      <c r="E247" s="358"/>
      <c r="F247" s="356" t="e">
        <v>#N/A</v>
      </c>
      <c r="G247" s="358"/>
      <c r="H247" s="358"/>
      <c r="I247" s="358"/>
      <c r="J247" s="347">
        <v>0</v>
      </c>
      <c r="K247" s="348" t="s">
        <v>2763</v>
      </c>
      <c r="L247" s="348" t="s">
        <v>2763</v>
      </c>
      <c r="M247" s="347">
        <v>0</v>
      </c>
      <c r="N247" s="347"/>
      <c r="O247" s="348" t="e">
        <v>#N/A</v>
      </c>
      <c r="P247" s="347"/>
      <c r="Q247" s="359"/>
      <c r="R247" s="358"/>
      <c r="S247" s="356"/>
      <c r="T247" s="287"/>
      <c r="U247" s="308"/>
      <c r="V247" s="309">
        <f>SUM(V244:V246)</f>
        <v>491062923</v>
      </c>
      <c r="W247" s="309">
        <f>SUM(W244:W246)</f>
        <v>498860891.10000002</v>
      </c>
      <c r="X247" s="309">
        <f>SUM(X244:X246)</f>
        <v>498860891.10000002</v>
      </c>
      <c r="Y247" s="309">
        <f>SUM(Y244:Y246)</f>
        <v>498860891.10000002</v>
      </c>
    </row>
    <row r="248" spans="1:35" s="310" customFormat="1">
      <c r="A248" s="284"/>
      <c r="B248" s="284"/>
      <c r="C248" s="306"/>
      <c r="D248" s="306"/>
      <c r="E248" s="306"/>
      <c r="F248" s="284"/>
      <c r="G248" s="306"/>
      <c r="H248" s="306"/>
      <c r="I248" s="306"/>
      <c r="J248" s="278">
        <v>0</v>
      </c>
      <c r="K248" s="279" t="s">
        <v>2763</v>
      </c>
      <c r="L248" s="279" t="s">
        <v>2763</v>
      </c>
      <c r="M248" s="278">
        <v>0</v>
      </c>
      <c r="N248" s="278"/>
      <c r="O248" s="279" t="e">
        <v>#N/A</v>
      </c>
      <c r="P248" s="278"/>
      <c r="Q248" s="307"/>
      <c r="R248" s="306"/>
      <c r="S248" s="284"/>
      <c r="T248" s="287"/>
      <c r="U248" s="312"/>
      <c r="V248" s="312"/>
      <c r="W248" s="315"/>
      <c r="X248" s="315"/>
      <c r="Y248" s="315"/>
    </row>
    <row r="249" spans="1:35" s="310" customFormat="1">
      <c r="A249" s="284"/>
      <c r="B249" s="284"/>
      <c r="C249" s="306"/>
      <c r="D249" s="306"/>
      <c r="E249" s="306"/>
      <c r="F249" s="284"/>
      <c r="G249" s="306"/>
      <c r="H249" s="306"/>
      <c r="I249" s="306"/>
      <c r="J249" s="278">
        <v>0</v>
      </c>
      <c r="K249" s="279" t="s">
        <v>2763</v>
      </c>
      <c r="L249" s="279" t="s">
        <v>2763</v>
      </c>
      <c r="M249" s="278">
        <v>0</v>
      </c>
      <c r="N249" s="278"/>
      <c r="O249" s="279" t="e">
        <v>#N/A</v>
      </c>
      <c r="P249" s="278"/>
      <c r="Q249" s="307"/>
      <c r="R249" s="306"/>
      <c r="S249" s="284"/>
      <c r="T249" s="287"/>
      <c r="U249" s="281" t="s">
        <v>791</v>
      </c>
      <c r="V249" s="281"/>
      <c r="W249" s="315"/>
      <c r="X249" s="315"/>
      <c r="Y249" s="315"/>
    </row>
    <row r="250" spans="1:35">
      <c r="A250" s="284"/>
      <c r="J250" s="278">
        <v>0</v>
      </c>
      <c r="K250" s="279" t="s">
        <v>2763</v>
      </c>
      <c r="L250" s="279" t="s">
        <v>2763</v>
      </c>
      <c r="M250" s="278">
        <v>0</v>
      </c>
      <c r="N250" s="278"/>
      <c r="O250" s="279" t="e">
        <v>#N/A</v>
      </c>
      <c r="P250" s="278"/>
      <c r="U250" s="316" t="s">
        <v>1328</v>
      </c>
      <c r="V250" s="316"/>
      <c r="W250" s="289">
        <v>498860891.10000002</v>
      </c>
    </row>
    <row r="251" spans="1:35">
      <c r="A251" s="284"/>
      <c r="J251" s="278">
        <v>0</v>
      </c>
      <c r="K251" s="279" t="s">
        <v>2763</v>
      </c>
      <c r="L251" s="279" t="s">
        <v>2763</v>
      </c>
      <c r="M251" s="278">
        <v>0</v>
      </c>
      <c r="N251" s="278"/>
      <c r="O251" s="279" t="e">
        <v>#N/A</v>
      </c>
      <c r="P251" s="278"/>
    </row>
    <row r="252" spans="1:35">
      <c r="A252" s="284"/>
      <c r="J252" s="278">
        <v>0</v>
      </c>
      <c r="K252" s="279" t="s">
        <v>2763</v>
      </c>
      <c r="L252" s="279" t="s">
        <v>2763</v>
      </c>
      <c r="M252" s="278">
        <v>0</v>
      </c>
      <c r="N252" s="278"/>
      <c r="O252" s="279" t="e">
        <v>#N/A</v>
      </c>
      <c r="P252" s="278"/>
    </row>
    <row r="253" spans="1:35">
      <c r="A253" s="284"/>
      <c r="J253" s="278">
        <v>0</v>
      </c>
      <c r="K253" s="279" t="s">
        <v>2763</v>
      </c>
      <c r="L253" s="279" t="s">
        <v>2763</v>
      </c>
      <c r="M253" s="278">
        <v>0</v>
      </c>
      <c r="N253" s="278"/>
      <c r="O253" s="279" t="e">
        <v>#N/A</v>
      </c>
      <c r="P253" s="278"/>
    </row>
    <row r="254" spans="1:35">
      <c r="A254" s="284"/>
      <c r="J254" s="278">
        <v>0</v>
      </c>
      <c r="K254" s="279" t="s">
        <v>2763</v>
      </c>
      <c r="L254" s="279" t="s">
        <v>2763</v>
      </c>
      <c r="M254" s="278">
        <v>0</v>
      </c>
      <c r="N254" s="278"/>
      <c r="O254" s="279" t="e">
        <v>#N/A</v>
      </c>
      <c r="P254" s="278"/>
    </row>
    <row r="255" spans="1:35">
      <c r="A255" s="284"/>
      <c r="B255" s="313" t="s">
        <v>436</v>
      </c>
      <c r="J255" s="278">
        <v>0</v>
      </c>
      <c r="K255" s="279" t="s">
        <v>2763</v>
      </c>
      <c r="L255" s="279" t="s">
        <v>2763</v>
      </c>
      <c r="M255" s="278">
        <v>0</v>
      </c>
      <c r="N255" s="278"/>
      <c r="O255" s="279" t="e">
        <v>#N/A</v>
      </c>
      <c r="P255" s="278"/>
      <c r="U255" s="313"/>
      <c r="V255" s="313"/>
      <c r="W255" s="303"/>
      <c r="X255" s="303"/>
      <c r="Y255" s="303"/>
      <c r="Z255" s="310"/>
      <c r="AA255" s="310"/>
      <c r="AB255" s="310"/>
      <c r="AC255" s="310"/>
      <c r="AD255" s="310"/>
      <c r="AE255" s="310"/>
      <c r="AF255" s="310"/>
      <c r="AG255" s="310"/>
      <c r="AH255" s="310"/>
      <c r="AI255" s="310"/>
    </row>
    <row r="256" spans="1:35">
      <c r="A256" s="285" t="s">
        <v>3282</v>
      </c>
      <c r="B256" s="356" t="s">
        <v>2240</v>
      </c>
      <c r="C256" s="356" t="s">
        <v>2761</v>
      </c>
      <c r="D256" s="356"/>
      <c r="E256" s="356"/>
      <c r="F256" s="356" t="e">
        <v>#N/A</v>
      </c>
      <c r="G256" s="356"/>
      <c r="H256" s="356"/>
      <c r="I256" s="356">
        <v>0</v>
      </c>
      <c r="J256" s="347" t="s">
        <v>3764</v>
      </c>
      <c r="K256" s="348" t="s">
        <v>4012</v>
      </c>
      <c r="L256" s="348" t="s">
        <v>4000</v>
      </c>
      <c r="M256" s="347" t="s">
        <v>3282</v>
      </c>
      <c r="N256" s="347" t="s">
        <v>4026</v>
      </c>
      <c r="O256" s="348">
        <v>0</v>
      </c>
      <c r="P256" s="347"/>
      <c r="Q256" s="357" t="s">
        <v>2769</v>
      </c>
      <c r="R256" s="356"/>
      <c r="S256" s="356">
        <v>23010143</v>
      </c>
      <c r="U256" s="259" t="s">
        <v>1850</v>
      </c>
      <c r="V256" s="295">
        <v>150000000</v>
      </c>
      <c r="W256" s="305">
        <v>500000000</v>
      </c>
      <c r="X256" s="305">
        <v>282760000</v>
      </c>
      <c r="Y256" s="305">
        <v>282760000</v>
      </c>
    </row>
    <row r="257" spans="1:25">
      <c r="A257" s="285" t="s">
        <v>3283</v>
      </c>
      <c r="B257" s="356" t="s">
        <v>2240</v>
      </c>
      <c r="C257" s="356" t="s">
        <v>2761</v>
      </c>
      <c r="D257" s="356"/>
      <c r="E257" s="356"/>
      <c r="F257" s="356" t="e">
        <v>#N/A</v>
      </c>
      <c r="G257" s="356"/>
      <c r="H257" s="356"/>
      <c r="I257" s="356">
        <v>0</v>
      </c>
      <c r="J257" s="347" t="s">
        <v>3764</v>
      </c>
      <c r="K257" s="348" t="s">
        <v>4012</v>
      </c>
      <c r="L257" s="348" t="s">
        <v>4000</v>
      </c>
      <c r="M257" s="347" t="s">
        <v>3283</v>
      </c>
      <c r="N257" s="347" t="s">
        <v>4027</v>
      </c>
      <c r="O257" s="348">
        <v>0</v>
      </c>
      <c r="P257" s="347"/>
      <c r="Q257" s="357" t="s">
        <v>2769</v>
      </c>
      <c r="R257" s="356"/>
      <c r="S257" s="356">
        <v>23030102</v>
      </c>
      <c r="U257" s="259" t="s">
        <v>883</v>
      </c>
      <c r="V257" s="295"/>
      <c r="W257" s="305">
        <v>200450000</v>
      </c>
      <c r="X257" s="305">
        <v>160450000</v>
      </c>
      <c r="Y257" s="305">
        <v>0</v>
      </c>
    </row>
    <row r="258" spans="1:25" ht="31.5">
      <c r="A258" s="285" t="s">
        <v>3346</v>
      </c>
      <c r="B258" s="356" t="s">
        <v>2240</v>
      </c>
      <c r="C258" s="356" t="s">
        <v>2761</v>
      </c>
      <c r="D258" s="356"/>
      <c r="E258" s="356"/>
      <c r="F258" s="356" t="e">
        <v>#N/A</v>
      </c>
      <c r="G258" s="356"/>
      <c r="H258" s="356"/>
      <c r="I258" s="356" t="s">
        <v>3347</v>
      </c>
      <c r="J258" s="347" t="s">
        <v>3764</v>
      </c>
      <c r="K258" s="348" t="s">
        <v>4012</v>
      </c>
      <c r="L258" s="348" t="s">
        <v>4000</v>
      </c>
      <c r="M258" s="347" t="s">
        <v>3346</v>
      </c>
      <c r="N258" s="347" t="s">
        <v>3764</v>
      </c>
      <c r="O258" s="348">
        <v>0</v>
      </c>
      <c r="P258" s="347"/>
      <c r="Q258" s="357" t="s">
        <v>2769</v>
      </c>
      <c r="R258" s="356"/>
      <c r="S258" s="356">
        <v>23020118</v>
      </c>
      <c r="U258" s="259" t="s">
        <v>882</v>
      </c>
      <c r="V258" s="295"/>
      <c r="W258" s="305">
        <v>3000000</v>
      </c>
      <c r="X258" s="305">
        <v>3000000</v>
      </c>
      <c r="Y258" s="305">
        <v>0</v>
      </c>
    </row>
    <row r="259" spans="1:25">
      <c r="A259" s="285" t="s">
        <v>3352</v>
      </c>
      <c r="B259" s="356" t="s">
        <v>2240</v>
      </c>
      <c r="C259" s="356" t="s">
        <v>2761</v>
      </c>
      <c r="D259" s="356"/>
      <c r="E259" s="356"/>
      <c r="F259" s="356" t="e">
        <v>#N/A</v>
      </c>
      <c r="G259" s="356"/>
      <c r="H259" s="356"/>
      <c r="I259" s="356" t="s">
        <v>3353</v>
      </c>
      <c r="J259" s="347" t="s">
        <v>3765</v>
      </c>
      <c r="K259" s="348" t="s">
        <v>4012</v>
      </c>
      <c r="L259" s="348" t="s">
        <v>4005</v>
      </c>
      <c r="M259" s="347" t="s">
        <v>3352</v>
      </c>
      <c r="N259" s="347" t="s">
        <v>3765</v>
      </c>
      <c r="O259" s="348" t="s">
        <v>2241</v>
      </c>
      <c r="P259" s="347"/>
      <c r="Q259" s="357" t="s">
        <v>2769</v>
      </c>
      <c r="R259" s="356"/>
      <c r="S259" s="356" t="s">
        <v>2241</v>
      </c>
      <c r="T259" s="287" t="s">
        <v>2771</v>
      </c>
      <c r="U259" s="259" t="s">
        <v>881</v>
      </c>
      <c r="V259" s="295"/>
      <c r="W259" s="305">
        <v>107259400.59</v>
      </c>
      <c r="X259" s="305">
        <v>0</v>
      </c>
      <c r="Y259" s="305">
        <v>0</v>
      </c>
    </row>
    <row r="260" spans="1:25">
      <c r="A260" s="285" t="s">
        <v>2243</v>
      </c>
      <c r="B260" s="356" t="s">
        <v>2240</v>
      </c>
      <c r="C260" s="356" t="s">
        <v>2761</v>
      </c>
      <c r="D260" s="356"/>
      <c r="E260" s="356"/>
      <c r="F260" s="356" t="e">
        <v>#N/A</v>
      </c>
      <c r="G260" s="356"/>
      <c r="H260" s="356"/>
      <c r="I260" s="356" t="s">
        <v>2813</v>
      </c>
      <c r="J260" s="347" t="s">
        <v>2813</v>
      </c>
      <c r="K260" s="348" t="s">
        <v>4028</v>
      </c>
      <c r="L260" s="348" t="s">
        <v>3999</v>
      </c>
      <c r="M260" s="347" t="s">
        <v>2243</v>
      </c>
      <c r="N260" s="347" t="s">
        <v>2813</v>
      </c>
      <c r="O260" s="348" t="s">
        <v>2201</v>
      </c>
      <c r="P260" s="347"/>
      <c r="Q260" s="357" t="s">
        <v>2769</v>
      </c>
      <c r="R260" s="356"/>
      <c r="S260" s="356" t="s">
        <v>2201</v>
      </c>
      <c r="T260" s="287" t="s">
        <v>2771</v>
      </c>
      <c r="U260" s="320" t="s">
        <v>1851</v>
      </c>
      <c r="V260" s="376">
        <v>784000000</v>
      </c>
      <c r="W260" s="305">
        <v>600000000</v>
      </c>
      <c r="X260" s="305">
        <v>529301488.57999998</v>
      </c>
      <c r="Y260" s="305">
        <v>20040000</v>
      </c>
    </row>
    <row r="261" spans="1:25">
      <c r="A261" s="285" t="s">
        <v>3354</v>
      </c>
      <c r="B261" s="356" t="s">
        <v>2240</v>
      </c>
      <c r="C261" s="356" t="s">
        <v>3355</v>
      </c>
      <c r="D261" s="356"/>
      <c r="E261" s="356"/>
      <c r="F261" s="356" t="e">
        <v>#N/A</v>
      </c>
      <c r="G261" s="356"/>
      <c r="H261" s="356"/>
      <c r="I261" s="356" t="s">
        <v>3356</v>
      </c>
      <c r="J261" s="347" t="s">
        <v>3766</v>
      </c>
      <c r="K261" s="348" t="s">
        <v>4012</v>
      </c>
      <c r="L261" s="348" t="s">
        <v>3997</v>
      </c>
      <c r="M261" s="347" t="s">
        <v>3354</v>
      </c>
      <c r="N261" s="347" t="s">
        <v>3766</v>
      </c>
      <c r="O261" s="348" t="s">
        <v>2236</v>
      </c>
      <c r="P261" s="347"/>
      <c r="Q261" s="357" t="s">
        <v>2769</v>
      </c>
      <c r="R261" s="356"/>
      <c r="S261" s="356" t="s">
        <v>2236</v>
      </c>
      <c r="T261" s="287" t="s">
        <v>2771</v>
      </c>
      <c r="U261" s="259" t="s">
        <v>67</v>
      </c>
      <c r="V261" s="295">
        <v>1000000000</v>
      </c>
      <c r="W261" s="305">
        <v>500200000</v>
      </c>
      <c r="X261" s="305">
        <v>500200000</v>
      </c>
      <c r="Y261" s="305">
        <v>200000</v>
      </c>
    </row>
    <row r="262" spans="1:25">
      <c r="A262" s="285" t="s">
        <v>3733</v>
      </c>
      <c r="B262" s="356" t="s">
        <v>2240</v>
      </c>
      <c r="C262" s="356" t="s">
        <v>2171</v>
      </c>
      <c r="D262" s="356"/>
      <c r="E262" s="356"/>
      <c r="F262" s="356" t="e">
        <v>#N/A</v>
      </c>
      <c r="G262" s="356"/>
      <c r="H262" s="356"/>
      <c r="I262" s="356" t="s">
        <v>2789</v>
      </c>
      <c r="J262" s="347" t="s">
        <v>2789</v>
      </c>
      <c r="K262" s="348" t="s">
        <v>4004</v>
      </c>
      <c r="L262" s="348" t="s">
        <v>3999</v>
      </c>
      <c r="M262" s="347" t="s">
        <v>3733</v>
      </c>
      <c r="N262" s="347" t="s">
        <v>4030</v>
      </c>
      <c r="O262" s="348" t="s">
        <v>2177</v>
      </c>
      <c r="P262" s="347"/>
      <c r="Q262" s="357" t="s">
        <v>2769</v>
      </c>
      <c r="R262" s="356"/>
      <c r="S262" s="356" t="s">
        <v>2177</v>
      </c>
      <c r="T262" s="287" t="s">
        <v>2771</v>
      </c>
      <c r="U262" s="259" t="s">
        <v>68</v>
      </c>
      <c r="V262" s="295"/>
      <c r="W262" s="305">
        <v>30540000</v>
      </c>
      <c r="X262" s="305">
        <v>24040000</v>
      </c>
      <c r="Y262" s="305">
        <v>20500000</v>
      </c>
    </row>
    <row r="263" spans="1:25">
      <c r="B263" s="356" t="s">
        <v>2240</v>
      </c>
      <c r="C263" s="356" t="s">
        <v>2462</v>
      </c>
      <c r="D263" s="356"/>
      <c r="E263" s="356"/>
      <c r="F263" s="356"/>
      <c r="G263" s="356"/>
      <c r="H263" s="356"/>
      <c r="I263" s="356"/>
      <c r="J263" s="347"/>
      <c r="K263" s="348"/>
      <c r="L263" s="348"/>
      <c r="M263" s="347"/>
      <c r="N263" s="347" t="s">
        <v>2814</v>
      </c>
      <c r="O263" s="348"/>
      <c r="P263" s="347"/>
      <c r="Q263" s="357" t="s">
        <v>2769</v>
      </c>
      <c r="R263" s="356"/>
      <c r="S263" s="356">
        <v>23020114</v>
      </c>
      <c r="U263" s="259" t="s">
        <v>4338</v>
      </c>
      <c r="V263" s="295">
        <v>2020100000</v>
      </c>
      <c r="W263" s="305"/>
      <c r="X263" s="305"/>
      <c r="Y263" s="305"/>
    </row>
    <row r="264" spans="1:25" s="310" customFormat="1">
      <c r="A264" s="284"/>
      <c r="B264" s="356"/>
      <c r="C264" s="358"/>
      <c r="D264" s="358"/>
      <c r="E264" s="358"/>
      <c r="F264" s="356" t="e">
        <v>#N/A</v>
      </c>
      <c r="G264" s="358"/>
      <c r="H264" s="358"/>
      <c r="I264" s="358"/>
      <c r="J264" s="347">
        <v>0</v>
      </c>
      <c r="K264" s="348" t="s">
        <v>2763</v>
      </c>
      <c r="L264" s="348" t="s">
        <v>2763</v>
      </c>
      <c r="M264" s="347">
        <v>0</v>
      </c>
      <c r="N264" s="347"/>
      <c r="O264" s="348" t="e">
        <v>#N/A</v>
      </c>
      <c r="P264" s="347"/>
      <c r="Q264" s="359"/>
      <c r="R264" s="358"/>
      <c r="S264" s="356"/>
      <c r="T264" s="287"/>
      <c r="U264" s="308"/>
      <c r="V264" s="309">
        <f>SUM(V256:V263)</f>
        <v>3954100000</v>
      </c>
      <c r="W264" s="309">
        <f>SUM(W256:W263)</f>
        <v>1941449400.5900002</v>
      </c>
      <c r="X264" s="309">
        <f>SUM(X256:X263)</f>
        <v>1499751488.5799999</v>
      </c>
      <c r="Y264" s="309">
        <f>SUM(Y256:Y263)</f>
        <v>323500000</v>
      </c>
    </row>
    <row r="265" spans="1:25" s="310" customFormat="1">
      <c r="A265" s="284"/>
      <c r="B265" s="284"/>
      <c r="C265" s="306"/>
      <c r="D265" s="306"/>
      <c r="E265" s="306"/>
      <c r="F265" s="284"/>
      <c r="G265" s="306"/>
      <c r="H265" s="306"/>
      <c r="I265" s="306"/>
      <c r="J265" s="278">
        <v>0</v>
      </c>
      <c r="K265" s="279" t="s">
        <v>2763</v>
      </c>
      <c r="L265" s="279" t="s">
        <v>2763</v>
      </c>
      <c r="M265" s="278">
        <v>0</v>
      </c>
      <c r="N265" s="278"/>
      <c r="O265" s="279" t="e">
        <v>#N/A</v>
      </c>
      <c r="P265" s="278"/>
      <c r="Q265" s="307"/>
      <c r="R265" s="306"/>
      <c r="S265" s="284"/>
      <c r="T265" s="287"/>
      <c r="U265" s="312"/>
      <c r="V265" s="312"/>
      <c r="W265" s="315"/>
      <c r="X265" s="315"/>
      <c r="Y265" s="315"/>
    </row>
    <row r="266" spans="1:25" s="310" customFormat="1">
      <c r="A266" s="284"/>
      <c r="B266" s="284"/>
      <c r="C266" s="306"/>
      <c r="D266" s="306"/>
      <c r="E266" s="306"/>
      <c r="F266" s="284"/>
      <c r="G266" s="306"/>
      <c r="H266" s="306"/>
      <c r="I266" s="306"/>
      <c r="J266" s="278">
        <v>0</v>
      </c>
      <c r="K266" s="279" t="s">
        <v>2763</v>
      </c>
      <c r="L266" s="279" t="s">
        <v>2763</v>
      </c>
      <c r="M266" s="278">
        <v>0</v>
      </c>
      <c r="N266" s="278"/>
      <c r="O266" s="279" t="e">
        <v>#N/A</v>
      </c>
      <c r="P266" s="278"/>
      <c r="Q266" s="307"/>
      <c r="R266" s="306"/>
      <c r="S266" s="284"/>
      <c r="T266" s="287"/>
      <c r="U266" s="281" t="s">
        <v>791</v>
      </c>
      <c r="V266" s="281"/>
      <c r="W266" s="315"/>
      <c r="X266" s="315"/>
      <c r="Y266" s="315"/>
    </row>
    <row r="267" spans="1:25" s="310" customFormat="1">
      <c r="A267" s="284"/>
      <c r="B267" s="284"/>
      <c r="C267" s="306"/>
      <c r="D267" s="306"/>
      <c r="E267" s="306"/>
      <c r="F267" s="284"/>
      <c r="G267" s="306"/>
      <c r="H267" s="306"/>
      <c r="I267" s="306"/>
      <c r="J267" s="278">
        <v>0</v>
      </c>
      <c r="K267" s="279" t="s">
        <v>2763</v>
      </c>
      <c r="L267" s="279" t="s">
        <v>2763</v>
      </c>
      <c r="M267" s="278">
        <v>0</v>
      </c>
      <c r="N267" s="278"/>
      <c r="O267" s="279" t="e">
        <v>#N/A</v>
      </c>
      <c r="P267" s="278"/>
      <c r="Q267" s="307"/>
      <c r="R267" s="306"/>
      <c r="S267" s="284"/>
      <c r="T267" s="287"/>
      <c r="U267" s="316" t="s">
        <v>1328</v>
      </c>
      <c r="V267" s="316"/>
      <c r="W267" s="315">
        <v>1441249400.5899999</v>
      </c>
      <c r="X267" s="315"/>
      <c r="Y267" s="315"/>
    </row>
    <row r="268" spans="1:25" s="310" customFormat="1">
      <c r="A268" s="284"/>
      <c r="B268" s="284"/>
      <c r="C268" s="306"/>
      <c r="D268" s="306"/>
      <c r="E268" s="306"/>
      <c r="F268" s="284"/>
      <c r="G268" s="306"/>
      <c r="H268" s="306"/>
      <c r="I268" s="306"/>
      <c r="J268" s="278">
        <v>0</v>
      </c>
      <c r="K268" s="279" t="s">
        <v>2763</v>
      </c>
      <c r="L268" s="279" t="s">
        <v>2763</v>
      </c>
      <c r="M268" s="278">
        <v>0</v>
      </c>
      <c r="N268" s="278"/>
      <c r="O268" s="279" t="e">
        <v>#N/A</v>
      </c>
      <c r="P268" s="278"/>
      <c r="Q268" s="307"/>
      <c r="R268" s="306"/>
      <c r="S268" s="284"/>
      <c r="T268" s="287"/>
      <c r="U268" s="312"/>
      <c r="V268" s="312"/>
      <c r="W268" s="315"/>
      <c r="X268" s="315"/>
      <c r="Y268" s="315"/>
    </row>
    <row r="269" spans="1:25" s="310" customFormat="1">
      <c r="A269" s="284"/>
      <c r="B269" s="284"/>
      <c r="C269" s="306"/>
      <c r="D269" s="306"/>
      <c r="E269" s="306"/>
      <c r="F269" s="284"/>
      <c r="G269" s="306"/>
      <c r="H269" s="306"/>
      <c r="I269" s="306"/>
      <c r="J269" s="278">
        <v>0</v>
      </c>
      <c r="K269" s="279" t="s">
        <v>2763</v>
      </c>
      <c r="L269" s="279" t="s">
        <v>2763</v>
      </c>
      <c r="M269" s="278">
        <v>0</v>
      </c>
      <c r="N269" s="278"/>
      <c r="O269" s="279" t="e">
        <v>#N/A</v>
      </c>
      <c r="P269" s="278"/>
      <c r="Q269" s="307"/>
      <c r="R269" s="306"/>
      <c r="S269" s="284"/>
      <c r="T269" s="287"/>
      <c r="U269" s="312"/>
      <c r="V269" s="312"/>
      <c r="W269" s="315"/>
      <c r="X269" s="315"/>
      <c r="Y269" s="315"/>
    </row>
    <row r="270" spans="1:25" s="310" customFormat="1">
      <c r="A270" s="284"/>
      <c r="B270" s="284"/>
      <c r="C270" s="306"/>
      <c r="D270" s="306"/>
      <c r="E270" s="306"/>
      <c r="F270" s="284"/>
      <c r="G270" s="306"/>
      <c r="H270" s="306"/>
      <c r="I270" s="306"/>
      <c r="J270" s="278">
        <v>0</v>
      </c>
      <c r="K270" s="279" t="s">
        <v>2763</v>
      </c>
      <c r="L270" s="279" t="s">
        <v>2763</v>
      </c>
      <c r="M270" s="278">
        <v>0</v>
      </c>
      <c r="N270" s="278"/>
      <c r="O270" s="279" t="e">
        <v>#N/A</v>
      </c>
      <c r="P270" s="278"/>
      <c r="Q270" s="307"/>
      <c r="R270" s="306"/>
      <c r="S270" s="284"/>
      <c r="T270" s="287"/>
      <c r="U270" s="312"/>
      <c r="V270" s="312"/>
      <c r="W270" s="315"/>
      <c r="X270" s="315"/>
      <c r="Y270" s="315"/>
    </row>
    <row r="271" spans="1:25" s="310" customFormat="1">
      <c r="A271" s="284"/>
      <c r="B271" s="284"/>
      <c r="C271" s="306"/>
      <c r="D271" s="306"/>
      <c r="E271" s="306"/>
      <c r="F271" s="284"/>
      <c r="G271" s="306"/>
      <c r="H271" s="306"/>
      <c r="I271" s="306"/>
      <c r="J271" s="278">
        <v>0</v>
      </c>
      <c r="K271" s="279" t="s">
        <v>2763</v>
      </c>
      <c r="L271" s="279" t="s">
        <v>2763</v>
      </c>
      <c r="M271" s="278">
        <v>0</v>
      </c>
      <c r="N271" s="278"/>
      <c r="O271" s="279" t="e">
        <v>#N/A</v>
      </c>
      <c r="P271" s="278"/>
      <c r="Q271" s="307"/>
      <c r="R271" s="306"/>
      <c r="S271" s="284"/>
      <c r="T271" s="287"/>
      <c r="U271" s="312"/>
      <c r="V271" s="312"/>
      <c r="W271" s="315"/>
      <c r="X271" s="315"/>
      <c r="Y271" s="315"/>
    </row>
    <row r="272" spans="1:25">
      <c r="A272" s="284"/>
      <c r="B272" s="313" t="s">
        <v>437</v>
      </c>
      <c r="J272" s="278">
        <v>0</v>
      </c>
      <c r="K272" s="279" t="s">
        <v>2763</v>
      </c>
      <c r="L272" s="279" t="s">
        <v>2763</v>
      </c>
      <c r="M272" s="278">
        <v>0</v>
      </c>
      <c r="N272" s="278"/>
      <c r="O272" s="279" t="e">
        <v>#N/A</v>
      </c>
      <c r="P272" s="278"/>
      <c r="U272" s="313"/>
      <c r="V272" s="313"/>
      <c r="W272" s="303"/>
      <c r="X272" s="303"/>
      <c r="Y272" s="303"/>
    </row>
    <row r="273" spans="1:25">
      <c r="A273" s="285" t="s">
        <v>3306</v>
      </c>
      <c r="B273" s="356" t="s">
        <v>2245</v>
      </c>
      <c r="C273" s="356" t="s">
        <v>2246</v>
      </c>
      <c r="D273" s="356"/>
      <c r="E273" s="356"/>
      <c r="F273" s="356" t="e">
        <v>#N/A</v>
      </c>
      <c r="G273" s="356"/>
      <c r="H273" s="356"/>
      <c r="I273" s="356" t="s">
        <v>3307</v>
      </c>
      <c r="J273" s="347" t="s">
        <v>3767</v>
      </c>
      <c r="K273" s="348" t="s">
        <v>3999</v>
      </c>
      <c r="L273" s="348" t="s">
        <v>3997</v>
      </c>
      <c r="M273" s="347" t="s">
        <v>3306</v>
      </c>
      <c r="N273" s="347" t="s">
        <v>3767</v>
      </c>
      <c r="O273" s="348">
        <v>0</v>
      </c>
      <c r="P273" s="347"/>
      <c r="Q273" s="357" t="s">
        <v>2769</v>
      </c>
      <c r="R273" s="356"/>
      <c r="S273" s="356">
        <v>23050101</v>
      </c>
      <c r="U273" s="259" t="s">
        <v>1662</v>
      </c>
      <c r="V273" s="259"/>
      <c r="W273" s="305">
        <v>1500000000</v>
      </c>
      <c r="X273" s="305">
        <v>1010000000</v>
      </c>
      <c r="Y273" s="305">
        <v>1010000000</v>
      </c>
    </row>
    <row r="274" spans="1:25">
      <c r="A274" s="285" t="s">
        <v>3314</v>
      </c>
      <c r="B274" s="356" t="s">
        <v>2245</v>
      </c>
      <c r="C274" s="356" t="s">
        <v>3315</v>
      </c>
      <c r="D274" s="356"/>
      <c r="E274" s="356"/>
      <c r="F274" s="356" t="e">
        <v>#N/A</v>
      </c>
      <c r="G274" s="356"/>
      <c r="H274" s="356"/>
      <c r="I274" s="356" t="s">
        <v>3316</v>
      </c>
      <c r="J274" s="347" t="s">
        <v>3769</v>
      </c>
      <c r="K274" s="348" t="s">
        <v>4004</v>
      </c>
      <c r="L274" s="348" t="s">
        <v>3999</v>
      </c>
      <c r="M274" s="347" t="s">
        <v>3314</v>
      </c>
      <c r="N274" s="347" t="s">
        <v>3769</v>
      </c>
      <c r="O274" s="348">
        <v>0</v>
      </c>
      <c r="P274" s="347"/>
      <c r="Q274" s="357" t="s">
        <v>2769</v>
      </c>
      <c r="R274" s="356"/>
      <c r="S274" s="356" t="s">
        <v>2192</v>
      </c>
      <c r="U274" s="321" t="s">
        <v>1663</v>
      </c>
      <c r="V274" s="321"/>
      <c r="W274" s="305">
        <v>30150000</v>
      </c>
      <c r="X274" s="305">
        <v>215150000</v>
      </c>
      <c r="Y274" s="305">
        <v>215150000</v>
      </c>
    </row>
    <row r="275" spans="1:25">
      <c r="A275" s="285" t="s">
        <v>3319</v>
      </c>
      <c r="B275" s="356" t="s">
        <v>2245</v>
      </c>
      <c r="C275" s="356" t="s">
        <v>2246</v>
      </c>
      <c r="D275" s="356"/>
      <c r="E275" s="356"/>
      <c r="F275" s="356" t="e">
        <v>#N/A</v>
      </c>
      <c r="G275" s="356"/>
      <c r="H275" s="356"/>
      <c r="I275" s="356" t="s">
        <v>3320</v>
      </c>
      <c r="J275" s="347" t="s">
        <v>3768</v>
      </c>
      <c r="K275" s="348" t="s">
        <v>3999</v>
      </c>
      <c r="L275" s="348" t="s">
        <v>3997</v>
      </c>
      <c r="M275" s="347" t="s">
        <v>3319</v>
      </c>
      <c r="N275" s="347" t="s">
        <v>3768</v>
      </c>
      <c r="O275" s="348">
        <v>0</v>
      </c>
      <c r="P275" s="347"/>
      <c r="Q275" s="357" t="s">
        <v>2769</v>
      </c>
      <c r="R275" s="356"/>
      <c r="S275" s="356">
        <v>23020103</v>
      </c>
      <c r="U275" s="321" t="s">
        <v>745</v>
      </c>
      <c r="V275" s="321"/>
      <c r="W275" s="305">
        <v>40948000</v>
      </c>
      <c r="X275" s="305">
        <v>808948000</v>
      </c>
      <c r="Y275" s="305">
        <v>808948000</v>
      </c>
    </row>
    <row r="276" spans="1:25">
      <c r="A276" s="285" t="s">
        <v>3325</v>
      </c>
      <c r="B276" s="356" t="s">
        <v>2245</v>
      </c>
      <c r="C276" s="356" t="s">
        <v>3326</v>
      </c>
      <c r="D276" s="356"/>
      <c r="E276" s="356"/>
      <c r="F276" s="356" t="e">
        <v>#N/A</v>
      </c>
      <c r="G276" s="356"/>
      <c r="H276" s="356"/>
      <c r="I276" s="356" t="s">
        <v>3327</v>
      </c>
      <c r="J276" s="347" t="s">
        <v>3770</v>
      </c>
      <c r="K276" s="348" t="s">
        <v>4004</v>
      </c>
      <c r="L276" s="348" t="s">
        <v>3997</v>
      </c>
      <c r="M276" s="347" t="s">
        <v>3325</v>
      </c>
      <c r="N276" s="347" t="s">
        <v>3770</v>
      </c>
      <c r="O276" s="348">
        <v>0</v>
      </c>
      <c r="P276" s="347"/>
      <c r="Q276" s="357" t="s">
        <v>2769</v>
      </c>
      <c r="R276" s="356"/>
      <c r="S276" s="356">
        <v>23050101</v>
      </c>
      <c r="U276" s="321" t="s">
        <v>1664</v>
      </c>
      <c r="V276" s="321"/>
      <c r="W276" s="305">
        <v>0</v>
      </c>
      <c r="X276" s="305">
        <v>86281000</v>
      </c>
      <c r="Y276" s="305">
        <v>86281000</v>
      </c>
    </row>
    <row r="277" spans="1:25">
      <c r="A277" s="285" t="s">
        <v>2247</v>
      </c>
      <c r="B277" s="356" t="s">
        <v>2245</v>
      </c>
      <c r="C277" s="356" t="s">
        <v>2246</v>
      </c>
      <c r="D277" s="356"/>
      <c r="E277" s="356"/>
      <c r="F277" s="356" t="e">
        <v>#N/A</v>
      </c>
      <c r="G277" s="356"/>
      <c r="H277" s="356"/>
      <c r="I277" s="356" t="s">
        <v>2815</v>
      </c>
      <c r="J277" s="347" t="s">
        <v>2815</v>
      </c>
      <c r="K277" s="348" t="s">
        <v>4031</v>
      </c>
      <c r="L277" s="348" t="s">
        <v>3999</v>
      </c>
      <c r="M277" s="347" t="s">
        <v>2247</v>
      </c>
      <c r="N277" s="347" t="s">
        <v>2815</v>
      </c>
      <c r="O277" s="348" t="s">
        <v>2248</v>
      </c>
      <c r="P277" s="347"/>
      <c r="Q277" s="357" t="s">
        <v>2769</v>
      </c>
      <c r="R277" s="356"/>
      <c r="S277" s="356" t="s">
        <v>2248</v>
      </c>
      <c r="T277" s="287" t="s">
        <v>2771</v>
      </c>
      <c r="U277" s="321" t="s">
        <v>1943</v>
      </c>
      <c r="V277" s="304">
        <v>1933000</v>
      </c>
      <c r="W277" s="305">
        <v>0</v>
      </c>
      <c r="X277" s="305"/>
      <c r="Y277" s="305"/>
    </row>
    <row r="278" spans="1:25">
      <c r="A278" s="285" t="s">
        <v>3328</v>
      </c>
      <c r="B278" s="356" t="s">
        <v>2245</v>
      </c>
      <c r="C278" s="356" t="s">
        <v>3329</v>
      </c>
      <c r="D278" s="356"/>
      <c r="E278" s="356"/>
      <c r="F278" s="356" t="e">
        <v>#N/A</v>
      </c>
      <c r="G278" s="356"/>
      <c r="H278" s="356"/>
      <c r="I278" s="356" t="s">
        <v>3330</v>
      </c>
      <c r="J278" s="347" t="s">
        <v>3771</v>
      </c>
      <c r="K278" s="348" t="s">
        <v>4004</v>
      </c>
      <c r="L278" s="348" t="s">
        <v>3999</v>
      </c>
      <c r="M278" s="347" t="s">
        <v>3328</v>
      </c>
      <c r="N278" s="347" t="s">
        <v>3771</v>
      </c>
      <c r="O278" s="348">
        <v>0</v>
      </c>
      <c r="P278" s="347"/>
      <c r="Q278" s="357" t="s">
        <v>2769</v>
      </c>
      <c r="R278" s="356"/>
      <c r="S278" s="356">
        <v>23010119</v>
      </c>
      <c r="U278" s="321" t="s">
        <v>1944</v>
      </c>
      <c r="V278" s="304">
        <v>31370000</v>
      </c>
      <c r="W278" s="305">
        <v>0</v>
      </c>
      <c r="X278" s="305"/>
      <c r="Y278" s="305"/>
    </row>
    <row r="279" spans="1:25">
      <c r="A279" s="285" t="s">
        <v>2250</v>
      </c>
      <c r="B279" s="356" t="s">
        <v>2245</v>
      </c>
      <c r="C279" s="356" t="s">
        <v>2246</v>
      </c>
      <c r="D279" s="356"/>
      <c r="E279" s="356"/>
      <c r="F279" s="356" t="e">
        <v>#N/A</v>
      </c>
      <c r="G279" s="356"/>
      <c r="H279" s="356"/>
      <c r="I279" s="356" t="s">
        <v>2816</v>
      </c>
      <c r="J279" s="347" t="s">
        <v>2816</v>
      </c>
      <c r="K279" s="348" t="s">
        <v>4032</v>
      </c>
      <c r="L279" s="348" t="s">
        <v>3999</v>
      </c>
      <c r="M279" s="347" t="s">
        <v>2250</v>
      </c>
      <c r="N279" s="347" t="s">
        <v>2816</v>
      </c>
      <c r="O279" s="348" t="s">
        <v>2192</v>
      </c>
      <c r="P279" s="347"/>
      <c r="Q279" s="357" t="s">
        <v>2769</v>
      </c>
      <c r="R279" s="356"/>
      <c r="S279" s="356" t="s">
        <v>2192</v>
      </c>
      <c r="T279" s="287" t="s">
        <v>2771</v>
      </c>
      <c r="U279" s="321" t="s">
        <v>1945</v>
      </c>
      <c r="V279" s="304">
        <v>200000000</v>
      </c>
      <c r="W279" s="305">
        <v>0</v>
      </c>
      <c r="X279" s="305"/>
      <c r="Y279" s="305"/>
    </row>
    <row r="280" spans="1:25">
      <c r="A280" s="285" t="s">
        <v>2251</v>
      </c>
      <c r="B280" s="356" t="s">
        <v>2245</v>
      </c>
      <c r="C280" s="356" t="s">
        <v>2246</v>
      </c>
      <c r="D280" s="356"/>
      <c r="E280" s="356"/>
      <c r="F280" s="356" t="e">
        <v>#N/A</v>
      </c>
      <c r="G280" s="356"/>
      <c r="H280" s="356"/>
      <c r="I280" s="356" t="s">
        <v>2817</v>
      </c>
      <c r="J280" s="347" t="s">
        <v>2817</v>
      </c>
      <c r="K280" s="348" t="s">
        <v>4031</v>
      </c>
      <c r="L280" s="348" t="s">
        <v>3999</v>
      </c>
      <c r="M280" s="347" t="s">
        <v>2251</v>
      </c>
      <c r="N280" s="347" t="s">
        <v>2817</v>
      </c>
      <c r="O280" s="348" t="s">
        <v>2249</v>
      </c>
      <c r="P280" s="347"/>
      <c r="Q280" s="357" t="s">
        <v>2769</v>
      </c>
      <c r="R280" s="356"/>
      <c r="S280" s="356" t="s">
        <v>2249</v>
      </c>
      <c r="T280" s="287" t="s">
        <v>2771</v>
      </c>
      <c r="U280" s="321" t="s">
        <v>1946</v>
      </c>
      <c r="V280" s="304">
        <v>45000000</v>
      </c>
      <c r="W280" s="305">
        <v>0</v>
      </c>
      <c r="X280" s="305"/>
      <c r="Y280" s="305"/>
    </row>
    <row r="281" spans="1:25">
      <c r="A281" s="285" t="s">
        <v>2252</v>
      </c>
      <c r="B281" s="356" t="s">
        <v>2245</v>
      </c>
      <c r="C281" s="356" t="s">
        <v>2246</v>
      </c>
      <c r="D281" s="356"/>
      <c r="E281" s="356"/>
      <c r="F281" s="356" t="e">
        <v>#N/A</v>
      </c>
      <c r="G281" s="356"/>
      <c r="H281" s="356"/>
      <c r="I281" s="356" t="s">
        <v>2818</v>
      </c>
      <c r="J281" s="347" t="s">
        <v>2818</v>
      </c>
      <c r="K281" s="348" t="s">
        <v>4033</v>
      </c>
      <c r="L281" s="348" t="s">
        <v>3999</v>
      </c>
      <c r="M281" s="347" t="s">
        <v>2252</v>
      </c>
      <c r="N281" s="347" t="s">
        <v>2818</v>
      </c>
      <c r="O281" s="348" t="s">
        <v>2192</v>
      </c>
      <c r="P281" s="347"/>
      <c r="Q281" s="357" t="s">
        <v>2769</v>
      </c>
      <c r="R281" s="356"/>
      <c r="S281" s="356" t="s">
        <v>2192</v>
      </c>
      <c r="T281" s="287" t="s">
        <v>2771</v>
      </c>
      <c r="U281" s="321" t="s">
        <v>1947</v>
      </c>
      <c r="V281" s="304">
        <v>70000000</v>
      </c>
      <c r="W281" s="305">
        <v>0</v>
      </c>
      <c r="X281" s="305"/>
      <c r="Y281" s="305"/>
    </row>
    <row r="282" spans="1:25">
      <c r="A282" s="285" t="s">
        <v>2253</v>
      </c>
      <c r="B282" s="356" t="s">
        <v>2245</v>
      </c>
      <c r="C282" s="356" t="s">
        <v>2246</v>
      </c>
      <c r="D282" s="356"/>
      <c r="E282" s="356"/>
      <c r="F282" s="356" t="e">
        <v>#N/A</v>
      </c>
      <c r="G282" s="356"/>
      <c r="H282" s="356"/>
      <c r="I282" s="356" t="s">
        <v>2819</v>
      </c>
      <c r="J282" s="347" t="s">
        <v>2819</v>
      </c>
      <c r="K282" s="348" t="s">
        <v>4031</v>
      </c>
      <c r="L282" s="348" t="s">
        <v>3999</v>
      </c>
      <c r="M282" s="347" t="s">
        <v>2253</v>
      </c>
      <c r="N282" s="347" t="s">
        <v>2819</v>
      </c>
      <c r="O282" s="348" t="s">
        <v>2192</v>
      </c>
      <c r="P282" s="347"/>
      <c r="Q282" s="357" t="s">
        <v>2769</v>
      </c>
      <c r="R282" s="356"/>
      <c r="S282" s="356" t="s">
        <v>2192</v>
      </c>
      <c r="T282" s="287" t="s">
        <v>2771</v>
      </c>
      <c r="U282" s="321" t="s">
        <v>1948</v>
      </c>
      <c r="V282" s="304">
        <v>25000000</v>
      </c>
      <c r="W282" s="305">
        <v>0</v>
      </c>
      <c r="X282" s="305"/>
      <c r="Y282" s="305"/>
    </row>
    <row r="283" spans="1:25">
      <c r="A283" s="285" t="s">
        <v>2254</v>
      </c>
      <c r="B283" s="356" t="s">
        <v>2245</v>
      </c>
      <c r="C283" s="356" t="s">
        <v>2246</v>
      </c>
      <c r="D283" s="356"/>
      <c r="E283" s="356"/>
      <c r="F283" s="356" t="e">
        <v>#N/A</v>
      </c>
      <c r="G283" s="356"/>
      <c r="H283" s="356"/>
      <c r="I283" s="356" t="s">
        <v>2820</v>
      </c>
      <c r="J283" s="347" t="s">
        <v>2820</v>
      </c>
      <c r="K283" s="348" t="s">
        <v>4034</v>
      </c>
      <c r="L283" s="348" t="s">
        <v>3999</v>
      </c>
      <c r="M283" s="347" t="s">
        <v>2254</v>
      </c>
      <c r="N283" s="347" t="s">
        <v>2820</v>
      </c>
      <c r="O283" s="348" t="s">
        <v>2192</v>
      </c>
      <c r="P283" s="347"/>
      <c r="Q283" s="357" t="s">
        <v>2769</v>
      </c>
      <c r="R283" s="356"/>
      <c r="S283" s="356" t="s">
        <v>2192</v>
      </c>
      <c r="T283" s="287" t="s">
        <v>2771</v>
      </c>
      <c r="U283" s="321" t="s">
        <v>1949</v>
      </c>
      <c r="V283" s="304">
        <v>52050000</v>
      </c>
      <c r="W283" s="305">
        <v>0</v>
      </c>
      <c r="X283" s="305"/>
      <c r="Y283" s="305"/>
    </row>
    <row r="284" spans="1:25">
      <c r="A284" s="285" t="s">
        <v>3331</v>
      </c>
      <c r="B284" s="356" t="s">
        <v>2245</v>
      </c>
      <c r="C284" s="356" t="s">
        <v>3315</v>
      </c>
      <c r="D284" s="356"/>
      <c r="E284" s="356"/>
      <c r="F284" s="356" t="e">
        <v>#N/A</v>
      </c>
      <c r="G284" s="356"/>
      <c r="H284" s="356"/>
      <c r="I284" s="356" t="s">
        <v>3332</v>
      </c>
      <c r="J284" s="347" t="s">
        <v>3772</v>
      </c>
      <c r="K284" s="348" t="s">
        <v>3999</v>
      </c>
      <c r="L284" s="348" t="s">
        <v>3999</v>
      </c>
      <c r="M284" s="347" t="s">
        <v>3331</v>
      </c>
      <c r="N284" s="347" t="s">
        <v>3772</v>
      </c>
      <c r="O284" s="348">
        <v>0</v>
      </c>
      <c r="P284" s="347"/>
      <c r="Q284" s="357" t="s">
        <v>2769</v>
      </c>
      <c r="R284" s="356"/>
      <c r="S284" s="356">
        <v>23020125</v>
      </c>
      <c r="U284" s="321" t="s">
        <v>1950</v>
      </c>
      <c r="V284" s="304">
        <v>1200000000</v>
      </c>
      <c r="W284" s="305">
        <v>0</v>
      </c>
      <c r="X284" s="305"/>
      <c r="Y284" s="305"/>
    </row>
    <row r="285" spans="1:25">
      <c r="A285" s="285" t="s">
        <v>3336</v>
      </c>
      <c r="B285" s="356" t="s">
        <v>2245</v>
      </c>
      <c r="C285" s="356" t="s">
        <v>2246</v>
      </c>
      <c r="D285" s="356"/>
      <c r="E285" s="356"/>
      <c r="F285" s="356" t="e">
        <v>#N/A</v>
      </c>
      <c r="G285" s="356"/>
      <c r="H285" s="356"/>
      <c r="I285" s="356" t="s">
        <v>3337</v>
      </c>
      <c r="J285" s="347" t="s">
        <v>3773</v>
      </c>
      <c r="K285" s="348" t="s">
        <v>3999</v>
      </c>
      <c r="L285" s="348" t="s">
        <v>3997</v>
      </c>
      <c r="M285" s="347" t="s">
        <v>3336</v>
      </c>
      <c r="N285" s="347" t="s">
        <v>3773</v>
      </c>
      <c r="O285" s="348">
        <v>0</v>
      </c>
      <c r="P285" s="347"/>
      <c r="Q285" s="357" t="s">
        <v>2769</v>
      </c>
      <c r="R285" s="356"/>
      <c r="S285" s="356" t="s">
        <v>2201</v>
      </c>
      <c r="U285" s="321" t="s">
        <v>1665</v>
      </c>
      <c r="V285" s="304">
        <v>1500000000</v>
      </c>
      <c r="W285" s="305">
        <v>0</v>
      </c>
      <c r="X285" s="305"/>
      <c r="Y285" s="305"/>
    </row>
    <row r="286" spans="1:25" s="310" customFormat="1">
      <c r="A286" s="284"/>
      <c r="B286" s="356"/>
      <c r="C286" s="358"/>
      <c r="D286" s="358"/>
      <c r="E286" s="358"/>
      <c r="F286" s="356"/>
      <c r="G286" s="358"/>
      <c r="H286" s="358"/>
      <c r="I286" s="358"/>
      <c r="J286" s="347">
        <v>0</v>
      </c>
      <c r="K286" s="348" t="s">
        <v>2763</v>
      </c>
      <c r="L286" s="348" t="s">
        <v>2763</v>
      </c>
      <c r="M286" s="347">
        <v>0</v>
      </c>
      <c r="N286" s="347"/>
      <c r="O286" s="348" t="e">
        <v>#N/A</v>
      </c>
      <c r="P286" s="347"/>
      <c r="Q286" s="359"/>
      <c r="R286" s="358"/>
      <c r="S286" s="356"/>
      <c r="T286" s="287"/>
      <c r="U286" s="308"/>
      <c r="V286" s="309">
        <f>SUM(V273:V285)</f>
        <v>3125353000</v>
      </c>
      <c r="W286" s="309">
        <f>SUM(W273:W285)</f>
        <v>1571098000</v>
      </c>
      <c r="X286" s="309">
        <f>SUM(X273:X285)</f>
        <v>2120379000</v>
      </c>
      <c r="Y286" s="309">
        <f>SUM(Y273:Y285)</f>
        <v>2120379000</v>
      </c>
    </row>
    <row r="287" spans="1:25" s="310" customFormat="1">
      <c r="A287" s="284"/>
      <c r="B287" s="284"/>
      <c r="C287" s="306"/>
      <c r="D287" s="306"/>
      <c r="E287" s="306"/>
      <c r="F287" s="284"/>
      <c r="G287" s="306"/>
      <c r="H287" s="306"/>
      <c r="I287" s="306"/>
      <c r="J287" s="278">
        <v>0</v>
      </c>
      <c r="K287" s="279" t="s">
        <v>2763</v>
      </c>
      <c r="L287" s="279" t="s">
        <v>2763</v>
      </c>
      <c r="M287" s="278">
        <v>0</v>
      </c>
      <c r="N287" s="278"/>
      <c r="O287" s="279" t="e">
        <v>#N/A</v>
      </c>
      <c r="P287" s="278"/>
      <c r="Q287" s="307"/>
      <c r="R287" s="306"/>
      <c r="S287" s="284"/>
      <c r="T287" s="287"/>
      <c r="U287" s="312"/>
      <c r="V287" s="312"/>
      <c r="W287" s="315"/>
      <c r="X287" s="315"/>
      <c r="Y287" s="315"/>
    </row>
    <row r="288" spans="1:25" s="310" customFormat="1">
      <c r="A288" s="284"/>
      <c r="B288" s="284"/>
      <c r="C288" s="306"/>
      <c r="D288" s="306"/>
      <c r="E288" s="306"/>
      <c r="F288" s="284"/>
      <c r="G288" s="306"/>
      <c r="H288" s="306"/>
      <c r="I288" s="306"/>
      <c r="J288" s="278">
        <v>0</v>
      </c>
      <c r="K288" s="279" t="s">
        <v>2763</v>
      </c>
      <c r="L288" s="279" t="s">
        <v>2763</v>
      </c>
      <c r="M288" s="278">
        <v>0</v>
      </c>
      <c r="N288" s="278"/>
      <c r="O288" s="279" t="e">
        <v>#N/A</v>
      </c>
      <c r="P288" s="278"/>
      <c r="Q288" s="307"/>
      <c r="R288" s="306"/>
      <c r="S288" s="284"/>
      <c r="T288" s="287"/>
      <c r="U288" s="281" t="s">
        <v>791</v>
      </c>
      <c r="V288" s="281"/>
      <c r="W288" s="315"/>
      <c r="X288" s="315"/>
      <c r="Y288" s="315"/>
    </row>
    <row r="289" spans="1:25" s="310" customFormat="1">
      <c r="A289" s="284"/>
      <c r="B289" s="284"/>
      <c r="C289" s="306"/>
      <c r="D289" s="306"/>
      <c r="E289" s="306"/>
      <c r="F289" s="284"/>
      <c r="G289" s="306"/>
      <c r="H289" s="306"/>
      <c r="I289" s="306"/>
      <c r="J289" s="278">
        <v>0</v>
      </c>
      <c r="K289" s="279" t="s">
        <v>2763</v>
      </c>
      <c r="L289" s="279" t="s">
        <v>2763</v>
      </c>
      <c r="M289" s="278">
        <v>0</v>
      </c>
      <c r="N289" s="278"/>
      <c r="O289" s="279" t="e">
        <v>#N/A</v>
      </c>
      <c r="P289" s="278"/>
      <c r="Q289" s="307"/>
      <c r="R289" s="306"/>
      <c r="S289" s="284"/>
      <c r="T289" s="287"/>
      <c r="U289" s="281" t="s">
        <v>1662</v>
      </c>
      <c r="V289" s="281"/>
      <c r="W289" s="315"/>
      <c r="X289" s="315"/>
      <c r="Y289" s="315"/>
    </row>
    <row r="290" spans="1:25" s="310" customFormat="1">
      <c r="A290" s="284"/>
      <c r="B290" s="284"/>
      <c r="C290" s="306"/>
      <c r="D290" s="306"/>
      <c r="E290" s="306"/>
      <c r="F290" s="284"/>
      <c r="G290" s="306"/>
      <c r="H290" s="306"/>
      <c r="I290" s="306"/>
      <c r="J290" s="278">
        <v>0</v>
      </c>
      <c r="K290" s="279" t="s">
        <v>2763</v>
      </c>
      <c r="L290" s="279" t="s">
        <v>2763</v>
      </c>
      <c r="M290" s="278">
        <v>0</v>
      </c>
      <c r="N290" s="278"/>
      <c r="O290" s="279" t="e">
        <v>#N/A</v>
      </c>
      <c r="P290" s="278"/>
      <c r="Q290" s="307"/>
      <c r="R290" s="306"/>
      <c r="S290" s="284"/>
      <c r="T290" s="287"/>
      <c r="U290" s="316" t="s">
        <v>1665</v>
      </c>
      <c r="V290" s="316"/>
      <c r="W290" s="315">
        <v>1500000000</v>
      </c>
      <c r="X290" s="315"/>
      <c r="Y290" s="315"/>
    </row>
    <row r="291" spans="1:25" s="310" customFormat="1">
      <c r="A291" s="284"/>
      <c r="B291" s="284"/>
      <c r="C291" s="306"/>
      <c r="D291" s="306"/>
      <c r="E291" s="306"/>
      <c r="F291" s="284"/>
      <c r="G291" s="306"/>
      <c r="H291" s="306"/>
      <c r="I291" s="306"/>
      <c r="J291" s="278">
        <v>0</v>
      </c>
      <c r="K291" s="279" t="s">
        <v>2763</v>
      </c>
      <c r="L291" s="279" t="s">
        <v>2763</v>
      </c>
      <c r="M291" s="278">
        <v>0</v>
      </c>
      <c r="N291" s="278"/>
      <c r="O291" s="279" t="e">
        <v>#N/A</v>
      </c>
      <c r="P291" s="278"/>
      <c r="Q291" s="307"/>
      <c r="R291" s="306"/>
      <c r="S291" s="284"/>
      <c r="T291" s="287"/>
      <c r="U291" s="312"/>
      <c r="V291" s="312"/>
      <c r="W291" s="315"/>
      <c r="X291" s="315"/>
      <c r="Y291" s="315"/>
    </row>
    <row r="292" spans="1:25">
      <c r="A292" s="284"/>
      <c r="J292" s="278">
        <v>0</v>
      </c>
      <c r="K292" s="279" t="s">
        <v>2763</v>
      </c>
      <c r="L292" s="279" t="s">
        <v>2763</v>
      </c>
      <c r="M292" s="278">
        <v>0</v>
      </c>
      <c r="N292" s="278"/>
      <c r="O292" s="279" t="e">
        <v>#N/A</v>
      </c>
      <c r="P292" s="278"/>
    </row>
    <row r="293" spans="1:25">
      <c r="A293" s="284"/>
      <c r="J293" s="278"/>
      <c r="K293" s="279"/>
      <c r="L293" s="279"/>
      <c r="M293" s="278"/>
      <c r="N293" s="278"/>
      <c r="O293" s="279"/>
      <c r="P293" s="278"/>
    </row>
    <row r="294" spans="1:25">
      <c r="A294" s="284"/>
      <c r="J294" s="278"/>
      <c r="K294" s="279"/>
      <c r="L294" s="279"/>
      <c r="M294" s="278"/>
      <c r="N294" s="278"/>
      <c r="O294" s="279"/>
      <c r="P294" s="278"/>
    </row>
    <row r="295" spans="1:25">
      <c r="A295" s="284"/>
      <c r="J295" s="278"/>
      <c r="K295" s="279"/>
      <c r="L295" s="279"/>
      <c r="M295" s="278"/>
      <c r="N295" s="278"/>
      <c r="O295" s="279"/>
      <c r="P295" s="278"/>
    </row>
    <row r="296" spans="1:25">
      <c r="A296" s="284"/>
      <c r="B296" s="313" t="s">
        <v>790</v>
      </c>
      <c r="J296" s="278">
        <v>0</v>
      </c>
      <c r="K296" s="279" t="s">
        <v>2763</v>
      </c>
      <c r="L296" s="279" t="s">
        <v>2763</v>
      </c>
      <c r="M296" s="278">
        <v>0</v>
      </c>
      <c r="N296" s="278"/>
      <c r="O296" s="279" t="e">
        <v>#N/A</v>
      </c>
      <c r="P296" s="278"/>
      <c r="U296" s="313"/>
      <c r="V296" s="313"/>
      <c r="W296" s="303"/>
      <c r="X296" s="303"/>
      <c r="Y296" s="303"/>
    </row>
    <row r="297" spans="1:25">
      <c r="A297" s="357" t="s">
        <v>3342</v>
      </c>
      <c r="B297" s="356" t="s">
        <v>90</v>
      </c>
      <c r="C297" s="356" t="s">
        <v>2761</v>
      </c>
      <c r="D297" s="356"/>
      <c r="E297" s="356"/>
      <c r="F297" s="356" t="e">
        <v>#N/A</v>
      </c>
      <c r="G297" s="356"/>
      <c r="H297" s="356"/>
      <c r="I297" s="356" t="s">
        <v>3343</v>
      </c>
      <c r="J297" s="347" t="s">
        <v>3774</v>
      </c>
      <c r="K297" s="348" t="s">
        <v>4004</v>
      </c>
      <c r="L297" s="348" t="s">
        <v>3999</v>
      </c>
      <c r="M297" s="347" t="s">
        <v>3342</v>
      </c>
      <c r="N297" s="347" t="s">
        <v>3774</v>
      </c>
      <c r="O297" s="348">
        <v>0</v>
      </c>
      <c r="P297" s="347"/>
      <c r="Q297" s="357" t="s">
        <v>2769</v>
      </c>
      <c r="R297" s="356"/>
      <c r="S297" s="356">
        <v>23050101</v>
      </c>
      <c r="U297" s="259" t="s">
        <v>1666</v>
      </c>
      <c r="V297" s="259"/>
      <c r="W297" s="305">
        <v>2100000000</v>
      </c>
      <c r="X297" s="305"/>
      <c r="Y297" s="305"/>
    </row>
    <row r="298" spans="1:25" s="310" customFormat="1">
      <c r="A298" s="356"/>
      <c r="B298" s="356"/>
      <c r="C298" s="358"/>
      <c r="D298" s="358"/>
      <c r="E298" s="358"/>
      <c r="F298" s="356"/>
      <c r="G298" s="358"/>
      <c r="H298" s="358"/>
      <c r="I298" s="358"/>
      <c r="J298" s="347">
        <v>0</v>
      </c>
      <c r="K298" s="348" t="s">
        <v>2763</v>
      </c>
      <c r="L298" s="348" t="s">
        <v>2763</v>
      </c>
      <c r="M298" s="347">
        <v>0</v>
      </c>
      <c r="N298" s="347"/>
      <c r="O298" s="348" t="e">
        <v>#N/A</v>
      </c>
      <c r="P298" s="347"/>
      <c r="Q298" s="359"/>
      <c r="R298" s="358"/>
      <c r="S298" s="356"/>
      <c r="T298" s="287"/>
      <c r="U298" s="308"/>
      <c r="V298" s="309">
        <f>SUM(V297)</f>
        <v>0</v>
      </c>
      <c r="W298" s="309">
        <f>SUM(W297)</f>
        <v>2100000000</v>
      </c>
      <c r="X298" s="309">
        <f>SUM(X297)</f>
        <v>0</v>
      </c>
      <c r="Y298" s="309">
        <f>SUM(Y297)</f>
        <v>0</v>
      </c>
    </row>
    <row r="299" spans="1:25" s="310" customFormat="1">
      <c r="A299" s="284"/>
      <c r="B299" s="284"/>
      <c r="C299" s="306"/>
      <c r="D299" s="306"/>
      <c r="E299" s="306"/>
      <c r="F299" s="284"/>
      <c r="G299" s="306"/>
      <c r="H299" s="306"/>
      <c r="I299" s="306"/>
      <c r="J299" s="278">
        <v>0</v>
      </c>
      <c r="K299" s="279" t="s">
        <v>2763</v>
      </c>
      <c r="L299" s="279" t="s">
        <v>2763</v>
      </c>
      <c r="M299" s="278">
        <v>0</v>
      </c>
      <c r="N299" s="278"/>
      <c r="O299" s="279" t="e">
        <v>#N/A</v>
      </c>
      <c r="P299" s="278"/>
      <c r="Q299" s="307"/>
      <c r="R299" s="306"/>
      <c r="S299" s="284"/>
      <c r="T299" s="287"/>
      <c r="U299" s="312"/>
      <c r="V299" s="312"/>
      <c r="W299" s="315"/>
      <c r="X299" s="315"/>
      <c r="Y299" s="315"/>
    </row>
    <row r="300" spans="1:25">
      <c r="A300" s="284"/>
      <c r="J300" s="278">
        <v>0</v>
      </c>
      <c r="K300" s="279" t="s">
        <v>2763</v>
      </c>
      <c r="L300" s="279" t="s">
        <v>2763</v>
      </c>
      <c r="M300" s="278">
        <v>0</v>
      </c>
      <c r="N300" s="278"/>
      <c r="O300" s="279" t="e">
        <v>#N/A</v>
      </c>
      <c r="P300" s="278"/>
    </row>
    <row r="301" spans="1:25">
      <c r="A301" s="284"/>
      <c r="J301" s="278">
        <v>0</v>
      </c>
      <c r="K301" s="279" t="s">
        <v>2763</v>
      </c>
      <c r="L301" s="279" t="s">
        <v>2763</v>
      </c>
      <c r="M301" s="278">
        <v>0</v>
      </c>
      <c r="N301" s="278"/>
      <c r="O301" s="279" t="e">
        <v>#N/A</v>
      </c>
      <c r="P301" s="278"/>
      <c r="U301" s="281" t="s">
        <v>1489</v>
      </c>
      <c r="V301" s="281"/>
    </row>
    <row r="302" spans="1:25">
      <c r="A302" s="284"/>
      <c r="J302" s="278">
        <v>0</v>
      </c>
      <c r="K302" s="279" t="s">
        <v>2763</v>
      </c>
      <c r="L302" s="279" t="s">
        <v>2763</v>
      </c>
      <c r="M302" s="278">
        <v>0</v>
      </c>
      <c r="N302" s="278"/>
      <c r="O302" s="279" t="e">
        <v>#N/A</v>
      </c>
      <c r="P302" s="278"/>
      <c r="U302" s="281" t="s">
        <v>790</v>
      </c>
      <c r="V302" s="281"/>
    </row>
    <row r="303" spans="1:25">
      <c r="A303" s="285" t="s">
        <v>3348</v>
      </c>
      <c r="J303" s="278"/>
      <c r="K303" s="279"/>
      <c r="L303" s="279"/>
      <c r="M303" s="278"/>
      <c r="N303" s="278"/>
      <c r="O303" s="279"/>
      <c r="P303" s="278"/>
      <c r="U303" s="283" t="s">
        <v>1481</v>
      </c>
      <c r="W303" s="289">
        <v>2100000000</v>
      </c>
    </row>
    <row r="304" spans="1:25">
      <c r="A304" s="284"/>
      <c r="J304" s="278">
        <v>0</v>
      </c>
      <c r="K304" s="279" t="s">
        <v>2763</v>
      </c>
      <c r="L304" s="279" t="s">
        <v>2763</v>
      </c>
      <c r="M304" s="278">
        <v>0</v>
      </c>
      <c r="N304" s="278"/>
      <c r="O304" s="279" t="e">
        <v>#N/A</v>
      </c>
      <c r="P304" s="278"/>
    </row>
    <row r="305" spans="1:25">
      <c r="A305" s="284"/>
      <c r="J305" s="278">
        <v>0</v>
      </c>
      <c r="K305" s="279" t="s">
        <v>2763</v>
      </c>
      <c r="L305" s="279" t="s">
        <v>2763</v>
      </c>
      <c r="M305" s="278">
        <v>0</v>
      </c>
      <c r="N305" s="278"/>
      <c r="O305" s="279" t="e">
        <v>#N/A</v>
      </c>
      <c r="P305" s="278"/>
    </row>
    <row r="306" spans="1:25">
      <c r="A306" s="284"/>
      <c r="J306" s="278">
        <v>0</v>
      </c>
      <c r="K306" s="279" t="s">
        <v>2763</v>
      </c>
      <c r="L306" s="279" t="s">
        <v>2763</v>
      </c>
      <c r="M306" s="278">
        <v>0</v>
      </c>
      <c r="N306" s="278"/>
      <c r="O306" s="279" t="e">
        <v>#N/A</v>
      </c>
      <c r="P306" s="278"/>
    </row>
    <row r="307" spans="1:25">
      <c r="A307" s="284"/>
      <c r="J307" s="278">
        <v>0</v>
      </c>
      <c r="K307" s="279" t="s">
        <v>2763</v>
      </c>
      <c r="L307" s="279" t="s">
        <v>2763</v>
      </c>
      <c r="M307" s="278">
        <v>0</v>
      </c>
      <c r="N307" s="278"/>
      <c r="O307" s="279" t="e">
        <v>#N/A</v>
      </c>
      <c r="P307" s="278"/>
    </row>
    <row r="308" spans="1:25">
      <c r="A308" s="284"/>
      <c r="J308" s="278">
        <v>0</v>
      </c>
      <c r="K308" s="279" t="s">
        <v>2763</v>
      </c>
      <c r="L308" s="279" t="s">
        <v>2763</v>
      </c>
      <c r="M308" s="278">
        <v>0</v>
      </c>
      <c r="N308" s="278"/>
      <c r="O308" s="279" t="e">
        <v>#N/A</v>
      </c>
      <c r="P308" s="278"/>
    </row>
    <row r="309" spans="1:25">
      <c r="A309" s="284"/>
      <c r="B309" s="313" t="s">
        <v>438</v>
      </c>
      <c r="J309" s="278">
        <v>0</v>
      </c>
      <c r="K309" s="279" t="s">
        <v>2763</v>
      </c>
      <c r="L309" s="279" t="s">
        <v>2763</v>
      </c>
      <c r="M309" s="278">
        <v>0</v>
      </c>
      <c r="N309" s="278"/>
      <c r="O309" s="279" t="e">
        <v>#N/A</v>
      </c>
      <c r="P309" s="278"/>
      <c r="U309" s="281"/>
      <c r="V309" s="281"/>
      <c r="W309" s="303"/>
      <c r="X309" s="303"/>
      <c r="Y309" s="303"/>
    </row>
    <row r="310" spans="1:25" ht="31.5">
      <c r="A310" s="357" t="s">
        <v>2255</v>
      </c>
      <c r="B310" s="356" t="s">
        <v>134</v>
      </c>
      <c r="C310" s="356" t="s">
        <v>2762</v>
      </c>
      <c r="D310" s="356"/>
      <c r="E310" s="356"/>
      <c r="F310" s="356" t="e">
        <v>#N/A</v>
      </c>
      <c r="G310" s="356"/>
      <c r="H310" s="356"/>
      <c r="I310" s="356" t="s">
        <v>2821</v>
      </c>
      <c r="J310" s="347" t="s">
        <v>2821</v>
      </c>
      <c r="K310" s="348" t="s">
        <v>4035</v>
      </c>
      <c r="L310" s="348" t="s">
        <v>3999</v>
      </c>
      <c r="M310" s="347" t="s">
        <v>2255</v>
      </c>
      <c r="N310" s="347" t="s">
        <v>2821</v>
      </c>
      <c r="O310" s="348" t="s">
        <v>2192</v>
      </c>
      <c r="P310" s="347"/>
      <c r="Q310" s="357" t="s">
        <v>2769</v>
      </c>
      <c r="R310" s="356"/>
      <c r="S310" s="356" t="s">
        <v>2192</v>
      </c>
      <c r="T310" s="287" t="s">
        <v>2771</v>
      </c>
      <c r="U310" s="259" t="s">
        <v>1667</v>
      </c>
      <c r="V310" s="304">
        <v>50630000</v>
      </c>
      <c r="W310" s="305">
        <v>70330000</v>
      </c>
      <c r="X310" s="305">
        <v>77396000</v>
      </c>
      <c r="Y310" s="305">
        <v>63462000</v>
      </c>
    </row>
    <row r="311" spans="1:25">
      <c r="A311" s="357" t="s">
        <v>2262</v>
      </c>
      <c r="B311" s="356" t="s">
        <v>134</v>
      </c>
      <c r="C311" s="356" t="s">
        <v>2762</v>
      </c>
      <c r="D311" s="356"/>
      <c r="E311" s="356"/>
      <c r="F311" s="356" t="e">
        <v>#N/A</v>
      </c>
      <c r="G311" s="356"/>
      <c r="H311" s="356"/>
      <c r="I311" s="356" t="s">
        <v>2826</v>
      </c>
      <c r="J311" s="347" t="s">
        <v>2826</v>
      </c>
      <c r="K311" s="348" t="s">
        <v>4036</v>
      </c>
      <c r="L311" s="348" t="s">
        <v>3999</v>
      </c>
      <c r="M311" s="347" t="s">
        <v>2262</v>
      </c>
      <c r="N311" s="347" t="s">
        <v>2826</v>
      </c>
      <c r="O311" s="348" t="s">
        <v>2210</v>
      </c>
      <c r="P311" s="347"/>
      <c r="Q311" s="357" t="s">
        <v>2769</v>
      </c>
      <c r="R311" s="356"/>
      <c r="S311" s="356" t="s">
        <v>2210</v>
      </c>
      <c r="T311" s="287" t="s">
        <v>2771</v>
      </c>
      <c r="U311" s="259" t="s">
        <v>821</v>
      </c>
      <c r="V311" s="304"/>
      <c r="W311" s="305">
        <v>15210000</v>
      </c>
      <c r="X311" s="305">
        <v>0</v>
      </c>
      <c r="Y311" s="305">
        <v>0</v>
      </c>
    </row>
    <row r="312" spans="1:25">
      <c r="A312" s="357" t="s">
        <v>2265</v>
      </c>
      <c r="B312" s="356" t="s">
        <v>134</v>
      </c>
      <c r="C312" s="356" t="s">
        <v>2762</v>
      </c>
      <c r="D312" s="356"/>
      <c r="E312" s="356"/>
      <c r="F312" s="356" t="e">
        <v>#N/A</v>
      </c>
      <c r="G312" s="356"/>
      <c r="H312" s="356"/>
      <c r="I312" s="356" t="s">
        <v>2829</v>
      </c>
      <c r="J312" s="347" t="s">
        <v>2829</v>
      </c>
      <c r="K312" s="348" t="s">
        <v>4037</v>
      </c>
      <c r="L312" s="348" t="s">
        <v>3999</v>
      </c>
      <c r="M312" s="347" t="s">
        <v>2265</v>
      </c>
      <c r="N312" s="347" t="s">
        <v>2829</v>
      </c>
      <c r="O312" s="348" t="s">
        <v>2190</v>
      </c>
      <c r="P312" s="347"/>
      <c r="Q312" s="357" t="s">
        <v>2769</v>
      </c>
      <c r="R312" s="356"/>
      <c r="S312" s="356" t="s">
        <v>2190</v>
      </c>
      <c r="T312" s="287" t="s">
        <v>2771</v>
      </c>
      <c r="U312" s="259" t="s">
        <v>822</v>
      </c>
      <c r="V312" s="304">
        <v>500090000</v>
      </c>
      <c r="W312" s="305">
        <v>500054000</v>
      </c>
      <c r="X312" s="305">
        <v>600054000</v>
      </c>
      <c r="Y312" s="305">
        <v>550054000</v>
      </c>
    </row>
    <row r="313" spans="1:25" ht="31.5">
      <c r="A313" s="357" t="s">
        <v>2275</v>
      </c>
      <c r="B313" s="356" t="s">
        <v>134</v>
      </c>
      <c r="C313" s="356" t="s">
        <v>2762</v>
      </c>
      <c r="D313" s="356"/>
      <c r="E313" s="356"/>
      <c r="F313" s="356" t="e">
        <v>#N/A</v>
      </c>
      <c r="G313" s="356"/>
      <c r="H313" s="356"/>
      <c r="I313" s="356" t="s">
        <v>2837</v>
      </c>
      <c r="J313" s="347" t="s">
        <v>2837</v>
      </c>
      <c r="K313" s="348" t="s">
        <v>4035</v>
      </c>
      <c r="L313" s="348" t="s">
        <v>3999</v>
      </c>
      <c r="M313" s="347" t="s">
        <v>2275</v>
      </c>
      <c r="N313" s="347" t="s">
        <v>2837</v>
      </c>
      <c r="O313" s="348" t="s">
        <v>2261</v>
      </c>
      <c r="P313" s="347"/>
      <c r="Q313" s="357" t="s">
        <v>2769</v>
      </c>
      <c r="R313" s="356"/>
      <c r="S313" s="356" t="s">
        <v>2261</v>
      </c>
      <c r="T313" s="287" t="s">
        <v>2771</v>
      </c>
      <c r="U313" s="259" t="s">
        <v>444</v>
      </c>
      <c r="V313" s="304">
        <v>1500000000</v>
      </c>
      <c r="W313" s="305">
        <v>2426066189.217</v>
      </c>
      <c r="X313" s="305">
        <v>2011734678.2920001</v>
      </c>
      <c r="Y313" s="305">
        <v>2264633122.6160002</v>
      </c>
    </row>
    <row r="314" spans="1:25">
      <c r="A314" s="357" t="s">
        <v>3734</v>
      </c>
      <c r="B314" s="356" t="s">
        <v>134</v>
      </c>
      <c r="C314" s="356" t="s">
        <v>2762</v>
      </c>
      <c r="D314" s="356"/>
      <c r="E314" s="356"/>
      <c r="F314" s="356" t="e">
        <v>#N/A</v>
      </c>
      <c r="G314" s="356"/>
      <c r="H314" s="356"/>
      <c r="I314" s="356" t="e">
        <v>#N/A</v>
      </c>
      <c r="J314" s="347" t="s">
        <v>2837</v>
      </c>
      <c r="K314" s="348" t="s">
        <v>4035</v>
      </c>
      <c r="L314" s="348" t="s">
        <v>3999</v>
      </c>
      <c r="M314" s="347" t="s">
        <v>3734</v>
      </c>
      <c r="N314" s="347" t="s">
        <v>4038</v>
      </c>
      <c r="O314" s="348" t="s">
        <v>2261</v>
      </c>
      <c r="P314" s="347"/>
      <c r="Q314" s="357" t="s">
        <v>2769</v>
      </c>
      <c r="R314" s="356"/>
      <c r="S314" s="356" t="s">
        <v>2261</v>
      </c>
      <c r="T314" s="287" t="s">
        <v>2771</v>
      </c>
      <c r="U314" s="259" t="s">
        <v>1692</v>
      </c>
      <c r="V314" s="304"/>
      <c r="W314" s="305">
        <v>1000245500</v>
      </c>
      <c r="X314" s="305">
        <v>900366500</v>
      </c>
      <c r="Y314" s="305">
        <v>600427500</v>
      </c>
    </row>
    <row r="315" spans="1:25" ht="31.5">
      <c r="A315" s="357" t="s">
        <v>3735</v>
      </c>
      <c r="B315" s="356" t="s">
        <v>134</v>
      </c>
      <c r="C315" s="356" t="s">
        <v>2762</v>
      </c>
      <c r="D315" s="356"/>
      <c r="E315" s="356"/>
      <c r="F315" s="356" t="e">
        <v>#N/A</v>
      </c>
      <c r="G315" s="356"/>
      <c r="H315" s="356"/>
      <c r="I315" s="356" t="e">
        <v>#N/A</v>
      </c>
      <c r="J315" s="347" t="s">
        <v>2826</v>
      </c>
      <c r="K315" s="348" t="s">
        <v>4036</v>
      </c>
      <c r="L315" s="348" t="s">
        <v>3999</v>
      </c>
      <c r="M315" s="347" t="s">
        <v>3735</v>
      </c>
      <c r="N315" s="347" t="s">
        <v>4039</v>
      </c>
      <c r="O315" s="348" t="s">
        <v>2210</v>
      </c>
      <c r="P315" s="347"/>
      <c r="Q315" s="357" t="s">
        <v>2769</v>
      </c>
      <c r="R315" s="356"/>
      <c r="S315" s="356" t="s">
        <v>2210</v>
      </c>
      <c r="T315" s="287" t="s">
        <v>2771</v>
      </c>
      <c r="U315" s="259" t="s">
        <v>1668</v>
      </c>
      <c r="V315" s="304"/>
      <c r="W315" s="305">
        <v>65300500</v>
      </c>
      <c r="X315" s="305">
        <v>0</v>
      </c>
      <c r="Y315" s="305">
        <v>0</v>
      </c>
    </row>
    <row r="316" spans="1:25">
      <c r="A316" s="357"/>
      <c r="B316" s="356" t="s">
        <v>134</v>
      </c>
      <c r="C316" s="356" t="s">
        <v>2762</v>
      </c>
      <c r="D316" s="356"/>
      <c r="E316" s="356"/>
      <c r="F316" s="356"/>
      <c r="G316" s="356"/>
      <c r="H316" s="356"/>
      <c r="I316" s="356"/>
      <c r="J316" s="347"/>
      <c r="K316" s="348"/>
      <c r="L316" s="348"/>
      <c r="M316" s="347"/>
      <c r="N316" s="347" t="s">
        <v>2822</v>
      </c>
      <c r="O316" s="348"/>
      <c r="P316" s="347"/>
      <c r="Q316" s="357" t="s">
        <v>2769</v>
      </c>
      <c r="R316" s="356"/>
      <c r="S316" s="356" t="s">
        <v>2230</v>
      </c>
      <c r="U316" s="259" t="s">
        <v>739</v>
      </c>
      <c r="V316" s="304">
        <v>97105000</v>
      </c>
      <c r="W316" s="305"/>
      <c r="X316" s="305"/>
      <c r="Y316" s="305"/>
    </row>
    <row r="317" spans="1:25">
      <c r="A317" s="357"/>
      <c r="B317" s="356" t="s">
        <v>134</v>
      </c>
      <c r="C317" s="356" t="s">
        <v>2762</v>
      </c>
      <c r="D317" s="356"/>
      <c r="E317" s="356"/>
      <c r="F317" s="356"/>
      <c r="G317" s="356"/>
      <c r="H317" s="356"/>
      <c r="I317" s="356"/>
      <c r="J317" s="347"/>
      <c r="K317" s="348"/>
      <c r="L317" s="348"/>
      <c r="M317" s="347"/>
      <c r="N317" s="347" t="s">
        <v>2827</v>
      </c>
      <c r="O317" s="348"/>
      <c r="P317" s="347"/>
      <c r="Q317" s="357" t="s">
        <v>2769</v>
      </c>
      <c r="R317" s="356"/>
      <c r="S317" s="356" t="s">
        <v>2201</v>
      </c>
      <c r="U317" s="259" t="s">
        <v>741</v>
      </c>
      <c r="V317" s="304">
        <v>435810119.82999998</v>
      </c>
      <c r="W317" s="305"/>
      <c r="X317" s="305"/>
      <c r="Y317" s="305"/>
    </row>
    <row r="318" spans="1:25">
      <c r="A318" s="357"/>
      <c r="B318" s="356" t="s">
        <v>134</v>
      </c>
      <c r="C318" s="356" t="s">
        <v>2762</v>
      </c>
      <c r="D318" s="356"/>
      <c r="E318" s="356"/>
      <c r="F318" s="356"/>
      <c r="G318" s="356"/>
      <c r="H318" s="356"/>
      <c r="I318" s="356"/>
      <c r="J318" s="347"/>
      <c r="K318" s="348"/>
      <c r="L318" s="348"/>
      <c r="M318" s="347"/>
      <c r="N318" s="347" t="s">
        <v>2830</v>
      </c>
      <c r="O318" s="348"/>
      <c r="P318" s="347"/>
      <c r="Q318" s="357" t="s">
        <v>2769</v>
      </c>
      <c r="R318" s="356"/>
      <c r="S318" s="356" t="s">
        <v>2267</v>
      </c>
      <c r="U318" s="259" t="s">
        <v>439</v>
      </c>
      <c r="V318" s="304">
        <v>4000315000</v>
      </c>
      <c r="W318" s="305"/>
      <c r="X318" s="305"/>
      <c r="Y318" s="305"/>
    </row>
    <row r="319" spans="1:25">
      <c r="A319" s="357"/>
      <c r="B319" s="356" t="s">
        <v>134</v>
      </c>
      <c r="C319" s="356" t="s">
        <v>2762</v>
      </c>
      <c r="D319" s="356"/>
      <c r="E319" s="356"/>
      <c r="F319" s="356"/>
      <c r="G319" s="356"/>
      <c r="H319" s="356"/>
      <c r="I319" s="356"/>
      <c r="J319" s="347"/>
      <c r="K319" s="348"/>
      <c r="L319" s="348"/>
      <c r="M319" s="347"/>
      <c r="N319" s="347" t="s">
        <v>2831</v>
      </c>
      <c r="O319" s="348"/>
      <c r="P319" s="347"/>
      <c r="Q319" s="357" t="s">
        <v>2769</v>
      </c>
      <c r="R319" s="356"/>
      <c r="S319" s="356" t="s">
        <v>2230</v>
      </c>
      <c r="U319" s="259" t="s">
        <v>440</v>
      </c>
      <c r="V319" s="304">
        <v>400000000</v>
      </c>
      <c r="W319" s="305"/>
      <c r="X319" s="305"/>
      <c r="Y319" s="305"/>
    </row>
    <row r="320" spans="1:25">
      <c r="A320" s="357"/>
      <c r="B320" s="356" t="s">
        <v>134</v>
      </c>
      <c r="C320" s="356" t="s">
        <v>2762</v>
      </c>
      <c r="D320" s="356"/>
      <c r="E320" s="356"/>
      <c r="F320" s="356"/>
      <c r="G320" s="356"/>
      <c r="H320" s="356"/>
      <c r="I320" s="356"/>
      <c r="J320" s="347"/>
      <c r="K320" s="348"/>
      <c r="L320" s="348"/>
      <c r="M320" s="347"/>
      <c r="N320" s="347" t="s">
        <v>2832</v>
      </c>
      <c r="O320" s="348"/>
      <c r="P320" s="347"/>
      <c r="Q320" s="357" t="s">
        <v>2769</v>
      </c>
      <c r="R320" s="356"/>
      <c r="S320" s="356" t="s">
        <v>2230</v>
      </c>
      <c r="U320" s="259" t="s">
        <v>441</v>
      </c>
      <c r="V320" s="304">
        <v>3445160730</v>
      </c>
      <c r="W320" s="305"/>
      <c r="X320" s="305"/>
      <c r="Y320" s="305"/>
    </row>
    <row r="321" spans="1:25">
      <c r="A321" s="357"/>
      <c r="B321" s="356" t="s">
        <v>134</v>
      </c>
      <c r="C321" s="356" t="s">
        <v>2762</v>
      </c>
      <c r="D321" s="356"/>
      <c r="E321" s="356"/>
      <c r="F321" s="356"/>
      <c r="G321" s="356"/>
      <c r="H321" s="356"/>
      <c r="I321" s="356"/>
      <c r="J321" s="347"/>
      <c r="K321" s="348"/>
      <c r="L321" s="348"/>
      <c r="M321" s="347"/>
      <c r="N321" s="347" t="s">
        <v>2828</v>
      </c>
      <c r="O321" s="348"/>
      <c r="P321" s="347"/>
      <c r="Q321" s="357" t="s">
        <v>2769</v>
      </c>
      <c r="R321" s="356"/>
      <c r="S321" s="356" t="s">
        <v>2236</v>
      </c>
      <c r="U321" s="259" t="s">
        <v>742</v>
      </c>
      <c r="V321" s="304">
        <v>1300030000</v>
      </c>
      <c r="W321" s="305"/>
      <c r="X321" s="305"/>
      <c r="Y321" s="305"/>
    </row>
    <row r="322" spans="1:25">
      <c r="A322" s="357"/>
      <c r="B322" s="356" t="s">
        <v>134</v>
      </c>
      <c r="C322" s="356" t="s">
        <v>2762</v>
      </c>
      <c r="D322" s="356"/>
      <c r="E322" s="356"/>
      <c r="F322" s="356"/>
      <c r="G322" s="356"/>
      <c r="H322" s="356"/>
      <c r="I322" s="356"/>
      <c r="J322" s="347"/>
      <c r="K322" s="348"/>
      <c r="L322" s="348"/>
      <c r="M322" s="347"/>
      <c r="N322" s="347" t="s">
        <v>2834</v>
      </c>
      <c r="O322" s="348"/>
      <c r="P322" s="347"/>
      <c r="Q322" s="357" t="s">
        <v>2769</v>
      </c>
      <c r="R322" s="356"/>
      <c r="S322" s="356">
        <v>23020114</v>
      </c>
      <c r="U322" s="259" t="s">
        <v>442</v>
      </c>
      <c r="V322" s="304">
        <v>11357607864.75</v>
      </c>
      <c r="W322" s="305"/>
      <c r="X322" s="305"/>
      <c r="Y322" s="305"/>
    </row>
    <row r="323" spans="1:25">
      <c r="A323" s="357"/>
      <c r="B323" s="356" t="s">
        <v>134</v>
      </c>
      <c r="C323" s="356" t="s">
        <v>2762</v>
      </c>
      <c r="D323" s="356"/>
      <c r="E323" s="356"/>
      <c r="F323" s="356"/>
      <c r="G323" s="356"/>
      <c r="H323" s="356"/>
      <c r="I323" s="356"/>
      <c r="J323" s="347"/>
      <c r="K323" s="348"/>
      <c r="L323" s="348"/>
      <c r="M323" s="347"/>
      <c r="N323" s="347" t="s">
        <v>2835</v>
      </c>
      <c r="O323" s="348"/>
      <c r="P323" s="347"/>
      <c r="Q323" s="357" t="s">
        <v>2769</v>
      </c>
      <c r="R323" s="356"/>
      <c r="S323" s="356" t="s">
        <v>2239</v>
      </c>
      <c r="U323" s="259" t="s">
        <v>743</v>
      </c>
      <c r="V323" s="304">
        <v>250000000</v>
      </c>
      <c r="W323" s="305"/>
      <c r="X323" s="305"/>
      <c r="Y323" s="305"/>
    </row>
    <row r="324" spans="1:25">
      <c r="A324" s="357"/>
      <c r="B324" s="356" t="s">
        <v>134</v>
      </c>
      <c r="C324" s="356" t="s">
        <v>2762</v>
      </c>
      <c r="D324" s="356"/>
      <c r="E324" s="356"/>
      <c r="F324" s="356"/>
      <c r="G324" s="356"/>
      <c r="H324" s="356"/>
      <c r="I324" s="356"/>
      <c r="J324" s="347"/>
      <c r="K324" s="348"/>
      <c r="L324" s="348"/>
      <c r="M324" s="347"/>
      <c r="N324" s="347" t="s">
        <v>2836</v>
      </c>
      <c r="O324" s="348"/>
      <c r="P324" s="347"/>
      <c r="Q324" s="357" t="s">
        <v>2769</v>
      </c>
      <c r="R324" s="356"/>
      <c r="S324" s="356" t="s">
        <v>2274</v>
      </c>
      <c r="U324" s="259" t="s">
        <v>443</v>
      </c>
      <c r="V324" s="304">
        <v>500000000</v>
      </c>
      <c r="W324" s="305"/>
      <c r="X324" s="305"/>
      <c r="Y324" s="305"/>
    </row>
    <row r="325" spans="1:25">
      <c r="A325" s="357"/>
      <c r="B325" s="356" t="s">
        <v>134</v>
      </c>
      <c r="C325" s="356" t="s">
        <v>2762</v>
      </c>
      <c r="D325" s="356"/>
      <c r="E325" s="356"/>
      <c r="F325" s="356"/>
      <c r="G325" s="356"/>
      <c r="H325" s="356"/>
      <c r="I325" s="356"/>
      <c r="J325" s="347"/>
      <c r="K325" s="348"/>
      <c r="L325" s="348"/>
      <c r="M325" s="347"/>
      <c r="N325" s="347" t="s">
        <v>4386</v>
      </c>
      <c r="O325" s="348"/>
      <c r="P325" s="347"/>
      <c r="Q325" s="357" t="s">
        <v>2769</v>
      </c>
      <c r="R325" s="356"/>
      <c r="S325" s="356" t="s">
        <v>2260</v>
      </c>
      <c r="U325" s="259" t="s">
        <v>4384</v>
      </c>
      <c r="V325" s="304">
        <v>77477594.060000002</v>
      </c>
      <c r="W325" s="305"/>
      <c r="X325" s="305"/>
      <c r="Y325" s="305"/>
    </row>
    <row r="326" spans="1:25">
      <c r="A326" s="357"/>
      <c r="B326" s="356" t="s">
        <v>134</v>
      </c>
      <c r="C326" s="356" t="s">
        <v>2762</v>
      </c>
      <c r="D326" s="356"/>
      <c r="E326" s="356"/>
      <c r="F326" s="356"/>
      <c r="G326" s="356"/>
      <c r="H326" s="356"/>
      <c r="I326" s="356"/>
      <c r="J326" s="347"/>
      <c r="K326" s="348"/>
      <c r="L326" s="348"/>
      <c r="M326" s="347"/>
      <c r="N326" s="347" t="s">
        <v>4387</v>
      </c>
      <c r="O326" s="348"/>
      <c r="P326" s="347"/>
      <c r="Q326" s="357" t="s">
        <v>2769</v>
      </c>
      <c r="R326" s="356"/>
      <c r="S326" s="356" t="s">
        <v>2269</v>
      </c>
      <c r="U326" s="259" t="s">
        <v>4385</v>
      </c>
      <c r="V326" s="304">
        <v>150000000</v>
      </c>
      <c r="W326" s="305"/>
      <c r="X326" s="305"/>
      <c r="Y326" s="305"/>
    </row>
    <row r="327" spans="1:25" s="310" customFormat="1">
      <c r="A327" s="356"/>
      <c r="B327" s="356"/>
      <c r="C327" s="358"/>
      <c r="D327" s="358"/>
      <c r="E327" s="358"/>
      <c r="F327" s="356"/>
      <c r="G327" s="358"/>
      <c r="H327" s="358"/>
      <c r="I327" s="358"/>
      <c r="J327" s="347">
        <v>0</v>
      </c>
      <c r="K327" s="348" t="s">
        <v>2763</v>
      </c>
      <c r="L327" s="348" t="s">
        <v>2763</v>
      </c>
      <c r="M327" s="347">
        <v>0</v>
      </c>
      <c r="N327" s="347"/>
      <c r="O327" s="348" t="e">
        <v>#N/A</v>
      </c>
      <c r="P327" s="347"/>
      <c r="Q327" s="359"/>
      <c r="R327" s="358"/>
      <c r="S327" s="356"/>
      <c r="T327" s="287"/>
      <c r="U327" s="308"/>
      <c r="V327" s="309">
        <f>SUM(V310:V326)</f>
        <v>24064226308.640003</v>
      </c>
      <c r="W327" s="309">
        <f>SUM(W310:W326)</f>
        <v>4077206189.217</v>
      </c>
      <c r="X327" s="309">
        <f>SUM(X310:X326)</f>
        <v>3589551178.2919998</v>
      </c>
      <c r="Y327" s="309">
        <f>SUM(Y310:Y326)</f>
        <v>3478576622.6160002</v>
      </c>
    </row>
    <row r="328" spans="1:25" s="310" customFormat="1">
      <c r="A328" s="284"/>
      <c r="B328" s="284"/>
      <c r="C328" s="306"/>
      <c r="D328" s="306"/>
      <c r="E328" s="306"/>
      <c r="F328" s="284"/>
      <c r="G328" s="306"/>
      <c r="H328" s="306"/>
      <c r="I328" s="306"/>
      <c r="J328" s="278">
        <v>0</v>
      </c>
      <c r="K328" s="279" t="s">
        <v>2763</v>
      </c>
      <c r="L328" s="279" t="s">
        <v>2763</v>
      </c>
      <c r="M328" s="278">
        <v>0</v>
      </c>
      <c r="N328" s="278"/>
      <c r="O328" s="279" t="e">
        <v>#N/A</v>
      </c>
      <c r="P328" s="278"/>
      <c r="Q328" s="307"/>
      <c r="R328" s="306"/>
      <c r="S328" s="284"/>
      <c r="T328" s="287"/>
      <c r="U328" s="312"/>
      <c r="V328" s="312"/>
      <c r="W328" s="315"/>
      <c r="X328" s="315"/>
      <c r="Y328" s="315"/>
    </row>
    <row r="329" spans="1:25" s="310" customFormat="1">
      <c r="A329" s="284"/>
      <c r="B329" s="284"/>
      <c r="C329" s="306"/>
      <c r="D329" s="306"/>
      <c r="E329" s="306"/>
      <c r="F329" s="284"/>
      <c r="G329" s="306"/>
      <c r="H329" s="306"/>
      <c r="I329" s="306"/>
      <c r="J329" s="278">
        <v>0</v>
      </c>
      <c r="K329" s="279" t="s">
        <v>2763</v>
      </c>
      <c r="L329" s="279" t="s">
        <v>2763</v>
      </c>
      <c r="M329" s="278">
        <v>0</v>
      </c>
      <c r="N329" s="278"/>
      <c r="O329" s="279" t="e">
        <v>#N/A</v>
      </c>
      <c r="P329" s="278"/>
      <c r="Q329" s="307"/>
      <c r="R329" s="306"/>
      <c r="S329" s="284"/>
      <c r="T329" s="287"/>
      <c r="U329" s="281" t="s">
        <v>1489</v>
      </c>
      <c r="V329" s="281"/>
      <c r="W329" s="315"/>
      <c r="X329" s="315"/>
      <c r="Y329" s="315"/>
    </row>
    <row r="330" spans="1:25" s="310" customFormat="1">
      <c r="A330" s="284"/>
      <c r="B330" s="284"/>
      <c r="C330" s="306"/>
      <c r="D330" s="306"/>
      <c r="E330" s="306"/>
      <c r="F330" s="284"/>
      <c r="G330" s="306"/>
      <c r="H330" s="306"/>
      <c r="I330" s="306"/>
      <c r="J330" s="278">
        <v>0</v>
      </c>
      <c r="K330" s="279" t="s">
        <v>2763</v>
      </c>
      <c r="L330" s="279" t="s">
        <v>2763</v>
      </c>
      <c r="M330" s="278">
        <v>0</v>
      </c>
      <c r="N330" s="278"/>
      <c r="O330" s="279" t="e">
        <v>#N/A</v>
      </c>
      <c r="P330" s="278"/>
      <c r="Q330" s="307"/>
      <c r="R330" s="306"/>
      <c r="S330" s="284"/>
      <c r="T330" s="287"/>
      <c r="U330" s="316" t="s">
        <v>1328</v>
      </c>
      <c r="V330" s="316"/>
      <c r="W330" s="315">
        <v>4077206189.2199998</v>
      </c>
      <c r="X330" s="315"/>
      <c r="Y330" s="315"/>
    </row>
    <row r="331" spans="1:25" s="310" customFormat="1">
      <c r="A331" s="284"/>
      <c r="B331" s="284"/>
      <c r="C331" s="306"/>
      <c r="D331" s="306"/>
      <c r="E331" s="306"/>
      <c r="F331" s="284"/>
      <c r="G331" s="306"/>
      <c r="H331" s="306"/>
      <c r="I331" s="306"/>
      <c r="J331" s="278">
        <v>0</v>
      </c>
      <c r="K331" s="279" t="s">
        <v>2763</v>
      </c>
      <c r="L331" s="279" t="s">
        <v>2763</v>
      </c>
      <c r="M331" s="278">
        <v>0</v>
      </c>
      <c r="N331" s="278"/>
      <c r="O331" s="279" t="e">
        <v>#N/A</v>
      </c>
      <c r="P331" s="278"/>
      <c r="Q331" s="307"/>
      <c r="R331" s="306"/>
      <c r="S331" s="284"/>
      <c r="T331" s="287"/>
      <c r="U331" s="312"/>
      <c r="V331" s="312"/>
      <c r="W331" s="315"/>
      <c r="X331" s="315"/>
      <c r="Y331" s="315"/>
    </row>
    <row r="332" spans="1:25">
      <c r="A332" s="284"/>
      <c r="J332" s="278">
        <v>0</v>
      </c>
      <c r="K332" s="279" t="s">
        <v>2763</v>
      </c>
      <c r="L332" s="279" t="s">
        <v>2763</v>
      </c>
      <c r="M332" s="278">
        <v>0</v>
      </c>
      <c r="N332" s="278"/>
      <c r="O332" s="279" t="e">
        <v>#N/A</v>
      </c>
      <c r="P332" s="278"/>
    </row>
    <row r="333" spans="1:25">
      <c r="A333" s="284"/>
      <c r="B333" s="313" t="s">
        <v>744</v>
      </c>
      <c r="J333" s="278">
        <v>0</v>
      </c>
      <c r="K333" s="279" t="s">
        <v>2763</v>
      </c>
      <c r="L333" s="279" t="s">
        <v>2763</v>
      </c>
      <c r="M333" s="278">
        <v>0</v>
      </c>
      <c r="N333" s="278"/>
      <c r="O333" s="279" t="e">
        <v>#N/A</v>
      </c>
      <c r="P333" s="278"/>
      <c r="U333" s="313"/>
      <c r="V333" s="313"/>
      <c r="W333" s="303"/>
      <c r="X333" s="303"/>
      <c r="Y333" s="303"/>
    </row>
    <row r="334" spans="1:25">
      <c r="A334" s="285" t="s">
        <v>2280</v>
      </c>
      <c r="B334" s="356" t="s">
        <v>1741</v>
      </c>
      <c r="C334" s="356" t="s">
        <v>2762</v>
      </c>
      <c r="D334" s="356"/>
      <c r="E334" s="356"/>
      <c r="F334" s="356" t="e">
        <v>#N/A</v>
      </c>
      <c r="G334" s="356"/>
      <c r="H334" s="356"/>
      <c r="I334" s="356" t="s">
        <v>2840</v>
      </c>
      <c r="J334" s="347" t="s">
        <v>2840</v>
      </c>
      <c r="K334" s="348" t="s">
        <v>4035</v>
      </c>
      <c r="L334" s="348" t="s">
        <v>3999</v>
      </c>
      <c r="M334" s="347" t="s">
        <v>2280</v>
      </c>
      <c r="N334" s="347" t="s">
        <v>2840</v>
      </c>
      <c r="O334" s="348" t="s">
        <v>2239</v>
      </c>
      <c r="P334" s="347"/>
      <c r="Q334" s="357" t="s">
        <v>2769</v>
      </c>
      <c r="R334" s="356"/>
      <c r="S334" s="356" t="s">
        <v>2239</v>
      </c>
      <c r="T334" s="287" t="s">
        <v>2771</v>
      </c>
      <c r="U334" s="259" t="s">
        <v>738</v>
      </c>
      <c r="V334" s="304">
        <v>45681513.710000001</v>
      </c>
      <c r="W334" s="305">
        <v>248128200</v>
      </c>
      <c r="X334" s="305">
        <v>248128200</v>
      </c>
      <c r="Y334" s="305">
        <v>248128200</v>
      </c>
    </row>
    <row r="335" spans="1:25">
      <c r="A335" s="285" t="s">
        <v>2278</v>
      </c>
      <c r="B335" s="356" t="s">
        <v>1741</v>
      </c>
      <c r="C335" s="356" t="s">
        <v>2762</v>
      </c>
      <c r="D335" s="356"/>
      <c r="E335" s="356"/>
      <c r="F335" s="356" t="e">
        <v>#N/A</v>
      </c>
      <c r="G335" s="356"/>
      <c r="H335" s="356"/>
      <c r="I335" s="356" t="s">
        <v>2839</v>
      </c>
      <c r="J335" s="347" t="s">
        <v>2839</v>
      </c>
      <c r="K335" s="348" t="s">
        <v>4037</v>
      </c>
      <c r="L335" s="348" t="s">
        <v>3999</v>
      </c>
      <c r="M335" s="347" t="s">
        <v>2278</v>
      </c>
      <c r="N335" s="347" t="s">
        <v>2839</v>
      </c>
      <c r="O335" s="348" t="s">
        <v>2274</v>
      </c>
      <c r="P335" s="347"/>
      <c r="Q335" s="357" t="s">
        <v>2769</v>
      </c>
      <c r="R335" s="356"/>
      <c r="S335" s="356" t="s">
        <v>2274</v>
      </c>
      <c r="T335" s="287" t="s">
        <v>2771</v>
      </c>
      <c r="U335" s="259" t="s">
        <v>823</v>
      </c>
      <c r="V335" s="304">
        <v>400000000</v>
      </c>
      <c r="W335" s="305">
        <v>23110800</v>
      </c>
      <c r="X335" s="305">
        <v>23110800</v>
      </c>
      <c r="Y335" s="305">
        <v>23110800</v>
      </c>
    </row>
    <row r="336" spans="1:25">
      <c r="A336" s="285" t="s">
        <v>3736</v>
      </c>
      <c r="B336" s="356" t="s">
        <v>1741</v>
      </c>
      <c r="C336" s="356" t="s">
        <v>2762</v>
      </c>
      <c r="D336" s="356"/>
      <c r="E336" s="356"/>
      <c r="F336" s="356" t="e">
        <v>#N/A</v>
      </c>
      <c r="G336" s="356"/>
      <c r="H336" s="356"/>
      <c r="I336" s="356" t="e">
        <v>#N/A</v>
      </c>
      <c r="J336" s="347" t="s">
        <v>2840</v>
      </c>
      <c r="K336" s="348" t="s">
        <v>4035</v>
      </c>
      <c r="L336" s="348" t="s">
        <v>3999</v>
      </c>
      <c r="M336" s="347" t="s">
        <v>3736</v>
      </c>
      <c r="N336" s="347" t="s">
        <v>4040</v>
      </c>
      <c r="O336" s="348">
        <v>0</v>
      </c>
      <c r="P336" s="347"/>
      <c r="Q336" s="357" t="s">
        <v>2769</v>
      </c>
      <c r="R336" s="356"/>
      <c r="S336" s="356">
        <v>23020114</v>
      </c>
      <c r="U336" s="259" t="s">
        <v>1670</v>
      </c>
      <c r="V336" s="259"/>
      <c r="W336" s="305">
        <v>4909240110.8999996</v>
      </c>
      <c r="X336" s="305">
        <v>0</v>
      </c>
      <c r="Y336" s="305">
        <v>0</v>
      </c>
    </row>
    <row r="337" spans="1:25">
      <c r="A337" s="285" t="s">
        <v>3737</v>
      </c>
      <c r="B337" s="356" t="s">
        <v>1741</v>
      </c>
      <c r="C337" s="356" t="s">
        <v>2762</v>
      </c>
      <c r="D337" s="356"/>
      <c r="E337" s="356"/>
      <c r="F337" s="356" t="e">
        <v>#N/A</v>
      </c>
      <c r="G337" s="356"/>
      <c r="H337" s="356"/>
      <c r="I337" s="356" t="e">
        <v>#N/A</v>
      </c>
      <c r="J337" s="347" t="s">
        <v>2840</v>
      </c>
      <c r="K337" s="348" t="s">
        <v>4035</v>
      </c>
      <c r="L337" s="348" t="s">
        <v>3999</v>
      </c>
      <c r="M337" s="347" t="s">
        <v>3737</v>
      </c>
      <c r="N337" s="347" t="s">
        <v>4041</v>
      </c>
      <c r="O337" s="348">
        <v>0</v>
      </c>
      <c r="P337" s="347"/>
      <c r="Q337" s="357" t="s">
        <v>2769</v>
      </c>
      <c r="R337" s="356"/>
      <c r="S337" s="356">
        <v>23020114</v>
      </c>
      <c r="U337" s="259" t="s">
        <v>1669</v>
      </c>
      <c r="V337" s="259"/>
      <c r="W337" s="305">
        <v>684080162.05999994</v>
      </c>
      <c r="X337" s="305">
        <v>0</v>
      </c>
      <c r="Y337" s="305">
        <v>0</v>
      </c>
    </row>
    <row r="338" spans="1:25">
      <c r="A338" s="285" t="s">
        <v>2256</v>
      </c>
      <c r="B338" s="356" t="s">
        <v>1741</v>
      </c>
      <c r="C338" s="356" t="s">
        <v>2762</v>
      </c>
      <c r="D338" s="356"/>
      <c r="E338" s="356"/>
      <c r="F338" s="356" t="e">
        <v>#N/A</v>
      </c>
      <c r="G338" s="356"/>
      <c r="H338" s="356"/>
      <c r="I338" s="356" t="s">
        <v>2822</v>
      </c>
      <c r="J338" s="347" t="s">
        <v>2822</v>
      </c>
      <c r="K338" s="348" t="s">
        <v>4035</v>
      </c>
      <c r="L338" s="348" t="s">
        <v>3999</v>
      </c>
      <c r="M338" s="347" t="s">
        <v>2256</v>
      </c>
      <c r="N338" s="347" t="s">
        <v>2822</v>
      </c>
      <c r="O338" s="348" t="s">
        <v>2230</v>
      </c>
      <c r="P338" s="347"/>
      <c r="Q338" s="357" t="s">
        <v>2769</v>
      </c>
      <c r="R338" s="356"/>
      <c r="S338" s="356" t="s">
        <v>2230</v>
      </c>
      <c r="T338" s="287" t="s">
        <v>2771</v>
      </c>
      <c r="U338" s="259" t="s">
        <v>739</v>
      </c>
      <c r="V338" s="259"/>
      <c r="W338" s="305">
        <v>565305000</v>
      </c>
      <c r="X338" s="305">
        <v>1572330000</v>
      </c>
      <c r="Y338" s="305">
        <v>1179330000</v>
      </c>
    </row>
    <row r="339" spans="1:25">
      <c r="A339" s="285" t="s">
        <v>2257</v>
      </c>
      <c r="B339" s="356" t="s">
        <v>1741</v>
      </c>
      <c r="C339" s="356" t="s">
        <v>2762</v>
      </c>
      <c r="D339" s="356"/>
      <c r="E339" s="356"/>
      <c r="F339" s="356" t="e">
        <v>#N/A</v>
      </c>
      <c r="G339" s="356"/>
      <c r="H339" s="356"/>
      <c r="I339" s="356" t="s">
        <v>2823</v>
      </c>
      <c r="J339" s="347" t="s">
        <v>2823</v>
      </c>
      <c r="K339" s="348" t="s">
        <v>4035</v>
      </c>
      <c r="L339" s="348" t="s">
        <v>3999</v>
      </c>
      <c r="M339" s="347" t="s">
        <v>2257</v>
      </c>
      <c r="N339" s="347" t="s">
        <v>2823</v>
      </c>
      <c r="O339" s="348" t="s">
        <v>2230</v>
      </c>
      <c r="P339" s="347"/>
      <c r="Q339" s="357" t="s">
        <v>2769</v>
      </c>
      <c r="R339" s="356"/>
      <c r="S339" s="356" t="s">
        <v>2230</v>
      </c>
      <c r="T339" s="287" t="s">
        <v>2771</v>
      </c>
      <c r="U339" s="259" t="s">
        <v>825</v>
      </c>
      <c r="V339" s="259"/>
      <c r="W339" s="305">
        <v>50630000</v>
      </c>
      <c r="X339" s="305">
        <v>0</v>
      </c>
      <c r="Y339" s="305">
        <v>0</v>
      </c>
    </row>
    <row r="340" spans="1:25">
      <c r="A340" s="285" t="s">
        <v>2258</v>
      </c>
      <c r="B340" s="356" t="s">
        <v>1741</v>
      </c>
      <c r="C340" s="356" t="s">
        <v>2762</v>
      </c>
      <c r="D340" s="356"/>
      <c r="E340" s="356"/>
      <c r="F340" s="356" t="e">
        <v>#N/A</v>
      </c>
      <c r="G340" s="356"/>
      <c r="H340" s="356"/>
      <c r="I340" s="356" t="s">
        <v>2824</v>
      </c>
      <c r="J340" s="347" t="s">
        <v>2824</v>
      </c>
      <c r="K340" s="348" t="s">
        <v>4042</v>
      </c>
      <c r="L340" s="348" t="s">
        <v>3999</v>
      </c>
      <c r="M340" s="347" t="s">
        <v>2258</v>
      </c>
      <c r="N340" s="347" t="s">
        <v>2824</v>
      </c>
      <c r="O340" s="348" t="s">
        <v>2230</v>
      </c>
      <c r="P340" s="347"/>
      <c r="Q340" s="357" t="s">
        <v>2769</v>
      </c>
      <c r="R340" s="356"/>
      <c r="S340" s="356" t="s">
        <v>2230</v>
      </c>
      <c r="T340" s="287" t="s">
        <v>2771</v>
      </c>
      <c r="U340" s="259" t="s">
        <v>1671</v>
      </c>
      <c r="V340" s="259"/>
      <c r="W340" s="305">
        <v>39060000</v>
      </c>
      <c r="X340" s="305">
        <v>0</v>
      </c>
      <c r="Y340" s="305">
        <v>0</v>
      </c>
    </row>
    <row r="341" spans="1:25">
      <c r="A341" s="285" t="s">
        <v>2259</v>
      </c>
      <c r="B341" s="356" t="s">
        <v>1741</v>
      </c>
      <c r="C341" s="356" t="s">
        <v>2762</v>
      </c>
      <c r="D341" s="356"/>
      <c r="E341" s="356"/>
      <c r="F341" s="356" t="s">
        <v>2259</v>
      </c>
      <c r="G341" s="356"/>
      <c r="H341" s="356"/>
      <c r="I341" s="356" t="s">
        <v>2825</v>
      </c>
      <c r="J341" s="347" t="s">
        <v>2825</v>
      </c>
      <c r="K341" s="348" t="s">
        <v>4042</v>
      </c>
      <c r="L341" s="348" t="s">
        <v>3999</v>
      </c>
      <c r="M341" s="347" t="s">
        <v>2259</v>
      </c>
      <c r="N341" s="347" t="s">
        <v>2825</v>
      </c>
      <c r="O341" s="348" t="s">
        <v>2230</v>
      </c>
      <c r="P341" s="347"/>
      <c r="Q341" s="357" t="s">
        <v>2769</v>
      </c>
      <c r="R341" s="356"/>
      <c r="S341" s="356" t="s">
        <v>2230</v>
      </c>
      <c r="T341" s="287" t="s">
        <v>2771</v>
      </c>
      <c r="U341" s="259" t="s">
        <v>740</v>
      </c>
      <c r="V341" s="259"/>
      <c r="W341" s="305">
        <v>0</v>
      </c>
      <c r="X341" s="305">
        <v>0</v>
      </c>
      <c r="Y341" s="305">
        <v>0</v>
      </c>
    </row>
    <row r="342" spans="1:25">
      <c r="A342" s="285" t="s">
        <v>2263</v>
      </c>
      <c r="B342" s="356" t="s">
        <v>1741</v>
      </c>
      <c r="C342" s="356" t="s">
        <v>2762</v>
      </c>
      <c r="D342" s="356"/>
      <c r="E342" s="356"/>
      <c r="F342" s="356" t="e">
        <v>#N/A</v>
      </c>
      <c r="G342" s="356"/>
      <c r="H342" s="356"/>
      <c r="I342" s="356" t="s">
        <v>2827</v>
      </c>
      <c r="J342" s="347" t="s">
        <v>2827</v>
      </c>
      <c r="K342" s="348" t="s">
        <v>4035</v>
      </c>
      <c r="L342" s="348" t="s">
        <v>3999</v>
      </c>
      <c r="M342" s="347" t="s">
        <v>2263</v>
      </c>
      <c r="N342" s="347" t="s">
        <v>2827</v>
      </c>
      <c r="O342" s="348" t="s">
        <v>2201</v>
      </c>
      <c r="P342" s="347"/>
      <c r="Q342" s="357" t="s">
        <v>2769</v>
      </c>
      <c r="R342" s="356"/>
      <c r="S342" s="356" t="s">
        <v>2201</v>
      </c>
      <c r="T342" s="287" t="s">
        <v>2771</v>
      </c>
      <c r="U342" s="259" t="s">
        <v>741</v>
      </c>
      <c r="V342" s="259"/>
      <c r="W342" s="305">
        <v>335630000</v>
      </c>
      <c r="X342" s="305">
        <v>0</v>
      </c>
      <c r="Y342" s="305">
        <v>0</v>
      </c>
    </row>
    <row r="343" spans="1:25">
      <c r="A343" s="285" t="s">
        <v>2266</v>
      </c>
      <c r="B343" s="356" t="s">
        <v>1741</v>
      </c>
      <c r="C343" s="356" t="s">
        <v>2762</v>
      </c>
      <c r="D343" s="356"/>
      <c r="E343" s="356"/>
      <c r="F343" s="356" t="s">
        <v>2266</v>
      </c>
      <c r="G343" s="356"/>
      <c r="H343" s="356"/>
      <c r="I343" s="356" t="s">
        <v>2830</v>
      </c>
      <c r="J343" s="347" t="s">
        <v>2830</v>
      </c>
      <c r="K343" s="348" t="s">
        <v>4043</v>
      </c>
      <c r="L343" s="348" t="s">
        <v>3999</v>
      </c>
      <c r="M343" s="347" t="s">
        <v>2266</v>
      </c>
      <c r="N343" s="347" t="s">
        <v>2830</v>
      </c>
      <c r="O343" s="348" t="s">
        <v>2267</v>
      </c>
      <c r="P343" s="347"/>
      <c r="Q343" s="357" t="s">
        <v>2769</v>
      </c>
      <c r="R343" s="356"/>
      <c r="S343" s="356" t="s">
        <v>2267</v>
      </c>
      <c r="T343" s="287" t="s">
        <v>2771</v>
      </c>
      <c r="U343" s="259" t="s">
        <v>439</v>
      </c>
      <c r="V343" s="259"/>
      <c r="W343" s="305">
        <v>500420000</v>
      </c>
      <c r="X343" s="305">
        <v>3750630000</v>
      </c>
      <c r="Y343" s="305">
        <v>1000630000</v>
      </c>
    </row>
    <row r="344" spans="1:25">
      <c r="A344" s="285" t="s">
        <v>2268</v>
      </c>
      <c r="B344" s="356" t="s">
        <v>1741</v>
      </c>
      <c r="C344" s="356" t="s">
        <v>2762</v>
      </c>
      <c r="D344" s="356"/>
      <c r="E344" s="356"/>
      <c r="F344" s="356" t="s">
        <v>2268</v>
      </c>
      <c r="G344" s="356"/>
      <c r="H344" s="356"/>
      <c r="I344" s="356" t="s">
        <v>2831</v>
      </c>
      <c r="J344" s="347" t="s">
        <v>2831</v>
      </c>
      <c r="K344" s="348" t="s">
        <v>4035</v>
      </c>
      <c r="L344" s="348" t="s">
        <v>3999</v>
      </c>
      <c r="M344" s="347" t="s">
        <v>2268</v>
      </c>
      <c r="N344" s="347" t="s">
        <v>2831</v>
      </c>
      <c r="O344" s="348" t="s">
        <v>2230</v>
      </c>
      <c r="P344" s="347"/>
      <c r="Q344" s="357" t="s">
        <v>2769</v>
      </c>
      <c r="R344" s="356"/>
      <c r="S344" s="356" t="s">
        <v>2230</v>
      </c>
      <c r="T344" s="287" t="s">
        <v>2771</v>
      </c>
      <c r="U344" s="259" t="s">
        <v>440</v>
      </c>
      <c r="V344" s="259"/>
      <c r="W344" s="305">
        <v>480630500</v>
      </c>
      <c r="X344" s="305">
        <v>600630500</v>
      </c>
      <c r="Y344" s="305">
        <v>420630500</v>
      </c>
    </row>
    <row r="345" spans="1:25">
      <c r="A345" s="285" t="s">
        <v>2270</v>
      </c>
      <c r="B345" s="356" t="s">
        <v>1741</v>
      </c>
      <c r="C345" s="356" t="s">
        <v>2762</v>
      </c>
      <c r="D345" s="356"/>
      <c r="E345" s="356"/>
      <c r="F345" s="356" t="s">
        <v>2270</v>
      </c>
      <c r="G345" s="356"/>
      <c r="H345" s="356"/>
      <c r="I345" s="356" t="s">
        <v>2832</v>
      </c>
      <c r="J345" s="347" t="s">
        <v>2832</v>
      </c>
      <c r="K345" s="348" t="s">
        <v>4035</v>
      </c>
      <c r="L345" s="348" t="s">
        <v>3999</v>
      </c>
      <c r="M345" s="347" t="s">
        <v>2270</v>
      </c>
      <c r="N345" s="347" t="s">
        <v>2832</v>
      </c>
      <c r="O345" s="348" t="s">
        <v>2230</v>
      </c>
      <c r="P345" s="347"/>
      <c r="Q345" s="357" t="s">
        <v>2769</v>
      </c>
      <c r="R345" s="356"/>
      <c r="S345" s="356" t="s">
        <v>2230</v>
      </c>
      <c r="T345" s="287" t="s">
        <v>2771</v>
      </c>
      <c r="U345" s="259" t="s">
        <v>441</v>
      </c>
      <c r="V345" s="259"/>
      <c r="W345" s="305">
        <v>1500630000</v>
      </c>
      <c r="X345" s="305">
        <v>2625630000</v>
      </c>
      <c r="Y345" s="305">
        <v>2450630000</v>
      </c>
    </row>
    <row r="346" spans="1:25">
      <c r="A346" s="285" t="s">
        <v>2264</v>
      </c>
      <c r="B346" s="356" t="s">
        <v>1741</v>
      </c>
      <c r="C346" s="356" t="s">
        <v>2762</v>
      </c>
      <c r="D346" s="356"/>
      <c r="E346" s="356"/>
      <c r="F346" s="356" t="s">
        <v>2264</v>
      </c>
      <c r="G346" s="356"/>
      <c r="H346" s="356"/>
      <c r="I346" s="356" t="s">
        <v>2828</v>
      </c>
      <c r="J346" s="347" t="s">
        <v>2828</v>
      </c>
      <c r="K346" s="348" t="s">
        <v>4035</v>
      </c>
      <c r="L346" s="348" t="s">
        <v>3999</v>
      </c>
      <c r="M346" s="347" t="s">
        <v>2264</v>
      </c>
      <c r="N346" s="347" t="s">
        <v>2828</v>
      </c>
      <c r="O346" s="348" t="s">
        <v>2236</v>
      </c>
      <c r="P346" s="347"/>
      <c r="Q346" s="357" t="s">
        <v>2769</v>
      </c>
      <c r="R346" s="356"/>
      <c r="S346" s="356" t="s">
        <v>2236</v>
      </c>
      <c r="T346" s="287" t="s">
        <v>2771</v>
      </c>
      <c r="U346" s="259" t="s">
        <v>742</v>
      </c>
      <c r="V346" s="259"/>
      <c r="W346" s="305">
        <v>1050025000</v>
      </c>
      <c r="X346" s="305">
        <v>1920030000</v>
      </c>
      <c r="Y346" s="305">
        <v>2240035000</v>
      </c>
    </row>
    <row r="347" spans="1:25">
      <c r="A347" s="285" t="s">
        <v>2271</v>
      </c>
      <c r="B347" s="356" t="s">
        <v>1741</v>
      </c>
      <c r="C347" s="356" t="s">
        <v>2762</v>
      </c>
      <c r="D347" s="356" t="s">
        <v>2173</v>
      </c>
      <c r="E347" s="356" t="s">
        <v>2219</v>
      </c>
      <c r="F347" s="356" t="s">
        <v>2271</v>
      </c>
      <c r="G347" s="356" t="s">
        <v>2173</v>
      </c>
      <c r="H347" s="356" t="s">
        <v>2173</v>
      </c>
      <c r="I347" s="356" t="s">
        <v>2834</v>
      </c>
      <c r="J347" s="347" t="s">
        <v>2834</v>
      </c>
      <c r="K347" s="348" t="s">
        <v>4035</v>
      </c>
      <c r="L347" s="348" t="s">
        <v>3999</v>
      </c>
      <c r="M347" s="347" t="s">
        <v>2271</v>
      </c>
      <c r="N347" s="347" t="s">
        <v>2834</v>
      </c>
      <c r="O347" s="348" t="s">
        <v>2833</v>
      </c>
      <c r="P347" s="347"/>
      <c r="Q347" s="357" t="s">
        <v>2769</v>
      </c>
      <c r="R347" s="356" t="s">
        <v>2770</v>
      </c>
      <c r="S347" s="356">
        <v>23020114</v>
      </c>
      <c r="T347" s="287" t="s">
        <v>2771</v>
      </c>
      <c r="U347" s="259" t="s">
        <v>442</v>
      </c>
      <c r="V347" s="259"/>
      <c r="W347" s="305">
        <v>7315836213.0880003</v>
      </c>
      <c r="X347" s="305">
        <v>7327502158.3650007</v>
      </c>
      <c r="Y347" s="305">
        <v>11900630000</v>
      </c>
    </row>
    <row r="348" spans="1:25">
      <c r="A348" s="285" t="s">
        <v>2272</v>
      </c>
      <c r="B348" s="356" t="s">
        <v>1741</v>
      </c>
      <c r="C348" s="356" t="s">
        <v>2762</v>
      </c>
      <c r="D348" s="356"/>
      <c r="E348" s="356"/>
      <c r="F348" s="356" t="e">
        <v>#N/A</v>
      </c>
      <c r="G348" s="356"/>
      <c r="H348" s="356"/>
      <c r="I348" s="356" t="s">
        <v>2835</v>
      </c>
      <c r="J348" s="347" t="s">
        <v>2835</v>
      </c>
      <c r="K348" s="348" t="s">
        <v>4035</v>
      </c>
      <c r="L348" s="348" t="s">
        <v>3999</v>
      </c>
      <c r="M348" s="347" t="s">
        <v>2272</v>
      </c>
      <c r="N348" s="347" t="s">
        <v>2835</v>
      </c>
      <c r="O348" s="348" t="s">
        <v>2239</v>
      </c>
      <c r="P348" s="347"/>
      <c r="Q348" s="357" t="s">
        <v>2769</v>
      </c>
      <c r="R348" s="356"/>
      <c r="S348" s="356" t="s">
        <v>2239</v>
      </c>
      <c r="T348" s="287" t="s">
        <v>2771</v>
      </c>
      <c r="U348" s="259" t="s">
        <v>743</v>
      </c>
      <c r="V348" s="259"/>
      <c r="W348" s="305">
        <v>250630000</v>
      </c>
      <c r="X348" s="305">
        <v>420630000</v>
      </c>
      <c r="Y348" s="305">
        <v>280630000</v>
      </c>
    </row>
    <row r="349" spans="1:25">
      <c r="A349" s="285" t="s">
        <v>2273</v>
      </c>
      <c r="B349" s="356" t="s">
        <v>1741</v>
      </c>
      <c r="C349" s="356" t="s">
        <v>2762</v>
      </c>
      <c r="D349" s="356"/>
      <c r="E349" s="356"/>
      <c r="F349" s="356" t="e">
        <v>#N/A</v>
      </c>
      <c r="G349" s="356"/>
      <c r="H349" s="356"/>
      <c r="I349" s="356" t="s">
        <v>2836</v>
      </c>
      <c r="J349" s="347" t="s">
        <v>2836</v>
      </c>
      <c r="K349" s="348" t="s">
        <v>4037</v>
      </c>
      <c r="L349" s="348" t="s">
        <v>3999</v>
      </c>
      <c r="M349" s="347" t="s">
        <v>2273</v>
      </c>
      <c r="N349" s="347" t="s">
        <v>2836</v>
      </c>
      <c r="O349" s="348" t="s">
        <v>2274</v>
      </c>
      <c r="P349" s="347"/>
      <c r="Q349" s="357" t="s">
        <v>2769</v>
      </c>
      <c r="R349" s="356"/>
      <c r="S349" s="356" t="s">
        <v>2274</v>
      </c>
      <c r="T349" s="287" t="s">
        <v>2771</v>
      </c>
      <c r="U349" s="259" t="s">
        <v>443</v>
      </c>
      <c r="V349" s="259"/>
      <c r="W349" s="305">
        <v>2083352785.1500001</v>
      </c>
      <c r="X349" s="305">
        <v>1681981500</v>
      </c>
      <c r="Y349" s="305">
        <v>2152698700</v>
      </c>
    </row>
    <row r="350" spans="1:25">
      <c r="A350" s="285" t="s">
        <v>3969</v>
      </c>
      <c r="B350" s="356" t="s">
        <v>1741</v>
      </c>
      <c r="C350" s="356" t="s">
        <v>3355</v>
      </c>
      <c r="D350" s="356"/>
      <c r="E350" s="356"/>
      <c r="F350" s="356" t="e">
        <v>#N/A</v>
      </c>
      <c r="G350" s="356"/>
      <c r="H350" s="356"/>
      <c r="I350" s="356" t="e">
        <v>#N/A</v>
      </c>
      <c r="J350" s="347" t="s">
        <v>3766</v>
      </c>
      <c r="K350" s="348" t="s">
        <v>4012</v>
      </c>
      <c r="L350" s="348" t="s">
        <v>3997</v>
      </c>
      <c r="M350" s="347" t="s">
        <v>3969</v>
      </c>
      <c r="N350" s="347" t="s">
        <v>4044</v>
      </c>
      <c r="O350" s="348" t="s">
        <v>2236</v>
      </c>
      <c r="P350" s="347"/>
      <c r="Q350" s="357" t="s">
        <v>2769</v>
      </c>
      <c r="R350" s="356"/>
      <c r="S350" s="356" t="s">
        <v>2236</v>
      </c>
      <c r="T350" s="287" t="s">
        <v>2771</v>
      </c>
      <c r="U350" s="259" t="s">
        <v>67</v>
      </c>
      <c r="V350" s="259"/>
      <c r="W350" s="305">
        <v>0</v>
      </c>
      <c r="X350" s="305">
        <v>500200000</v>
      </c>
      <c r="Y350" s="305">
        <v>200000</v>
      </c>
    </row>
    <row r="351" spans="1:25">
      <c r="A351" s="285" t="s">
        <v>3970</v>
      </c>
      <c r="B351" s="356" t="s">
        <v>1741</v>
      </c>
      <c r="C351" s="356" t="s">
        <v>2761</v>
      </c>
      <c r="D351" s="356"/>
      <c r="E351" s="356"/>
      <c r="F351" s="356" t="e">
        <v>#N/A</v>
      </c>
      <c r="G351" s="356"/>
      <c r="H351" s="356"/>
      <c r="I351" s="356" t="s">
        <v>2814</v>
      </c>
      <c r="J351" s="347" t="s">
        <v>2814</v>
      </c>
      <c r="K351" s="348" t="s">
        <v>4029</v>
      </c>
      <c r="L351" s="348" t="s">
        <v>3999</v>
      </c>
      <c r="M351" s="347" t="s">
        <v>3970</v>
      </c>
      <c r="N351" s="347" t="s">
        <v>4045</v>
      </c>
      <c r="O351" s="348" t="s">
        <v>2230</v>
      </c>
      <c r="P351" s="347"/>
      <c r="Q351" s="357" t="s">
        <v>2769</v>
      </c>
      <c r="R351" s="356"/>
      <c r="S351" s="356" t="s">
        <v>2230</v>
      </c>
      <c r="T351" s="287" t="s">
        <v>2771</v>
      </c>
      <c r="U351" s="259" t="s">
        <v>824</v>
      </c>
      <c r="V351" s="259"/>
      <c r="W351" s="305">
        <v>800000000</v>
      </c>
      <c r="X351" s="305">
        <v>2400000000</v>
      </c>
      <c r="Y351" s="305">
        <v>2400000000</v>
      </c>
    </row>
    <row r="352" spans="1:25" s="310" customFormat="1">
      <c r="A352" s="284"/>
      <c r="B352" s="356"/>
      <c r="C352" s="358"/>
      <c r="D352" s="358"/>
      <c r="E352" s="358"/>
      <c r="F352" s="356"/>
      <c r="G352" s="358"/>
      <c r="H352" s="358"/>
      <c r="I352" s="358"/>
      <c r="J352" s="347">
        <v>0</v>
      </c>
      <c r="K352" s="348" t="s">
        <v>2763</v>
      </c>
      <c r="L352" s="348" t="s">
        <v>2763</v>
      </c>
      <c r="M352" s="347">
        <v>0</v>
      </c>
      <c r="N352" s="347"/>
      <c r="O352" s="348" t="e">
        <v>#N/A</v>
      </c>
      <c r="P352" s="347"/>
      <c r="Q352" s="359"/>
      <c r="R352" s="358"/>
      <c r="S352" s="356"/>
      <c r="T352" s="287"/>
      <c r="U352" s="308"/>
      <c r="V352" s="309">
        <f>SUM(V334:V351)</f>
        <v>445681513.70999998</v>
      </c>
      <c r="W352" s="309">
        <f>SUM(W334:W351)</f>
        <v>20836708771.198002</v>
      </c>
      <c r="X352" s="309">
        <f>SUM(X334:X351)</f>
        <v>23070803158.365002</v>
      </c>
      <c r="Y352" s="309">
        <f>SUM(Y334:Y351)</f>
        <v>24296653200</v>
      </c>
    </row>
    <row r="353" spans="1:25">
      <c r="A353" s="284"/>
      <c r="J353" s="278">
        <v>0</v>
      </c>
      <c r="K353" s="279" t="s">
        <v>2763</v>
      </c>
      <c r="L353" s="279" t="s">
        <v>2763</v>
      </c>
      <c r="M353" s="278">
        <v>0</v>
      </c>
      <c r="N353" s="278"/>
      <c r="O353" s="279" t="e">
        <v>#N/A</v>
      </c>
      <c r="P353" s="278"/>
    </row>
    <row r="354" spans="1:25">
      <c r="A354" s="284"/>
      <c r="J354" s="278">
        <v>0</v>
      </c>
      <c r="K354" s="279" t="s">
        <v>2763</v>
      </c>
      <c r="L354" s="279" t="s">
        <v>2763</v>
      </c>
      <c r="M354" s="278">
        <v>0</v>
      </c>
      <c r="N354" s="278"/>
      <c r="O354" s="279" t="e">
        <v>#N/A</v>
      </c>
      <c r="P354" s="278"/>
      <c r="U354" s="322" t="s">
        <v>791</v>
      </c>
      <c r="V354" s="322"/>
    </row>
    <row r="355" spans="1:25" s="310" customFormat="1">
      <c r="A355" s="284"/>
      <c r="B355" s="284"/>
      <c r="C355" s="306"/>
      <c r="D355" s="306"/>
      <c r="E355" s="306"/>
      <c r="F355" s="284"/>
      <c r="G355" s="306"/>
      <c r="H355" s="306"/>
      <c r="I355" s="306"/>
      <c r="J355" s="278">
        <v>0</v>
      </c>
      <c r="K355" s="279" t="s">
        <v>2763</v>
      </c>
      <c r="L355" s="279" t="s">
        <v>2763</v>
      </c>
      <c r="M355" s="278">
        <v>0</v>
      </c>
      <c r="N355" s="278"/>
      <c r="O355" s="279" t="e">
        <v>#N/A</v>
      </c>
      <c r="P355" s="278"/>
      <c r="Q355" s="307"/>
      <c r="R355" s="306"/>
      <c r="S355" s="284"/>
      <c r="T355" s="287"/>
      <c r="U355" s="281" t="s">
        <v>1308</v>
      </c>
      <c r="V355" s="281"/>
      <c r="W355" s="315">
        <v>500420000</v>
      </c>
      <c r="X355" s="315"/>
      <c r="Y355" s="315"/>
    </row>
    <row r="356" spans="1:25">
      <c r="A356" s="285" t="s">
        <v>3455</v>
      </c>
      <c r="J356" s="278"/>
      <c r="K356" s="279"/>
      <c r="L356" s="279"/>
      <c r="M356" s="278"/>
      <c r="N356" s="278"/>
      <c r="O356" s="279"/>
      <c r="P356" s="278"/>
      <c r="U356" s="316" t="s">
        <v>1328</v>
      </c>
      <c r="V356" s="316"/>
      <c r="W356" s="289">
        <f>W352-W355</f>
        <v>20336288771.198002</v>
      </c>
    </row>
    <row r="357" spans="1:25">
      <c r="A357" s="284"/>
      <c r="J357" s="278">
        <v>0</v>
      </c>
      <c r="K357" s="279" t="s">
        <v>2763</v>
      </c>
      <c r="L357" s="279" t="s">
        <v>2763</v>
      </c>
      <c r="M357" s="278">
        <v>0</v>
      </c>
      <c r="N357" s="278"/>
      <c r="O357" s="279" t="e">
        <v>#N/A</v>
      </c>
      <c r="P357" s="278"/>
    </row>
    <row r="358" spans="1:25">
      <c r="A358" s="284"/>
      <c r="J358" s="278">
        <v>0</v>
      </c>
      <c r="K358" s="279" t="s">
        <v>2763</v>
      </c>
      <c r="L358" s="279" t="s">
        <v>2763</v>
      </c>
      <c r="M358" s="278">
        <v>0</v>
      </c>
      <c r="N358" s="278"/>
      <c r="O358" s="279" t="e">
        <v>#N/A</v>
      </c>
      <c r="P358" s="278"/>
    </row>
    <row r="359" spans="1:25">
      <c r="A359" s="284"/>
      <c r="J359" s="278">
        <v>0</v>
      </c>
      <c r="K359" s="279" t="s">
        <v>2763</v>
      </c>
      <c r="L359" s="279" t="s">
        <v>2763</v>
      </c>
      <c r="M359" s="278">
        <v>0</v>
      </c>
      <c r="N359" s="278"/>
      <c r="O359" s="279" t="e">
        <v>#N/A</v>
      </c>
      <c r="P359" s="278"/>
    </row>
    <row r="360" spans="1:25" s="310" customFormat="1">
      <c r="A360" s="284"/>
      <c r="B360" s="323" t="s">
        <v>1704</v>
      </c>
      <c r="C360" s="306"/>
      <c r="D360" s="306"/>
      <c r="E360" s="306"/>
      <c r="F360" s="284"/>
      <c r="G360" s="306"/>
      <c r="H360" s="306"/>
      <c r="I360" s="306"/>
      <c r="J360" s="278">
        <v>0</v>
      </c>
      <c r="K360" s="279" t="s">
        <v>2763</v>
      </c>
      <c r="L360" s="279" t="s">
        <v>2763</v>
      </c>
      <c r="M360" s="278">
        <v>0</v>
      </c>
      <c r="N360" s="278"/>
      <c r="O360" s="279" t="e">
        <v>#N/A</v>
      </c>
      <c r="P360" s="278"/>
      <c r="Q360" s="307"/>
      <c r="R360" s="306"/>
      <c r="S360" s="284"/>
      <c r="T360" s="287"/>
      <c r="U360" s="323"/>
      <c r="V360" s="323"/>
      <c r="W360" s="315"/>
      <c r="X360" s="315"/>
      <c r="Y360" s="315"/>
    </row>
    <row r="361" spans="1:25" s="310" customFormat="1">
      <c r="A361" s="285" t="s">
        <v>2629</v>
      </c>
      <c r="B361" s="356" t="s">
        <v>1742</v>
      </c>
      <c r="C361" s="356" t="s">
        <v>3143</v>
      </c>
      <c r="D361" s="358"/>
      <c r="E361" s="358"/>
      <c r="F361" s="356" t="s">
        <v>2629</v>
      </c>
      <c r="G361" s="358"/>
      <c r="H361" s="358"/>
      <c r="I361" s="356" t="s">
        <v>3144</v>
      </c>
      <c r="J361" s="347" t="s">
        <v>3144</v>
      </c>
      <c r="K361" s="348" t="s">
        <v>4046</v>
      </c>
      <c r="L361" s="348" t="s">
        <v>3999</v>
      </c>
      <c r="M361" s="347" t="s">
        <v>2629</v>
      </c>
      <c r="N361" s="347" t="s">
        <v>3144</v>
      </c>
      <c r="O361" s="348" t="s">
        <v>2190</v>
      </c>
      <c r="P361" s="347"/>
      <c r="Q361" s="357" t="s">
        <v>2769</v>
      </c>
      <c r="R361" s="358"/>
      <c r="S361" s="356" t="s">
        <v>2190</v>
      </c>
      <c r="T361" s="287" t="s">
        <v>2771</v>
      </c>
      <c r="U361" s="259" t="s">
        <v>578</v>
      </c>
      <c r="V361" s="304">
        <v>25179500</v>
      </c>
      <c r="W361" s="305">
        <v>11760000</v>
      </c>
      <c r="X361" s="305">
        <v>0</v>
      </c>
      <c r="Y361" s="305">
        <v>0</v>
      </c>
    </row>
    <row r="362" spans="1:25" s="310" customFormat="1">
      <c r="A362" s="285" t="s">
        <v>2630</v>
      </c>
      <c r="B362" s="356" t="s">
        <v>1742</v>
      </c>
      <c r="C362" s="356" t="s">
        <v>3143</v>
      </c>
      <c r="D362" s="358"/>
      <c r="E362" s="358"/>
      <c r="F362" s="356" t="e">
        <v>#N/A</v>
      </c>
      <c r="G362" s="358"/>
      <c r="H362" s="358"/>
      <c r="I362" s="356" t="s">
        <v>3145</v>
      </c>
      <c r="J362" s="347" t="s">
        <v>3145</v>
      </c>
      <c r="K362" s="348" t="s">
        <v>4046</v>
      </c>
      <c r="L362" s="348" t="s">
        <v>3999</v>
      </c>
      <c r="M362" s="347" t="s">
        <v>2630</v>
      </c>
      <c r="N362" s="347" t="s">
        <v>3145</v>
      </c>
      <c r="O362" s="348" t="s">
        <v>2190</v>
      </c>
      <c r="P362" s="347"/>
      <c r="Q362" s="357" t="s">
        <v>2769</v>
      </c>
      <c r="R362" s="358"/>
      <c r="S362" s="356" t="s">
        <v>2190</v>
      </c>
      <c r="T362" s="287" t="s">
        <v>2771</v>
      </c>
      <c r="U362" s="259" t="s">
        <v>579</v>
      </c>
      <c r="V362" s="304">
        <v>59730000</v>
      </c>
      <c r="W362" s="305">
        <v>89291500</v>
      </c>
      <c r="X362" s="305">
        <v>51500000</v>
      </c>
      <c r="Y362" s="305">
        <v>51500000</v>
      </c>
    </row>
    <row r="363" spans="1:25" s="310" customFormat="1">
      <c r="A363" s="285" t="s">
        <v>2631</v>
      </c>
      <c r="B363" s="356" t="s">
        <v>1742</v>
      </c>
      <c r="C363" s="356" t="s">
        <v>3143</v>
      </c>
      <c r="D363" s="358"/>
      <c r="E363" s="358"/>
      <c r="F363" s="356" t="e">
        <v>#N/A</v>
      </c>
      <c r="G363" s="358"/>
      <c r="H363" s="358"/>
      <c r="I363" s="356" t="s">
        <v>3146</v>
      </c>
      <c r="J363" s="347" t="s">
        <v>3146</v>
      </c>
      <c r="K363" s="348" t="s">
        <v>4046</v>
      </c>
      <c r="L363" s="348" t="s">
        <v>3999</v>
      </c>
      <c r="M363" s="347" t="s">
        <v>2631</v>
      </c>
      <c r="N363" s="347" t="s">
        <v>3146</v>
      </c>
      <c r="O363" s="348" t="s">
        <v>2420</v>
      </c>
      <c r="P363" s="347"/>
      <c r="Q363" s="357" t="s">
        <v>2769</v>
      </c>
      <c r="R363" s="358"/>
      <c r="S363" s="356" t="s">
        <v>2420</v>
      </c>
      <c r="T363" s="287" t="s">
        <v>2771</v>
      </c>
      <c r="U363" s="259" t="s">
        <v>580</v>
      </c>
      <c r="V363" s="304">
        <v>322500000</v>
      </c>
      <c r="W363" s="305">
        <v>106500000</v>
      </c>
      <c r="X363" s="305">
        <v>326500000</v>
      </c>
      <c r="Y363" s="305">
        <v>326500000</v>
      </c>
    </row>
    <row r="364" spans="1:25" s="310" customFormat="1">
      <c r="A364" s="284"/>
      <c r="B364" s="356"/>
      <c r="C364" s="358"/>
      <c r="D364" s="358"/>
      <c r="E364" s="358"/>
      <c r="F364" s="356"/>
      <c r="G364" s="358"/>
      <c r="H364" s="358"/>
      <c r="I364" s="358"/>
      <c r="J364" s="347">
        <v>0</v>
      </c>
      <c r="K364" s="348" t="s">
        <v>2763</v>
      </c>
      <c r="L364" s="348" t="s">
        <v>2763</v>
      </c>
      <c r="M364" s="347">
        <v>0</v>
      </c>
      <c r="N364" s="347"/>
      <c r="O364" s="348" t="e">
        <v>#N/A</v>
      </c>
      <c r="P364" s="347"/>
      <c r="Q364" s="359"/>
      <c r="R364" s="358"/>
      <c r="S364" s="356"/>
      <c r="T364" s="287"/>
      <c r="U364" s="308"/>
      <c r="V364" s="309">
        <f>SUM(V361:V363)</f>
        <v>407409500</v>
      </c>
      <c r="W364" s="309">
        <f>SUM(W361:W363)</f>
        <v>207551500</v>
      </c>
      <c r="X364" s="309">
        <f>SUM(X361:X363)</f>
        <v>378000000</v>
      </c>
      <c r="Y364" s="309">
        <f>SUM(Y361:Y363)</f>
        <v>378000000</v>
      </c>
    </row>
    <row r="365" spans="1:25" s="310" customFormat="1">
      <c r="A365" s="284"/>
      <c r="B365" s="284"/>
      <c r="C365" s="306"/>
      <c r="D365" s="306"/>
      <c r="E365" s="306"/>
      <c r="F365" s="284"/>
      <c r="G365" s="306"/>
      <c r="H365" s="306"/>
      <c r="I365" s="306"/>
      <c r="J365" s="278">
        <v>0</v>
      </c>
      <c r="K365" s="279" t="s">
        <v>2763</v>
      </c>
      <c r="L365" s="279" t="s">
        <v>2763</v>
      </c>
      <c r="M365" s="278">
        <v>0</v>
      </c>
      <c r="N365" s="278"/>
      <c r="O365" s="279" t="e">
        <v>#N/A</v>
      </c>
      <c r="P365" s="278"/>
      <c r="Q365" s="307"/>
      <c r="R365" s="306"/>
      <c r="S365" s="284"/>
      <c r="T365" s="287"/>
      <c r="U365" s="312"/>
      <c r="V365" s="312"/>
      <c r="W365" s="315"/>
      <c r="X365" s="315"/>
      <c r="Y365" s="315"/>
    </row>
    <row r="366" spans="1:25" s="310" customFormat="1">
      <c r="A366" s="284"/>
      <c r="B366" s="284"/>
      <c r="C366" s="306"/>
      <c r="D366" s="306"/>
      <c r="E366" s="306"/>
      <c r="F366" s="284"/>
      <c r="G366" s="306"/>
      <c r="H366" s="306"/>
      <c r="I366" s="306"/>
      <c r="J366" s="278">
        <v>0</v>
      </c>
      <c r="K366" s="279" t="s">
        <v>2763</v>
      </c>
      <c r="L366" s="279" t="s">
        <v>2763</v>
      </c>
      <c r="M366" s="278">
        <v>0</v>
      </c>
      <c r="N366" s="278"/>
      <c r="O366" s="279" t="e">
        <v>#N/A</v>
      </c>
      <c r="P366" s="278"/>
      <c r="Q366" s="307"/>
      <c r="R366" s="306"/>
      <c r="S366" s="284"/>
      <c r="T366" s="287"/>
      <c r="U366" s="312"/>
      <c r="V366" s="312"/>
      <c r="W366" s="315"/>
      <c r="X366" s="315"/>
      <c r="Y366" s="315"/>
    </row>
    <row r="367" spans="1:25" s="310" customFormat="1">
      <c r="A367" s="284"/>
      <c r="B367" s="284"/>
      <c r="C367" s="306"/>
      <c r="D367" s="306"/>
      <c r="E367" s="306"/>
      <c r="F367" s="284"/>
      <c r="G367" s="306"/>
      <c r="H367" s="306"/>
      <c r="I367" s="306"/>
      <c r="J367" s="278">
        <v>0</v>
      </c>
      <c r="K367" s="279" t="s">
        <v>2763</v>
      </c>
      <c r="L367" s="279" t="s">
        <v>2763</v>
      </c>
      <c r="M367" s="278">
        <v>0</v>
      </c>
      <c r="N367" s="278"/>
      <c r="O367" s="279" t="e">
        <v>#N/A</v>
      </c>
      <c r="P367" s="278"/>
      <c r="Q367" s="307"/>
      <c r="R367" s="306"/>
      <c r="S367" s="284"/>
      <c r="T367" s="287"/>
      <c r="U367" s="312"/>
      <c r="V367" s="312"/>
      <c r="W367" s="315"/>
      <c r="X367" s="315"/>
      <c r="Y367" s="315"/>
    </row>
    <row r="368" spans="1:25" s="310" customFormat="1">
      <c r="A368" s="284"/>
      <c r="B368" s="284"/>
      <c r="C368" s="306"/>
      <c r="D368" s="306"/>
      <c r="E368" s="306"/>
      <c r="F368" s="284"/>
      <c r="G368" s="306"/>
      <c r="H368" s="306"/>
      <c r="I368" s="306"/>
      <c r="J368" s="278">
        <v>0</v>
      </c>
      <c r="K368" s="279" t="s">
        <v>2763</v>
      </c>
      <c r="L368" s="279" t="s">
        <v>2763</v>
      </c>
      <c r="M368" s="278">
        <v>0</v>
      </c>
      <c r="N368" s="278"/>
      <c r="O368" s="279" t="e">
        <v>#N/A</v>
      </c>
      <c r="P368" s="278"/>
      <c r="Q368" s="307"/>
      <c r="R368" s="306"/>
      <c r="S368" s="284"/>
      <c r="T368" s="287"/>
      <c r="U368" s="312"/>
      <c r="V368" s="312"/>
      <c r="W368" s="315"/>
      <c r="X368" s="315"/>
      <c r="Y368" s="315"/>
    </row>
    <row r="369" spans="1:25" s="310" customFormat="1">
      <c r="A369" s="284"/>
      <c r="B369" s="284"/>
      <c r="C369" s="306"/>
      <c r="D369" s="306"/>
      <c r="E369" s="306"/>
      <c r="F369" s="284"/>
      <c r="G369" s="306"/>
      <c r="H369" s="306"/>
      <c r="I369" s="306"/>
      <c r="J369" s="278">
        <v>0</v>
      </c>
      <c r="K369" s="279" t="s">
        <v>2763</v>
      </c>
      <c r="L369" s="279" t="s">
        <v>2763</v>
      </c>
      <c r="M369" s="278">
        <v>0</v>
      </c>
      <c r="N369" s="278"/>
      <c r="O369" s="279" t="e">
        <v>#N/A</v>
      </c>
      <c r="P369" s="278"/>
      <c r="Q369" s="307"/>
      <c r="R369" s="306"/>
      <c r="S369" s="284"/>
      <c r="T369" s="287"/>
      <c r="U369" s="312"/>
      <c r="V369" s="312"/>
      <c r="W369" s="315"/>
      <c r="X369" s="315"/>
      <c r="Y369" s="315"/>
    </row>
    <row r="370" spans="1:25" s="310" customFormat="1">
      <c r="A370" s="284"/>
      <c r="B370" s="284"/>
      <c r="C370" s="306"/>
      <c r="D370" s="306"/>
      <c r="E370" s="306"/>
      <c r="F370" s="284"/>
      <c r="G370" s="306"/>
      <c r="H370" s="306"/>
      <c r="I370" s="306"/>
      <c r="J370" s="278">
        <v>0</v>
      </c>
      <c r="K370" s="279" t="s">
        <v>2763</v>
      </c>
      <c r="L370" s="279" t="s">
        <v>2763</v>
      </c>
      <c r="M370" s="278">
        <v>0</v>
      </c>
      <c r="N370" s="278"/>
      <c r="O370" s="279" t="e">
        <v>#N/A</v>
      </c>
      <c r="P370" s="278"/>
      <c r="Q370" s="307"/>
      <c r="R370" s="306"/>
      <c r="S370" s="284"/>
      <c r="T370" s="287"/>
      <c r="U370" s="312"/>
      <c r="V370" s="312"/>
      <c r="W370" s="315"/>
      <c r="X370" s="315"/>
      <c r="Y370" s="315"/>
    </row>
    <row r="371" spans="1:25">
      <c r="A371" s="284"/>
      <c r="B371" s="313" t="s">
        <v>782</v>
      </c>
      <c r="J371" s="278">
        <v>0</v>
      </c>
      <c r="K371" s="279" t="s">
        <v>2763</v>
      </c>
      <c r="L371" s="279" t="s">
        <v>2763</v>
      </c>
      <c r="M371" s="278">
        <v>0</v>
      </c>
      <c r="N371" s="278"/>
      <c r="O371" s="279" t="e">
        <v>#N/A</v>
      </c>
      <c r="P371" s="278"/>
      <c r="U371" s="281"/>
      <c r="V371" s="281"/>
      <c r="W371" s="303"/>
      <c r="X371" s="303"/>
      <c r="Y371" s="303"/>
    </row>
    <row r="372" spans="1:25">
      <c r="A372" s="285" t="s">
        <v>3662</v>
      </c>
      <c r="B372" s="356" t="s">
        <v>136</v>
      </c>
      <c r="C372" s="356" t="s">
        <v>2602</v>
      </c>
      <c r="D372" s="356"/>
      <c r="E372" s="356"/>
      <c r="F372" s="356" t="e">
        <v>#N/A</v>
      </c>
      <c r="G372" s="356"/>
      <c r="H372" s="356"/>
      <c r="I372" s="356" t="s">
        <v>3175</v>
      </c>
      <c r="J372" s="347" t="s">
        <v>3175</v>
      </c>
      <c r="K372" s="348" t="s">
        <v>4047</v>
      </c>
      <c r="L372" s="348" t="s">
        <v>3999</v>
      </c>
      <c r="M372" s="347" t="s">
        <v>3662</v>
      </c>
      <c r="N372" s="347" t="s">
        <v>4048</v>
      </c>
      <c r="O372" s="348">
        <v>0</v>
      </c>
      <c r="P372" s="347"/>
      <c r="Q372" s="357" t="s">
        <v>2769</v>
      </c>
      <c r="R372" s="356"/>
      <c r="S372" s="356">
        <v>23020169</v>
      </c>
      <c r="U372" s="259" t="s">
        <v>1053</v>
      </c>
      <c r="V372" s="304"/>
      <c r="W372" s="305">
        <v>1056625000</v>
      </c>
      <c r="X372" s="305">
        <v>1256625000</v>
      </c>
      <c r="Y372" s="305">
        <v>1256625000</v>
      </c>
    </row>
    <row r="373" spans="1:25">
      <c r="A373" s="285" t="s">
        <v>2664</v>
      </c>
      <c r="B373" s="356" t="s">
        <v>136</v>
      </c>
      <c r="C373" s="356" t="s">
        <v>2602</v>
      </c>
      <c r="D373" s="356"/>
      <c r="E373" s="356"/>
      <c r="F373" s="356" t="e">
        <v>#N/A</v>
      </c>
      <c r="G373" s="356"/>
      <c r="H373" s="356"/>
      <c r="I373" s="356" t="s">
        <v>3173</v>
      </c>
      <c r="J373" s="347" t="s">
        <v>3171</v>
      </c>
      <c r="K373" s="348" t="s">
        <v>4049</v>
      </c>
      <c r="L373" s="348" t="s">
        <v>3999</v>
      </c>
      <c r="M373" s="347" t="s">
        <v>2664</v>
      </c>
      <c r="N373" s="347" t="s">
        <v>4050</v>
      </c>
      <c r="O373" s="348">
        <v>23020169</v>
      </c>
      <c r="P373" s="347"/>
      <c r="Q373" s="357" t="s">
        <v>2769</v>
      </c>
      <c r="R373" s="356"/>
      <c r="S373" s="356">
        <v>23050109</v>
      </c>
      <c r="T373" s="287" t="s">
        <v>2771</v>
      </c>
      <c r="U373" s="259" t="s">
        <v>1038</v>
      </c>
      <c r="V373" s="304"/>
      <c r="W373" s="305">
        <v>551922500</v>
      </c>
      <c r="X373" s="305">
        <v>751922500</v>
      </c>
      <c r="Y373" s="305">
        <v>751922500</v>
      </c>
    </row>
    <row r="374" spans="1:25">
      <c r="A374" s="285" t="s">
        <v>2655</v>
      </c>
      <c r="B374" s="356" t="s">
        <v>136</v>
      </c>
      <c r="C374" s="356" t="s">
        <v>2602</v>
      </c>
      <c r="D374" s="356"/>
      <c r="E374" s="356"/>
      <c r="F374" s="356" t="e">
        <v>#N/A</v>
      </c>
      <c r="G374" s="356"/>
      <c r="H374" s="356"/>
      <c r="I374" s="356" t="s">
        <v>3164</v>
      </c>
      <c r="J374" s="347" t="s">
        <v>3164</v>
      </c>
      <c r="K374" s="348" t="s">
        <v>4049</v>
      </c>
      <c r="L374" s="348" t="s">
        <v>3999</v>
      </c>
      <c r="M374" s="347" t="s">
        <v>2655</v>
      </c>
      <c r="N374" s="347" t="s">
        <v>3164</v>
      </c>
      <c r="O374" s="348" t="s">
        <v>2260</v>
      </c>
      <c r="P374" s="347"/>
      <c r="Q374" s="357" t="s">
        <v>2769</v>
      </c>
      <c r="R374" s="356"/>
      <c r="S374" s="356" t="s">
        <v>2260</v>
      </c>
      <c r="T374" s="287" t="s">
        <v>2771</v>
      </c>
      <c r="U374" s="259" t="s">
        <v>1039</v>
      </c>
      <c r="V374" s="304"/>
      <c r="W374" s="305">
        <v>3530500</v>
      </c>
      <c r="X374" s="305">
        <v>0</v>
      </c>
      <c r="Y374" s="305">
        <v>0</v>
      </c>
    </row>
    <row r="375" spans="1:25">
      <c r="A375" s="285" t="s">
        <v>2663</v>
      </c>
      <c r="B375" s="356" t="s">
        <v>136</v>
      </c>
      <c r="C375" s="356" t="s">
        <v>2602</v>
      </c>
      <c r="D375" s="356"/>
      <c r="E375" s="356"/>
      <c r="F375" s="356" t="e">
        <v>#N/A</v>
      </c>
      <c r="G375" s="356"/>
      <c r="H375" s="356"/>
      <c r="I375" s="356" t="s">
        <v>3172</v>
      </c>
      <c r="J375" s="347" t="s">
        <v>3172</v>
      </c>
      <c r="K375" s="348" t="s">
        <v>4049</v>
      </c>
      <c r="L375" s="348" t="s">
        <v>3999</v>
      </c>
      <c r="M375" s="347" t="s">
        <v>2663</v>
      </c>
      <c r="N375" s="347" t="s">
        <v>3172</v>
      </c>
      <c r="O375" s="348" t="s">
        <v>2438</v>
      </c>
      <c r="P375" s="347"/>
      <c r="Q375" s="357" t="s">
        <v>2769</v>
      </c>
      <c r="R375" s="356"/>
      <c r="S375" s="356" t="s">
        <v>2438</v>
      </c>
      <c r="T375" s="287" t="s">
        <v>2771</v>
      </c>
      <c r="U375" s="259" t="s">
        <v>1041</v>
      </c>
      <c r="V375" s="304">
        <v>802500</v>
      </c>
      <c r="W375" s="305">
        <v>808500</v>
      </c>
      <c r="X375" s="305">
        <v>0</v>
      </c>
      <c r="Y375" s="305">
        <v>0</v>
      </c>
    </row>
    <row r="376" spans="1:25">
      <c r="A376" s="285" t="s">
        <v>2656</v>
      </c>
      <c r="B376" s="356" t="s">
        <v>136</v>
      </c>
      <c r="C376" s="356" t="s">
        <v>2602</v>
      </c>
      <c r="D376" s="356"/>
      <c r="E376" s="356"/>
      <c r="F376" s="356" t="e">
        <v>#N/A</v>
      </c>
      <c r="G376" s="356"/>
      <c r="H376" s="356"/>
      <c r="I376" s="356" t="s">
        <v>3165</v>
      </c>
      <c r="J376" s="347" t="s">
        <v>3165</v>
      </c>
      <c r="K376" s="348" t="s">
        <v>4049</v>
      </c>
      <c r="L376" s="348" t="s">
        <v>3999</v>
      </c>
      <c r="M376" s="347" t="s">
        <v>2656</v>
      </c>
      <c r="N376" s="347" t="s">
        <v>3165</v>
      </c>
      <c r="O376" s="348" t="s">
        <v>2248</v>
      </c>
      <c r="P376" s="347"/>
      <c r="Q376" s="357" t="s">
        <v>2769</v>
      </c>
      <c r="R376" s="356"/>
      <c r="S376" s="356" t="s">
        <v>2248</v>
      </c>
      <c r="T376" s="287" t="s">
        <v>2771</v>
      </c>
      <c r="U376" s="259" t="s">
        <v>1042</v>
      </c>
      <c r="V376" s="304"/>
      <c r="W376" s="305">
        <v>3006500</v>
      </c>
      <c r="X376" s="305">
        <v>0</v>
      </c>
      <c r="Y376" s="305">
        <v>0</v>
      </c>
    </row>
    <row r="377" spans="1:25">
      <c r="A377" s="285" t="s">
        <v>2657</v>
      </c>
      <c r="B377" s="356" t="s">
        <v>136</v>
      </c>
      <c r="C377" s="356" t="s">
        <v>2602</v>
      </c>
      <c r="D377" s="356"/>
      <c r="E377" s="356"/>
      <c r="F377" s="356" t="e">
        <v>#N/A</v>
      </c>
      <c r="G377" s="356"/>
      <c r="H377" s="356"/>
      <c r="I377" s="356" t="s">
        <v>3166</v>
      </c>
      <c r="J377" s="347" t="s">
        <v>3166</v>
      </c>
      <c r="K377" s="348" t="s">
        <v>4049</v>
      </c>
      <c r="L377" s="348" t="s">
        <v>3999</v>
      </c>
      <c r="M377" s="347" t="s">
        <v>2657</v>
      </c>
      <c r="N377" s="347" t="s">
        <v>3166</v>
      </c>
      <c r="O377" s="348" t="s">
        <v>2439</v>
      </c>
      <c r="P377" s="347"/>
      <c r="Q377" s="357" t="s">
        <v>2769</v>
      </c>
      <c r="R377" s="356"/>
      <c r="S377" s="356" t="s">
        <v>2439</v>
      </c>
      <c r="T377" s="287" t="s">
        <v>2771</v>
      </c>
      <c r="U377" s="259" t="s">
        <v>1044</v>
      </c>
      <c r="V377" s="304"/>
      <c r="W377" s="305">
        <v>758500</v>
      </c>
      <c r="X377" s="305">
        <v>0</v>
      </c>
      <c r="Y377" s="305">
        <v>0</v>
      </c>
    </row>
    <row r="378" spans="1:25">
      <c r="A378" s="285" t="s">
        <v>2658</v>
      </c>
      <c r="B378" s="356" t="s">
        <v>136</v>
      </c>
      <c r="C378" s="356" t="s">
        <v>2602</v>
      </c>
      <c r="D378" s="356"/>
      <c r="E378" s="356"/>
      <c r="F378" s="356" t="s">
        <v>2658</v>
      </c>
      <c r="G378" s="356"/>
      <c r="H378" s="356"/>
      <c r="I378" s="356" t="s">
        <v>3167</v>
      </c>
      <c r="J378" s="347" t="s">
        <v>3167</v>
      </c>
      <c r="K378" s="348" t="s">
        <v>4047</v>
      </c>
      <c r="L378" s="348" t="s">
        <v>3999</v>
      </c>
      <c r="M378" s="347" t="s">
        <v>2658</v>
      </c>
      <c r="N378" s="347" t="s">
        <v>3167</v>
      </c>
      <c r="O378" s="348" t="s">
        <v>2235</v>
      </c>
      <c r="P378" s="347"/>
      <c r="Q378" s="357" t="s">
        <v>2769</v>
      </c>
      <c r="R378" s="356"/>
      <c r="S378" s="356" t="s">
        <v>2235</v>
      </c>
      <c r="T378" s="287" t="s">
        <v>2771</v>
      </c>
      <c r="U378" s="259" t="s">
        <v>1043</v>
      </c>
      <c r="V378" s="304">
        <v>15305500</v>
      </c>
      <c r="W378" s="305">
        <v>30312500</v>
      </c>
      <c r="X378" s="305">
        <v>0</v>
      </c>
      <c r="Y378" s="305">
        <v>30312500</v>
      </c>
    </row>
    <row r="379" spans="1:25">
      <c r="A379" s="285" t="s">
        <v>2659</v>
      </c>
      <c r="B379" s="356" t="s">
        <v>136</v>
      </c>
      <c r="C379" s="356" t="s">
        <v>2602</v>
      </c>
      <c r="D379" s="356"/>
      <c r="E379" s="356"/>
      <c r="F379" s="356" t="e">
        <v>#N/A</v>
      </c>
      <c r="G379" s="356"/>
      <c r="H379" s="356"/>
      <c r="I379" s="356" t="s">
        <v>3168</v>
      </c>
      <c r="J379" s="347" t="s">
        <v>3168</v>
      </c>
      <c r="K379" s="348" t="s">
        <v>4049</v>
      </c>
      <c r="L379" s="348" t="s">
        <v>3999</v>
      </c>
      <c r="M379" s="347" t="s">
        <v>2659</v>
      </c>
      <c r="N379" s="347" t="s">
        <v>3168</v>
      </c>
      <c r="O379" s="348" t="s">
        <v>2288</v>
      </c>
      <c r="P379" s="347"/>
      <c r="Q379" s="357" t="s">
        <v>2769</v>
      </c>
      <c r="R379" s="356"/>
      <c r="S379" s="356" t="s">
        <v>2288</v>
      </c>
      <c r="T379" s="287" t="s">
        <v>2771</v>
      </c>
      <c r="U379" s="259" t="s">
        <v>586</v>
      </c>
      <c r="V379" s="304">
        <v>17502500</v>
      </c>
      <c r="W379" s="305">
        <v>15312500</v>
      </c>
      <c r="X379" s="305">
        <v>0</v>
      </c>
      <c r="Y379" s="305">
        <v>0</v>
      </c>
    </row>
    <row r="380" spans="1:25" ht="31.5">
      <c r="A380" s="285" t="s">
        <v>2660</v>
      </c>
      <c r="B380" s="356" t="s">
        <v>136</v>
      </c>
      <c r="C380" s="356" t="s">
        <v>2602</v>
      </c>
      <c r="D380" s="356"/>
      <c r="E380" s="356"/>
      <c r="F380" s="356" t="s">
        <v>2660</v>
      </c>
      <c r="G380" s="356"/>
      <c r="H380" s="356"/>
      <c r="I380" s="356" t="s">
        <v>3169</v>
      </c>
      <c r="J380" s="347" t="s">
        <v>3169</v>
      </c>
      <c r="K380" s="348" t="s">
        <v>4047</v>
      </c>
      <c r="L380" s="348" t="s">
        <v>3999</v>
      </c>
      <c r="M380" s="347" t="s">
        <v>2660</v>
      </c>
      <c r="N380" s="347" t="s">
        <v>3169</v>
      </c>
      <c r="O380" s="348" t="s">
        <v>2277</v>
      </c>
      <c r="P380" s="347"/>
      <c r="Q380" s="357" t="s">
        <v>2769</v>
      </c>
      <c r="R380" s="356"/>
      <c r="S380" s="356" t="s">
        <v>2277</v>
      </c>
      <c r="T380" s="287" t="s">
        <v>2771</v>
      </c>
      <c r="U380" s="259" t="s">
        <v>1052</v>
      </c>
      <c r="V380" s="304">
        <v>300000000</v>
      </c>
      <c r="W380" s="305">
        <v>208295000</v>
      </c>
      <c r="X380" s="305">
        <v>207812500</v>
      </c>
      <c r="Y380" s="305">
        <v>207812500</v>
      </c>
    </row>
    <row r="381" spans="1:25" ht="31.5">
      <c r="A381" s="285" t="s">
        <v>2661</v>
      </c>
      <c r="B381" s="356" t="s">
        <v>136</v>
      </c>
      <c r="C381" s="356" t="s">
        <v>2602</v>
      </c>
      <c r="D381" s="356"/>
      <c r="E381" s="356"/>
      <c r="F381" s="356" t="e">
        <v>#N/A</v>
      </c>
      <c r="G381" s="356"/>
      <c r="H381" s="356"/>
      <c r="I381" s="356" t="s">
        <v>3170</v>
      </c>
      <c r="J381" s="347" t="s">
        <v>3170</v>
      </c>
      <c r="K381" s="348" t="s">
        <v>4047</v>
      </c>
      <c r="L381" s="348" t="s">
        <v>3999</v>
      </c>
      <c r="M381" s="347" t="s">
        <v>2661</v>
      </c>
      <c r="N381" s="347" t="s">
        <v>3170</v>
      </c>
      <c r="O381" s="348" t="s">
        <v>2235</v>
      </c>
      <c r="P381" s="347"/>
      <c r="Q381" s="357" t="s">
        <v>2769</v>
      </c>
      <c r="R381" s="356"/>
      <c r="S381" s="356" t="s">
        <v>2235</v>
      </c>
      <c r="T381" s="287" t="s">
        <v>2771</v>
      </c>
      <c r="U381" s="259" t="s">
        <v>1045</v>
      </c>
      <c r="V381" s="304">
        <v>201522500</v>
      </c>
      <c r="W381" s="305">
        <v>150629000</v>
      </c>
      <c r="X381" s="305">
        <v>400629000</v>
      </c>
      <c r="Y381" s="305">
        <v>400629000</v>
      </c>
    </row>
    <row r="382" spans="1:25" ht="31.5">
      <c r="A382" s="285" t="s">
        <v>2662</v>
      </c>
      <c r="B382" s="356" t="s">
        <v>136</v>
      </c>
      <c r="C382" s="356" t="s">
        <v>2602</v>
      </c>
      <c r="D382" s="356"/>
      <c r="E382" s="356"/>
      <c r="F382" s="356" t="e">
        <v>#N/A</v>
      </c>
      <c r="G382" s="356"/>
      <c r="H382" s="356"/>
      <c r="I382" s="356" t="s">
        <v>3171</v>
      </c>
      <c r="J382" s="347" t="s">
        <v>3171</v>
      </c>
      <c r="K382" s="348" t="s">
        <v>4049</v>
      </c>
      <c r="L382" s="348" t="s">
        <v>3999</v>
      </c>
      <c r="M382" s="347" t="s">
        <v>2662</v>
      </c>
      <c r="N382" s="347" t="s">
        <v>3171</v>
      </c>
      <c r="O382" s="348" t="s">
        <v>2177</v>
      </c>
      <c r="P382" s="347"/>
      <c r="Q382" s="357" t="s">
        <v>2769</v>
      </c>
      <c r="R382" s="356"/>
      <c r="S382" s="356" t="s">
        <v>2177</v>
      </c>
      <c r="T382" s="287" t="s">
        <v>2771</v>
      </c>
      <c r="U382" s="259" t="s">
        <v>1046</v>
      </c>
      <c r="V382" s="304">
        <v>50000000</v>
      </c>
      <c r="W382" s="305">
        <v>300625000</v>
      </c>
      <c r="X382" s="305">
        <v>1500625000</v>
      </c>
      <c r="Y382" s="305">
        <v>1500625000</v>
      </c>
    </row>
    <row r="383" spans="1:25">
      <c r="B383" s="356" t="s">
        <v>136</v>
      </c>
      <c r="C383" s="356">
        <v>70133</v>
      </c>
      <c r="D383" s="356"/>
      <c r="E383" s="356"/>
      <c r="F383" s="356"/>
      <c r="G383" s="356"/>
      <c r="H383" s="356"/>
      <c r="I383" s="356"/>
      <c r="J383" s="347"/>
      <c r="K383" s="348"/>
      <c r="L383" s="348"/>
      <c r="M383" s="347"/>
      <c r="N383" s="347" t="s">
        <v>4328</v>
      </c>
      <c r="O383" s="348"/>
      <c r="P383" s="347"/>
      <c r="Q383" s="357" t="s">
        <v>2769</v>
      </c>
      <c r="R383" s="356"/>
      <c r="S383" s="356">
        <v>23010114</v>
      </c>
      <c r="U383" s="259" t="s">
        <v>4327</v>
      </c>
      <c r="V383" s="304">
        <v>3502500</v>
      </c>
      <c r="W383" s="305"/>
      <c r="X383" s="305"/>
      <c r="Y383" s="305"/>
    </row>
    <row r="384" spans="1:25">
      <c r="A384" s="285" t="s">
        <v>2665</v>
      </c>
      <c r="B384" s="356" t="s">
        <v>136</v>
      </c>
      <c r="C384" s="356" t="s">
        <v>2602</v>
      </c>
      <c r="D384" s="356"/>
      <c r="E384" s="356"/>
      <c r="F384" s="356" t="s">
        <v>2665</v>
      </c>
      <c r="G384" s="356"/>
      <c r="H384" s="356"/>
      <c r="I384" s="356" t="s">
        <v>3174</v>
      </c>
      <c r="J384" s="347" t="s">
        <v>3174</v>
      </c>
      <c r="K384" s="348" t="s">
        <v>4049</v>
      </c>
      <c r="L384" s="348" t="s">
        <v>3999</v>
      </c>
      <c r="M384" s="347" t="s">
        <v>2665</v>
      </c>
      <c r="N384" s="347" t="s">
        <v>3174</v>
      </c>
      <c r="O384" s="348" t="s">
        <v>2177</v>
      </c>
      <c r="P384" s="347"/>
      <c r="Q384" s="357" t="s">
        <v>2769</v>
      </c>
      <c r="R384" s="356"/>
      <c r="S384" s="356" t="s">
        <v>2177</v>
      </c>
      <c r="T384" s="287" t="s">
        <v>2771</v>
      </c>
      <c r="U384" s="259" t="s">
        <v>1047</v>
      </c>
      <c r="V384" s="304">
        <v>30000000</v>
      </c>
      <c r="W384" s="305">
        <v>250312500</v>
      </c>
      <c r="X384" s="305">
        <v>0</v>
      </c>
      <c r="Y384" s="305">
        <v>0</v>
      </c>
    </row>
    <row r="385" spans="1:25">
      <c r="A385" s="285" t="s">
        <v>2666</v>
      </c>
      <c r="B385" s="356" t="s">
        <v>136</v>
      </c>
      <c r="C385" s="356" t="s">
        <v>2602</v>
      </c>
      <c r="D385" s="356"/>
      <c r="E385" s="356"/>
      <c r="F385" s="356" t="s">
        <v>2666</v>
      </c>
      <c r="G385" s="356"/>
      <c r="H385" s="356"/>
      <c r="I385" s="356" t="s">
        <v>3175</v>
      </c>
      <c r="J385" s="347" t="s">
        <v>3175</v>
      </c>
      <c r="K385" s="348" t="s">
        <v>4047</v>
      </c>
      <c r="L385" s="348" t="s">
        <v>3999</v>
      </c>
      <c r="M385" s="347" t="s">
        <v>2666</v>
      </c>
      <c r="N385" s="347" t="s">
        <v>3175</v>
      </c>
      <c r="O385" s="348" t="s">
        <v>2231</v>
      </c>
      <c r="P385" s="347"/>
      <c r="Q385" s="357" t="s">
        <v>2769</v>
      </c>
      <c r="R385" s="356"/>
      <c r="S385" s="356" t="s">
        <v>2231</v>
      </c>
      <c r="T385" s="287" t="s">
        <v>2771</v>
      </c>
      <c r="U385" s="259" t="s">
        <v>1048</v>
      </c>
      <c r="V385" s="304">
        <v>60000000</v>
      </c>
      <c r="W385" s="305">
        <v>20625000</v>
      </c>
      <c r="X385" s="305">
        <v>60625000</v>
      </c>
      <c r="Y385" s="305">
        <v>60625000</v>
      </c>
    </row>
    <row r="386" spans="1:25">
      <c r="A386" s="285" t="s">
        <v>2667</v>
      </c>
      <c r="B386" s="356" t="s">
        <v>136</v>
      </c>
      <c r="C386" s="356" t="s">
        <v>2602</v>
      </c>
      <c r="D386" s="356"/>
      <c r="E386" s="356"/>
      <c r="F386" s="356" t="e">
        <v>#N/A</v>
      </c>
      <c r="G386" s="356"/>
      <c r="H386" s="356"/>
      <c r="I386" s="356" t="s">
        <v>3176</v>
      </c>
      <c r="J386" s="347" t="s">
        <v>3176</v>
      </c>
      <c r="K386" s="348" t="s">
        <v>4049</v>
      </c>
      <c r="L386" s="348" t="s">
        <v>3999</v>
      </c>
      <c r="M386" s="347" t="s">
        <v>2667</v>
      </c>
      <c r="N386" s="347" t="s">
        <v>3176</v>
      </c>
      <c r="O386" s="348" t="s">
        <v>2355</v>
      </c>
      <c r="P386" s="347"/>
      <c r="Q386" s="357" t="s">
        <v>2769</v>
      </c>
      <c r="R386" s="356"/>
      <c r="S386" s="356" t="s">
        <v>2355</v>
      </c>
      <c r="T386" s="287" t="s">
        <v>2771</v>
      </c>
      <c r="U386" s="259" t="s">
        <v>1051</v>
      </c>
      <c r="V386" s="304"/>
      <c r="W386" s="305">
        <v>10312500</v>
      </c>
      <c r="X386" s="305">
        <v>10312500</v>
      </c>
      <c r="Y386" s="305">
        <v>10312500</v>
      </c>
    </row>
    <row r="387" spans="1:25">
      <c r="A387" s="285" t="s">
        <v>2668</v>
      </c>
      <c r="B387" s="356" t="s">
        <v>136</v>
      </c>
      <c r="C387" s="356" t="s">
        <v>2602</v>
      </c>
      <c r="D387" s="356"/>
      <c r="E387" s="356"/>
      <c r="F387" s="356" t="e">
        <v>#N/A</v>
      </c>
      <c r="G387" s="356"/>
      <c r="H387" s="356"/>
      <c r="I387" s="356" t="s">
        <v>3177</v>
      </c>
      <c r="J387" s="347" t="s">
        <v>3177</v>
      </c>
      <c r="K387" s="348" t="s">
        <v>4049</v>
      </c>
      <c r="L387" s="348" t="s">
        <v>3999</v>
      </c>
      <c r="M387" s="347" t="s">
        <v>2668</v>
      </c>
      <c r="N387" s="347" t="s">
        <v>3177</v>
      </c>
      <c r="O387" s="348" t="s">
        <v>2359</v>
      </c>
      <c r="P387" s="347"/>
      <c r="Q387" s="357" t="s">
        <v>2769</v>
      </c>
      <c r="R387" s="356"/>
      <c r="S387" s="356" t="s">
        <v>2359</v>
      </c>
      <c r="T387" s="287" t="s">
        <v>2771</v>
      </c>
      <c r="U387" s="259" t="s">
        <v>1054</v>
      </c>
      <c r="V387" s="304">
        <v>20012500</v>
      </c>
      <c r="W387" s="305">
        <v>20312500</v>
      </c>
      <c r="X387" s="305">
        <v>200312500</v>
      </c>
      <c r="Y387" s="305">
        <v>200312500</v>
      </c>
    </row>
    <row r="388" spans="1:25">
      <c r="A388" s="285" t="s">
        <v>2669</v>
      </c>
      <c r="B388" s="356" t="s">
        <v>136</v>
      </c>
      <c r="C388" s="356" t="s">
        <v>2602</v>
      </c>
      <c r="D388" s="356"/>
      <c r="E388" s="356"/>
      <c r="F388" s="356" t="s">
        <v>2669</v>
      </c>
      <c r="G388" s="356"/>
      <c r="H388" s="356"/>
      <c r="I388" s="356" t="s">
        <v>3178</v>
      </c>
      <c r="J388" s="347" t="s">
        <v>3178</v>
      </c>
      <c r="K388" s="348" t="s">
        <v>4047</v>
      </c>
      <c r="L388" s="348" t="s">
        <v>3999</v>
      </c>
      <c r="M388" s="347" t="s">
        <v>2669</v>
      </c>
      <c r="N388" s="347" t="s">
        <v>3178</v>
      </c>
      <c r="O388" s="348" t="s">
        <v>2261</v>
      </c>
      <c r="P388" s="347"/>
      <c r="Q388" s="357" t="s">
        <v>2769</v>
      </c>
      <c r="R388" s="356"/>
      <c r="S388" s="356" t="s">
        <v>2261</v>
      </c>
      <c r="T388" s="287" t="s">
        <v>2771</v>
      </c>
      <c r="U388" s="259" t="s">
        <v>1049</v>
      </c>
      <c r="V388" s="304"/>
      <c r="W388" s="305">
        <v>0</v>
      </c>
      <c r="X388" s="305">
        <v>10312500</v>
      </c>
      <c r="Y388" s="305">
        <v>10312500</v>
      </c>
    </row>
    <row r="389" spans="1:25">
      <c r="A389" s="285" t="s">
        <v>2670</v>
      </c>
      <c r="B389" s="356" t="s">
        <v>136</v>
      </c>
      <c r="C389" s="356" t="s">
        <v>2602</v>
      </c>
      <c r="D389" s="356"/>
      <c r="E389" s="356"/>
      <c r="F389" s="356" t="e">
        <v>#N/A</v>
      </c>
      <c r="G389" s="356"/>
      <c r="H389" s="356"/>
      <c r="I389" s="356" t="s">
        <v>3179</v>
      </c>
      <c r="J389" s="347" t="s">
        <v>3179</v>
      </c>
      <c r="K389" s="348" t="s">
        <v>4049</v>
      </c>
      <c r="L389" s="348" t="s">
        <v>3999</v>
      </c>
      <c r="M389" s="347" t="s">
        <v>2670</v>
      </c>
      <c r="N389" s="347" t="s">
        <v>3179</v>
      </c>
      <c r="O389" s="348" t="s">
        <v>2671</v>
      </c>
      <c r="P389" s="347"/>
      <c r="Q389" s="357" t="s">
        <v>2769</v>
      </c>
      <c r="R389" s="356"/>
      <c r="S389" s="356" t="s">
        <v>2671</v>
      </c>
      <c r="T389" s="287" t="s">
        <v>2771</v>
      </c>
      <c r="U389" s="259" t="s">
        <v>1050</v>
      </c>
      <c r="V389" s="304"/>
      <c r="W389" s="305">
        <v>2312500</v>
      </c>
      <c r="X389" s="305">
        <v>2312500</v>
      </c>
      <c r="Y389" s="305">
        <v>2312500</v>
      </c>
    </row>
    <row r="390" spans="1:25">
      <c r="A390" s="285" t="s">
        <v>2672</v>
      </c>
      <c r="B390" s="356" t="s">
        <v>136</v>
      </c>
      <c r="C390" s="356" t="s">
        <v>2602</v>
      </c>
      <c r="D390" s="356"/>
      <c r="E390" s="356"/>
      <c r="F390" s="356" t="e">
        <v>#N/A</v>
      </c>
      <c r="G390" s="356"/>
      <c r="H390" s="356"/>
      <c r="I390" s="356" t="s">
        <v>3180</v>
      </c>
      <c r="J390" s="347" t="s">
        <v>3180</v>
      </c>
      <c r="K390" s="348" t="s">
        <v>4049</v>
      </c>
      <c r="L390" s="348" t="s">
        <v>3999</v>
      </c>
      <c r="M390" s="347" t="s">
        <v>2672</v>
      </c>
      <c r="N390" s="347" t="s">
        <v>3180</v>
      </c>
      <c r="O390" s="348" t="s">
        <v>2459</v>
      </c>
      <c r="P390" s="347"/>
      <c r="Q390" s="357" t="s">
        <v>2769</v>
      </c>
      <c r="R390" s="356"/>
      <c r="S390" s="356" t="s">
        <v>2459</v>
      </c>
      <c r="T390" s="287" t="s">
        <v>2771</v>
      </c>
      <c r="U390" s="259" t="s">
        <v>1057</v>
      </c>
      <c r="V390" s="304"/>
      <c r="W390" s="305">
        <v>50000000</v>
      </c>
      <c r="X390" s="305">
        <v>126512500</v>
      </c>
      <c r="Y390" s="305">
        <v>126512500</v>
      </c>
    </row>
    <row r="391" spans="1:25">
      <c r="A391" s="285" t="s">
        <v>3738</v>
      </c>
      <c r="B391" s="356" t="s">
        <v>136</v>
      </c>
      <c r="C391" s="356" t="s">
        <v>2602</v>
      </c>
      <c r="D391" s="356"/>
      <c r="E391" s="356"/>
      <c r="F391" s="356" t="e">
        <v>#N/A</v>
      </c>
      <c r="G391" s="356"/>
      <c r="H391" s="356"/>
      <c r="I391" s="356" t="e">
        <v>#N/A</v>
      </c>
      <c r="J391" s="347" t="s">
        <v>3180</v>
      </c>
      <c r="K391" s="348" t="s">
        <v>4049</v>
      </c>
      <c r="L391" s="348" t="s">
        <v>3999</v>
      </c>
      <c r="M391" s="347" t="s">
        <v>3738</v>
      </c>
      <c r="N391" s="347" t="s">
        <v>4051</v>
      </c>
      <c r="O391" s="348">
        <v>0</v>
      </c>
      <c r="P391" s="347"/>
      <c r="Q391" s="357" t="s">
        <v>2769</v>
      </c>
      <c r="R391" s="356"/>
      <c r="S391" s="356">
        <v>23050323</v>
      </c>
      <c r="U391" s="259" t="s">
        <v>1055</v>
      </c>
      <c r="V391" s="304"/>
      <c r="W391" s="305">
        <v>0</v>
      </c>
      <c r="X391" s="305">
        <v>1600000000</v>
      </c>
      <c r="Y391" s="305">
        <v>1600000000</v>
      </c>
    </row>
    <row r="392" spans="1:25">
      <c r="B392" s="356" t="s">
        <v>136</v>
      </c>
      <c r="C392" s="356" t="s">
        <v>2602</v>
      </c>
      <c r="D392" s="356"/>
      <c r="E392" s="356"/>
      <c r="F392" s="356"/>
      <c r="G392" s="356"/>
      <c r="H392" s="356"/>
      <c r="I392" s="356"/>
      <c r="J392" s="347"/>
      <c r="K392" s="348"/>
      <c r="L392" s="348"/>
      <c r="M392" s="347"/>
      <c r="N392" s="347" t="s">
        <v>4322</v>
      </c>
      <c r="O392" s="348"/>
      <c r="P392" s="347"/>
      <c r="Q392" s="357" t="s">
        <v>2769</v>
      </c>
      <c r="R392" s="356"/>
      <c r="S392" s="356" t="s">
        <v>2249</v>
      </c>
      <c r="U392" s="259" t="s">
        <v>4313</v>
      </c>
      <c r="V392" s="304">
        <v>22806500</v>
      </c>
      <c r="W392" s="305"/>
      <c r="X392" s="305"/>
      <c r="Y392" s="305"/>
    </row>
    <row r="393" spans="1:25">
      <c r="B393" s="356" t="s">
        <v>136</v>
      </c>
      <c r="C393" s="356" t="s">
        <v>2602</v>
      </c>
      <c r="D393" s="356"/>
      <c r="E393" s="356"/>
      <c r="F393" s="356"/>
      <c r="G393" s="356"/>
      <c r="H393" s="356"/>
      <c r="I393" s="356"/>
      <c r="J393" s="347"/>
      <c r="K393" s="348"/>
      <c r="L393" s="348"/>
      <c r="M393" s="347"/>
      <c r="N393" s="347" t="s">
        <v>3164</v>
      </c>
      <c r="O393" s="348"/>
      <c r="P393" s="347"/>
      <c r="Q393" s="357" t="s">
        <v>2769</v>
      </c>
      <c r="R393" s="356"/>
      <c r="S393" s="356" t="s">
        <v>2260</v>
      </c>
      <c r="U393" s="259" t="s">
        <v>4314</v>
      </c>
      <c r="V393" s="304">
        <v>7102500</v>
      </c>
      <c r="W393" s="305"/>
      <c r="X393" s="305"/>
      <c r="Y393" s="305"/>
    </row>
    <row r="394" spans="1:25">
      <c r="B394" s="356" t="s">
        <v>136</v>
      </c>
      <c r="C394" s="356" t="s">
        <v>2602</v>
      </c>
      <c r="D394" s="356"/>
      <c r="E394" s="356"/>
      <c r="F394" s="356"/>
      <c r="G394" s="356"/>
      <c r="H394" s="356"/>
      <c r="I394" s="356"/>
      <c r="J394" s="347"/>
      <c r="K394" s="348"/>
      <c r="L394" s="348"/>
      <c r="M394" s="347"/>
      <c r="N394" s="347" t="s">
        <v>4323</v>
      </c>
      <c r="O394" s="348"/>
      <c r="P394" s="347"/>
      <c r="Q394" s="357" t="s">
        <v>2769</v>
      </c>
      <c r="R394" s="356"/>
      <c r="S394" s="356" t="s">
        <v>2269</v>
      </c>
      <c r="U394" s="259" t="s">
        <v>4315</v>
      </c>
      <c r="V394" s="304">
        <v>6002500</v>
      </c>
      <c r="W394" s="305"/>
      <c r="X394" s="305"/>
      <c r="Y394" s="305"/>
    </row>
    <row r="395" spans="1:25">
      <c r="B395" s="356" t="s">
        <v>136</v>
      </c>
      <c r="C395" s="356" t="s">
        <v>2602</v>
      </c>
      <c r="D395" s="356"/>
      <c r="E395" s="356"/>
      <c r="F395" s="356"/>
      <c r="G395" s="356"/>
      <c r="H395" s="356"/>
      <c r="I395" s="356"/>
      <c r="J395" s="347"/>
      <c r="K395" s="348"/>
      <c r="L395" s="348"/>
      <c r="M395" s="347"/>
      <c r="N395" s="347" t="s">
        <v>3165</v>
      </c>
      <c r="O395" s="348"/>
      <c r="P395" s="347"/>
      <c r="Q395" s="357" t="s">
        <v>2769</v>
      </c>
      <c r="R395" s="356"/>
      <c r="S395" s="356" t="s">
        <v>2248</v>
      </c>
      <c r="U395" s="259" t="s">
        <v>4316</v>
      </c>
      <c r="V395" s="304">
        <v>3602500</v>
      </c>
      <c r="W395" s="305"/>
      <c r="X395" s="305"/>
      <c r="Y395" s="305"/>
    </row>
    <row r="396" spans="1:25">
      <c r="B396" s="356" t="s">
        <v>136</v>
      </c>
      <c r="C396" s="356" t="s">
        <v>2602</v>
      </c>
      <c r="D396" s="356"/>
      <c r="E396" s="356"/>
      <c r="F396" s="356"/>
      <c r="G396" s="356"/>
      <c r="H396" s="356"/>
      <c r="I396" s="356"/>
      <c r="J396" s="347"/>
      <c r="K396" s="348"/>
      <c r="L396" s="348"/>
      <c r="M396" s="347"/>
      <c r="N396" s="347" t="s">
        <v>3166</v>
      </c>
      <c r="O396" s="348"/>
      <c r="P396" s="347"/>
      <c r="Q396" s="357" t="s">
        <v>2769</v>
      </c>
      <c r="R396" s="356"/>
      <c r="S396" s="356" t="s">
        <v>2439</v>
      </c>
      <c r="U396" s="259" t="s">
        <v>4317</v>
      </c>
      <c r="V396" s="304">
        <v>602500</v>
      </c>
      <c r="W396" s="305"/>
      <c r="X396" s="305"/>
      <c r="Y396" s="305"/>
    </row>
    <row r="397" spans="1:25">
      <c r="B397" s="356" t="s">
        <v>136</v>
      </c>
      <c r="C397" s="356" t="s">
        <v>2602</v>
      </c>
      <c r="D397" s="356"/>
      <c r="E397" s="356"/>
      <c r="F397" s="356"/>
      <c r="G397" s="356"/>
      <c r="H397" s="356"/>
      <c r="I397" s="356"/>
      <c r="J397" s="347"/>
      <c r="K397" s="348"/>
      <c r="L397" s="348"/>
      <c r="M397" s="347"/>
      <c r="N397" s="347" t="s">
        <v>4324</v>
      </c>
      <c r="O397" s="348"/>
      <c r="P397" s="347"/>
      <c r="Q397" s="357" t="s">
        <v>2769</v>
      </c>
      <c r="R397" s="356"/>
      <c r="S397" s="356" t="s">
        <v>2242</v>
      </c>
      <c r="U397" s="259" t="s">
        <v>4318</v>
      </c>
      <c r="V397" s="304">
        <v>5000000</v>
      </c>
      <c r="W397" s="305"/>
      <c r="X397" s="305"/>
      <c r="Y397" s="305"/>
    </row>
    <row r="398" spans="1:25">
      <c r="B398" s="356" t="s">
        <v>136</v>
      </c>
      <c r="C398" s="356" t="s">
        <v>2602</v>
      </c>
      <c r="D398" s="356"/>
      <c r="E398" s="356"/>
      <c r="F398" s="356"/>
      <c r="G398" s="356"/>
      <c r="H398" s="356"/>
      <c r="I398" s="356"/>
      <c r="J398" s="347"/>
      <c r="K398" s="348"/>
      <c r="L398" s="348"/>
      <c r="M398" s="347"/>
      <c r="N398" s="347" t="s">
        <v>4325</v>
      </c>
      <c r="O398" s="348"/>
      <c r="P398" s="347"/>
      <c r="Q398" s="357" t="s">
        <v>2769</v>
      </c>
      <c r="R398" s="356"/>
      <c r="S398" s="356" t="s">
        <v>2439</v>
      </c>
      <c r="U398" s="259" t="s">
        <v>4319</v>
      </c>
      <c r="V398" s="304">
        <v>702500</v>
      </c>
      <c r="W398" s="305"/>
      <c r="X398" s="305"/>
      <c r="Y398" s="305"/>
    </row>
    <row r="399" spans="1:25">
      <c r="B399" s="356" t="s">
        <v>136</v>
      </c>
      <c r="C399" s="356" t="s">
        <v>2602</v>
      </c>
      <c r="D399" s="356"/>
      <c r="E399" s="356"/>
      <c r="F399" s="356"/>
      <c r="G399" s="356"/>
      <c r="H399" s="356"/>
      <c r="I399" s="356"/>
      <c r="J399" s="347"/>
      <c r="K399" s="348"/>
      <c r="L399" s="348"/>
      <c r="M399" s="347"/>
      <c r="N399" s="347" t="s">
        <v>3173</v>
      </c>
      <c r="O399" s="348"/>
      <c r="P399" s="347"/>
      <c r="Q399" s="357" t="s">
        <v>2769</v>
      </c>
      <c r="R399" s="356"/>
      <c r="S399" s="356" t="s">
        <v>2235</v>
      </c>
      <c r="U399" s="259" t="s">
        <v>4320</v>
      </c>
      <c r="V399" s="304">
        <v>601842000</v>
      </c>
      <c r="W399" s="305"/>
      <c r="X399" s="305"/>
      <c r="Y399" s="305"/>
    </row>
    <row r="400" spans="1:25">
      <c r="B400" s="356" t="s">
        <v>136</v>
      </c>
      <c r="C400" s="356" t="s">
        <v>2602</v>
      </c>
      <c r="D400" s="356"/>
      <c r="E400" s="356"/>
      <c r="F400" s="356"/>
      <c r="G400" s="356"/>
      <c r="H400" s="356"/>
      <c r="I400" s="356"/>
      <c r="J400" s="347"/>
      <c r="K400" s="348"/>
      <c r="L400" s="348"/>
      <c r="M400" s="347"/>
      <c r="N400" s="347" t="s">
        <v>4326</v>
      </c>
      <c r="O400" s="348"/>
      <c r="P400" s="347"/>
      <c r="Q400" s="357" t="s">
        <v>2769</v>
      </c>
      <c r="R400" s="356"/>
      <c r="S400" s="356" t="s">
        <v>2277</v>
      </c>
      <c r="U400" s="259" t="s">
        <v>4321</v>
      </c>
      <c r="V400" s="304">
        <v>3002500</v>
      </c>
      <c r="W400" s="305"/>
      <c r="X400" s="305"/>
      <c r="Y400" s="305"/>
    </row>
    <row r="401" spans="1:25" s="310" customFormat="1">
      <c r="A401" s="284"/>
      <c r="B401" s="356"/>
      <c r="C401" s="358"/>
      <c r="D401" s="358"/>
      <c r="E401" s="358"/>
      <c r="F401" s="356"/>
      <c r="G401" s="358"/>
      <c r="H401" s="358"/>
      <c r="I401" s="358"/>
      <c r="J401" s="347">
        <v>0</v>
      </c>
      <c r="K401" s="348" t="s">
        <v>2763</v>
      </c>
      <c r="L401" s="348" t="s">
        <v>2763</v>
      </c>
      <c r="M401" s="347">
        <v>0</v>
      </c>
      <c r="N401" s="347"/>
      <c r="O401" s="348" t="e">
        <v>#N/A</v>
      </c>
      <c r="P401" s="347"/>
      <c r="Q401" s="359"/>
      <c r="R401" s="358"/>
      <c r="S401" s="356"/>
      <c r="T401" s="287"/>
      <c r="U401" s="308"/>
      <c r="V401" s="309">
        <f>SUM(V372:V400)</f>
        <v>1349311500</v>
      </c>
      <c r="W401" s="309">
        <f>SUM(W372:W400)</f>
        <v>2675700500</v>
      </c>
      <c r="X401" s="309">
        <f>SUM(X372:X400)</f>
        <v>6128001500</v>
      </c>
      <c r="Y401" s="309">
        <f>SUM(Y372:Y400)</f>
        <v>6158314000</v>
      </c>
    </row>
    <row r="402" spans="1:25" s="310" customFormat="1">
      <c r="A402" s="284"/>
      <c r="B402" s="284"/>
      <c r="C402" s="306"/>
      <c r="D402" s="306"/>
      <c r="E402" s="306"/>
      <c r="F402" s="284"/>
      <c r="G402" s="306"/>
      <c r="H402" s="306"/>
      <c r="I402" s="306"/>
      <c r="J402" s="278">
        <v>0</v>
      </c>
      <c r="K402" s="279" t="s">
        <v>2763</v>
      </c>
      <c r="L402" s="279" t="s">
        <v>2763</v>
      </c>
      <c r="M402" s="278">
        <v>0</v>
      </c>
      <c r="N402" s="278"/>
      <c r="O402" s="279" t="e">
        <v>#N/A</v>
      </c>
      <c r="P402" s="278"/>
      <c r="Q402" s="307"/>
      <c r="R402" s="306"/>
      <c r="S402" s="284"/>
      <c r="T402" s="287"/>
      <c r="U402" s="312"/>
      <c r="V402" s="312"/>
      <c r="W402" s="315"/>
      <c r="X402" s="315"/>
      <c r="Y402" s="315"/>
    </row>
    <row r="403" spans="1:25" s="310" customFormat="1">
      <c r="A403" s="284"/>
      <c r="B403" s="284"/>
      <c r="C403" s="306"/>
      <c r="D403" s="306"/>
      <c r="E403" s="306"/>
      <c r="F403" s="284"/>
      <c r="G403" s="306"/>
      <c r="H403" s="306"/>
      <c r="I403" s="306"/>
      <c r="J403" s="278">
        <v>0</v>
      </c>
      <c r="K403" s="279" t="s">
        <v>2763</v>
      </c>
      <c r="L403" s="279" t="s">
        <v>2763</v>
      </c>
      <c r="M403" s="278">
        <v>0</v>
      </c>
      <c r="N403" s="278"/>
      <c r="O403" s="279" t="e">
        <v>#N/A</v>
      </c>
      <c r="P403" s="278"/>
      <c r="Q403" s="307"/>
      <c r="R403" s="306"/>
      <c r="S403" s="284"/>
      <c r="T403" s="287"/>
      <c r="U403" s="312" t="s">
        <v>1489</v>
      </c>
      <c r="V403" s="312"/>
      <c r="W403" s="315"/>
      <c r="X403" s="315"/>
      <c r="Y403" s="315"/>
    </row>
    <row r="404" spans="1:25" s="310" customFormat="1">
      <c r="A404" s="284"/>
      <c r="B404" s="284"/>
      <c r="C404" s="306"/>
      <c r="D404" s="306"/>
      <c r="E404" s="306"/>
      <c r="F404" s="284"/>
      <c r="G404" s="306"/>
      <c r="H404" s="306"/>
      <c r="I404" s="306"/>
      <c r="J404" s="278">
        <v>0</v>
      </c>
      <c r="K404" s="279" t="s">
        <v>2763</v>
      </c>
      <c r="L404" s="279" t="s">
        <v>2763</v>
      </c>
      <c r="M404" s="278">
        <v>0</v>
      </c>
      <c r="N404" s="278"/>
      <c r="O404" s="279" t="e">
        <v>#N/A</v>
      </c>
      <c r="P404" s="278"/>
      <c r="Q404" s="307"/>
      <c r="R404" s="306"/>
      <c r="S404" s="284"/>
      <c r="T404" s="287"/>
      <c r="U404" s="316" t="s">
        <v>1328</v>
      </c>
      <c r="V404" s="316"/>
      <c r="W404" s="315">
        <v>455962295.91000003</v>
      </c>
      <c r="X404" s="315"/>
      <c r="Y404" s="315"/>
    </row>
    <row r="405" spans="1:25" s="310" customFormat="1">
      <c r="A405" s="284"/>
      <c r="B405" s="284"/>
      <c r="C405" s="306"/>
      <c r="D405" s="306"/>
      <c r="E405" s="306"/>
      <c r="F405" s="284"/>
      <c r="G405" s="306"/>
      <c r="H405" s="306"/>
      <c r="I405" s="306"/>
      <c r="J405" s="278">
        <v>0</v>
      </c>
      <c r="K405" s="279" t="s">
        <v>2763</v>
      </c>
      <c r="L405" s="279" t="s">
        <v>2763</v>
      </c>
      <c r="M405" s="278">
        <v>0</v>
      </c>
      <c r="N405" s="278"/>
      <c r="O405" s="279" t="e">
        <v>#N/A</v>
      </c>
      <c r="P405" s="278"/>
      <c r="Q405" s="307"/>
      <c r="R405" s="306"/>
      <c r="S405" s="284"/>
      <c r="T405" s="287"/>
      <c r="U405" s="312"/>
      <c r="V405" s="312"/>
      <c r="W405" s="315"/>
      <c r="X405" s="315"/>
      <c r="Y405" s="315"/>
    </row>
    <row r="406" spans="1:25" s="310" customFormat="1">
      <c r="A406" s="284"/>
      <c r="B406" s="284"/>
      <c r="C406" s="306"/>
      <c r="D406" s="306"/>
      <c r="E406" s="306"/>
      <c r="F406" s="284"/>
      <c r="G406" s="306"/>
      <c r="H406" s="306"/>
      <c r="I406" s="306"/>
      <c r="J406" s="278">
        <v>0</v>
      </c>
      <c r="K406" s="279" t="s">
        <v>2763</v>
      </c>
      <c r="L406" s="279" t="s">
        <v>2763</v>
      </c>
      <c r="M406" s="278">
        <v>0</v>
      </c>
      <c r="N406" s="278"/>
      <c r="O406" s="279" t="e">
        <v>#N/A</v>
      </c>
      <c r="P406" s="278"/>
      <c r="Q406" s="307"/>
      <c r="R406" s="306"/>
      <c r="S406" s="284"/>
      <c r="T406" s="287"/>
      <c r="U406" s="312"/>
      <c r="V406" s="312"/>
      <c r="W406" s="315"/>
      <c r="X406" s="315"/>
      <c r="Y406" s="315"/>
    </row>
    <row r="407" spans="1:25" s="310" customFormat="1">
      <c r="A407" s="284"/>
      <c r="B407" s="284"/>
      <c r="C407" s="306"/>
      <c r="D407" s="306"/>
      <c r="E407" s="306"/>
      <c r="F407" s="284"/>
      <c r="G407" s="306"/>
      <c r="H407" s="306"/>
      <c r="I407" s="306"/>
      <c r="J407" s="278">
        <v>0</v>
      </c>
      <c r="K407" s="279" t="s">
        <v>2763</v>
      </c>
      <c r="L407" s="279" t="s">
        <v>2763</v>
      </c>
      <c r="M407" s="278">
        <v>0</v>
      </c>
      <c r="N407" s="278"/>
      <c r="O407" s="279" t="e">
        <v>#N/A</v>
      </c>
      <c r="P407" s="278"/>
      <c r="Q407" s="307"/>
      <c r="R407" s="306"/>
      <c r="S407" s="284"/>
      <c r="T407" s="287"/>
      <c r="U407" s="312"/>
      <c r="V407" s="312"/>
      <c r="W407" s="315"/>
      <c r="X407" s="315"/>
      <c r="Y407" s="315"/>
    </row>
    <row r="408" spans="1:25">
      <c r="A408" s="284"/>
      <c r="J408" s="278">
        <v>0</v>
      </c>
      <c r="K408" s="279" t="s">
        <v>2763</v>
      </c>
      <c r="L408" s="279" t="s">
        <v>2763</v>
      </c>
      <c r="M408" s="278">
        <v>0</v>
      </c>
      <c r="N408" s="278"/>
      <c r="O408" s="279" t="e">
        <v>#N/A</v>
      </c>
      <c r="P408" s="278"/>
    </row>
    <row r="409" spans="1:25">
      <c r="A409" s="284"/>
      <c r="B409" s="313" t="s">
        <v>445</v>
      </c>
      <c r="J409" s="278">
        <v>0</v>
      </c>
      <c r="K409" s="279" t="s">
        <v>2763</v>
      </c>
      <c r="L409" s="279" t="s">
        <v>2763</v>
      </c>
      <c r="M409" s="278">
        <v>0</v>
      </c>
      <c r="N409" s="278"/>
      <c r="O409" s="279" t="e">
        <v>#N/A</v>
      </c>
      <c r="P409" s="278"/>
      <c r="U409" s="313"/>
      <c r="V409" s="313"/>
      <c r="W409" s="303"/>
      <c r="X409" s="303"/>
      <c r="Y409" s="303"/>
    </row>
    <row r="410" spans="1:25">
      <c r="A410" s="285" t="s">
        <v>3739</v>
      </c>
      <c r="B410" s="356" t="s">
        <v>1750</v>
      </c>
      <c r="C410" s="356" t="s">
        <v>2445</v>
      </c>
      <c r="D410" s="356"/>
      <c r="E410" s="356"/>
      <c r="F410" s="356" t="e">
        <v>#N/A</v>
      </c>
      <c r="G410" s="356"/>
      <c r="H410" s="356"/>
      <c r="I410" s="356" t="e">
        <v>#N/A</v>
      </c>
      <c r="J410" s="347" t="s">
        <v>2841</v>
      </c>
      <c r="K410" s="348" t="s">
        <v>4052</v>
      </c>
      <c r="L410" s="348" t="s">
        <v>3999</v>
      </c>
      <c r="M410" s="347" t="s">
        <v>3739</v>
      </c>
      <c r="N410" s="347" t="s">
        <v>4053</v>
      </c>
      <c r="O410" s="348" t="s">
        <v>2282</v>
      </c>
      <c r="P410" s="347"/>
      <c r="Q410" s="357" t="s">
        <v>2769</v>
      </c>
      <c r="R410" s="356"/>
      <c r="S410" s="356" t="s">
        <v>2282</v>
      </c>
      <c r="T410" s="287" t="s">
        <v>2771</v>
      </c>
      <c r="U410" s="259" t="s">
        <v>746</v>
      </c>
      <c r="V410" s="304">
        <v>761722285</v>
      </c>
      <c r="W410" s="305">
        <v>761722286.27999997</v>
      </c>
      <c r="X410" s="305">
        <v>761722286.4000001</v>
      </c>
      <c r="Y410" s="305">
        <v>761722286.4000001</v>
      </c>
    </row>
    <row r="411" spans="1:25">
      <c r="A411" s="285" t="s">
        <v>2283</v>
      </c>
      <c r="B411" s="356" t="s">
        <v>1750</v>
      </c>
      <c r="C411" s="356" t="s">
        <v>2281</v>
      </c>
      <c r="D411" s="356"/>
      <c r="E411" s="356"/>
      <c r="F411" s="356" t="e">
        <v>#N/A</v>
      </c>
      <c r="G411" s="356"/>
      <c r="H411" s="356"/>
      <c r="I411" s="356" t="s">
        <v>2841</v>
      </c>
      <c r="J411" s="347" t="s">
        <v>2841</v>
      </c>
      <c r="K411" s="348" t="s">
        <v>4052</v>
      </c>
      <c r="L411" s="348" t="s">
        <v>3999</v>
      </c>
      <c r="M411" s="347" t="s">
        <v>2283</v>
      </c>
      <c r="N411" s="347" t="s">
        <v>2841</v>
      </c>
      <c r="O411" s="348" t="s">
        <v>2277</v>
      </c>
      <c r="P411" s="347"/>
      <c r="Q411" s="357" t="s">
        <v>2769</v>
      </c>
      <c r="R411" s="356"/>
      <c r="S411" s="356" t="s">
        <v>2277</v>
      </c>
      <c r="T411" s="287" t="s">
        <v>2771</v>
      </c>
      <c r="U411" s="259" t="s">
        <v>1672</v>
      </c>
      <c r="V411" s="304">
        <v>510000000</v>
      </c>
      <c r="W411" s="305">
        <v>1000000000</v>
      </c>
      <c r="X411" s="305">
        <v>1000000000</v>
      </c>
      <c r="Y411" s="305">
        <v>1000000000</v>
      </c>
    </row>
    <row r="412" spans="1:25">
      <c r="A412" s="285" t="s">
        <v>2455</v>
      </c>
      <c r="B412" s="356" t="s">
        <v>1750</v>
      </c>
      <c r="C412" s="356" t="s">
        <v>2445</v>
      </c>
      <c r="D412" s="356"/>
      <c r="E412" s="356"/>
      <c r="F412" s="356" t="e">
        <v>#N/A</v>
      </c>
      <c r="G412" s="356"/>
      <c r="H412" s="356"/>
      <c r="I412" s="356" t="s">
        <v>2986</v>
      </c>
      <c r="J412" s="347" t="s">
        <v>2986</v>
      </c>
      <c r="K412" s="348" t="s">
        <v>3732</v>
      </c>
      <c r="L412" s="348" t="s">
        <v>3999</v>
      </c>
      <c r="M412" s="347" t="s">
        <v>2455</v>
      </c>
      <c r="N412" s="347" t="s">
        <v>2986</v>
      </c>
      <c r="O412" s="348" t="s">
        <v>2279</v>
      </c>
      <c r="P412" s="347"/>
      <c r="Q412" s="357" t="s">
        <v>2769</v>
      </c>
      <c r="R412" s="356"/>
      <c r="S412" s="356" t="s">
        <v>2279</v>
      </c>
      <c r="T412" s="287" t="s">
        <v>2771</v>
      </c>
      <c r="U412" s="259" t="s">
        <v>446</v>
      </c>
      <c r="V412" s="304">
        <v>20000600000.639999</v>
      </c>
      <c r="W412" s="305">
        <v>5050000000</v>
      </c>
      <c r="X412" s="305">
        <v>5000000000</v>
      </c>
      <c r="Y412" s="305">
        <v>5000000000</v>
      </c>
    </row>
    <row r="413" spans="1:25">
      <c r="A413" s="285" t="s">
        <v>3740</v>
      </c>
      <c r="B413" s="356" t="s">
        <v>1750</v>
      </c>
      <c r="C413" s="356" t="s">
        <v>2445</v>
      </c>
      <c r="D413" s="356"/>
      <c r="E413" s="356"/>
      <c r="F413" s="356" t="e">
        <v>#N/A</v>
      </c>
      <c r="G413" s="356"/>
      <c r="H413" s="356"/>
      <c r="I413" s="356" t="e">
        <v>#N/A</v>
      </c>
      <c r="J413" s="347" t="s">
        <v>2841</v>
      </c>
      <c r="K413" s="348" t="s">
        <v>4052</v>
      </c>
      <c r="L413" s="348" t="s">
        <v>3999</v>
      </c>
      <c r="M413" s="347" t="s">
        <v>3740</v>
      </c>
      <c r="N413" s="347" t="s">
        <v>4054</v>
      </c>
      <c r="O413" s="348" t="s">
        <v>2210</v>
      </c>
      <c r="P413" s="347"/>
      <c r="Q413" s="357" t="s">
        <v>2769</v>
      </c>
      <c r="R413" s="356"/>
      <c r="S413" s="356" t="s">
        <v>2210</v>
      </c>
      <c r="T413" s="287" t="s">
        <v>2771</v>
      </c>
      <c r="U413" s="259" t="s">
        <v>447</v>
      </c>
      <c r="V413" s="304"/>
      <c r="W413" s="305">
        <v>610000000</v>
      </c>
      <c r="X413" s="305">
        <v>610000000</v>
      </c>
      <c r="Y413" s="305">
        <v>610000000</v>
      </c>
    </row>
    <row r="414" spans="1:25">
      <c r="A414" s="285" t="s">
        <v>2297</v>
      </c>
      <c r="B414" s="356" t="s">
        <v>1750</v>
      </c>
      <c r="C414" s="356" t="s">
        <v>2281</v>
      </c>
      <c r="D414" s="356"/>
      <c r="E414" s="356"/>
      <c r="F414" s="356" t="s">
        <v>2297</v>
      </c>
      <c r="G414" s="356"/>
      <c r="H414" s="356"/>
      <c r="I414" s="356" t="s">
        <v>2850</v>
      </c>
      <c r="J414" s="347" t="s">
        <v>2850</v>
      </c>
      <c r="K414" s="348" t="s">
        <v>4052</v>
      </c>
      <c r="L414" s="348" t="s">
        <v>3999</v>
      </c>
      <c r="M414" s="347" t="s">
        <v>2297</v>
      </c>
      <c r="N414" s="347" t="s">
        <v>2850</v>
      </c>
      <c r="O414" s="348" t="s">
        <v>2201</v>
      </c>
      <c r="P414" s="347"/>
      <c r="Q414" s="357" t="s">
        <v>2769</v>
      </c>
      <c r="R414" s="356"/>
      <c r="S414" s="356" t="s">
        <v>2201</v>
      </c>
      <c r="T414" s="287" t="s">
        <v>2771</v>
      </c>
      <c r="U414" s="259" t="s">
        <v>448</v>
      </c>
      <c r="V414" s="304">
        <v>2000000000</v>
      </c>
      <c r="W414" s="305">
        <v>1987486550</v>
      </c>
      <c r="X414" s="305">
        <v>1987486550</v>
      </c>
      <c r="Y414" s="305">
        <v>1987486550</v>
      </c>
    </row>
    <row r="415" spans="1:25" ht="31.5">
      <c r="A415" s="285" t="s">
        <v>2285</v>
      </c>
      <c r="B415" s="356" t="s">
        <v>1750</v>
      </c>
      <c r="C415" s="356" t="s">
        <v>2281</v>
      </c>
      <c r="D415" s="356"/>
      <c r="E415" s="356"/>
      <c r="F415" s="356" t="e">
        <v>#N/A</v>
      </c>
      <c r="G415" s="356"/>
      <c r="H415" s="356"/>
      <c r="I415" s="356" t="s">
        <v>2843</v>
      </c>
      <c r="J415" s="347" t="s">
        <v>2843</v>
      </c>
      <c r="K415" s="348" t="s">
        <v>4055</v>
      </c>
      <c r="L415" s="348" t="s">
        <v>3999</v>
      </c>
      <c r="M415" s="347" t="s">
        <v>2285</v>
      </c>
      <c r="N415" s="347" t="s">
        <v>2843</v>
      </c>
      <c r="O415" s="348" t="s">
        <v>2177</v>
      </c>
      <c r="P415" s="347"/>
      <c r="Q415" s="357" t="s">
        <v>2769</v>
      </c>
      <c r="R415" s="356"/>
      <c r="S415" s="356" t="s">
        <v>2177</v>
      </c>
      <c r="T415" s="287" t="s">
        <v>2771</v>
      </c>
      <c r="U415" s="259" t="s">
        <v>826</v>
      </c>
      <c r="V415" s="304">
        <v>15412498656.290001</v>
      </c>
      <c r="W415" s="305">
        <v>6390498300</v>
      </c>
      <c r="X415" s="305">
        <v>16425632300</v>
      </c>
      <c r="Y415" s="305">
        <v>16425632300</v>
      </c>
    </row>
    <row r="416" spans="1:25">
      <c r="A416" s="285" t="s">
        <v>2298</v>
      </c>
      <c r="B416" s="356" t="s">
        <v>1750</v>
      </c>
      <c r="C416" s="356" t="s">
        <v>2281</v>
      </c>
      <c r="D416" s="356"/>
      <c r="E416" s="356"/>
      <c r="F416" s="356" t="e">
        <v>#N/A</v>
      </c>
      <c r="G416" s="356"/>
      <c r="H416" s="356"/>
      <c r="I416" s="356" t="s">
        <v>2851</v>
      </c>
      <c r="J416" s="347" t="s">
        <v>2851</v>
      </c>
      <c r="K416" s="348" t="s">
        <v>4052</v>
      </c>
      <c r="L416" s="348" t="s">
        <v>3999</v>
      </c>
      <c r="M416" s="347" t="s">
        <v>2298</v>
      </c>
      <c r="N416" s="347" t="s">
        <v>2851</v>
      </c>
      <c r="O416" s="348" t="s">
        <v>2177</v>
      </c>
      <c r="P416" s="347"/>
      <c r="Q416" s="357" t="s">
        <v>2769</v>
      </c>
      <c r="R416" s="356"/>
      <c r="S416" s="356" t="s">
        <v>2177</v>
      </c>
      <c r="T416" s="287" t="s">
        <v>2771</v>
      </c>
      <c r="U416" s="259" t="s">
        <v>827</v>
      </c>
      <c r="V416" s="304">
        <v>377029786</v>
      </c>
      <c r="W416" s="305">
        <v>377029786</v>
      </c>
      <c r="X416" s="305">
        <v>377029786</v>
      </c>
      <c r="Y416" s="305">
        <v>377029786</v>
      </c>
    </row>
    <row r="417" spans="1:25">
      <c r="A417" s="285" t="s">
        <v>3966</v>
      </c>
      <c r="B417" s="356" t="s">
        <v>1750</v>
      </c>
      <c r="C417" s="356" t="s">
        <v>2281</v>
      </c>
      <c r="D417" s="356"/>
      <c r="E417" s="356"/>
      <c r="F417" s="356" t="e">
        <v>#N/A</v>
      </c>
      <c r="G417" s="356"/>
      <c r="H417" s="356"/>
      <c r="I417" s="356" t="s">
        <v>2843</v>
      </c>
      <c r="J417" s="347" t="s">
        <v>2843</v>
      </c>
      <c r="K417" s="348" t="s">
        <v>4055</v>
      </c>
      <c r="L417" s="348" t="s">
        <v>3999</v>
      </c>
      <c r="M417" s="347" t="s">
        <v>3966</v>
      </c>
      <c r="N417" s="347" t="s">
        <v>4056</v>
      </c>
      <c r="O417" s="348" t="e">
        <v>#N/A</v>
      </c>
      <c r="P417" s="347"/>
      <c r="Q417" s="357" t="s">
        <v>2769</v>
      </c>
      <c r="R417" s="356"/>
      <c r="S417" s="356">
        <v>23020127</v>
      </c>
      <c r="U417" s="259" t="s">
        <v>1673</v>
      </c>
      <c r="V417" s="304"/>
      <c r="W417" s="305">
        <v>120854419</v>
      </c>
      <c r="X417" s="305">
        <v>120854419</v>
      </c>
      <c r="Y417" s="305">
        <v>0</v>
      </c>
    </row>
    <row r="418" spans="1:25">
      <c r="A418" s="285" t="s">
        <v>3741</v>
      </c>
      <c r="B418" s="356" t="s">
        <v>1750</v>
      </c>
      <c r="C418" s="356" t="s">
        <v>2281</v>
      </c>
      <c r="D418" s="356"/>
      <c r="E418" s="356"/>
      <c r="F418" s="356" t="e">
        <v>#N/A</v>
      </c>
      <c r="G418" s="356"/>
      <c r="H418" s="356"/>
      <c r="I418" s="356" t="s">
        <v>2843</v>
      </c>
      <c r="J418" s="347" t="s">
        <v>2843</v>
      </c>
      <c r="K418" s="348" t="s">
        <v>4055</v>
      </c>
      <c r="L418" s="348" t="s">
        <v>3999</v>
      </c>
      <c r="M418" s="347" t="s">
        <v>3741</v>
      </c>
      <c r="N418" s="347" t="s">
        <v>4057</v>
      </c>
      <c r="O418" s="348">
        <v>0</v>
      </c>
      <c r="P418" s="347"/>
      <c r="Q418" s="357" t="s">
        <v>2769</v>
      </c>
      <c r="R418" s="356"/>
      <c r="S418" s="356">
        <v>23050101</v>
      </c>
      <c r="U418" s="259" t="s">
        <v>449</v>
      </c>
      <c r="V418" s="304"/>
      <c r="W418" s="305">
        <v>25330500</v>
      </c>
      <c r="X418" s="305">
        <v>3667000</v>
      </c>
      <c r="Y418" s="305">
        <v>3667000</v>
      </c>
    </row>
    <row r="419" spans="1:25" ht="31.5">
      <c r="A419" s="285" t="s">
        <v>2290</v>
      </c>
      <c r="B419" s="356" t="s">
        <v>1750</v>
      </c>
      <c r="C419" s="356" t="s">
        <v>2281</v>
      </c>
      <c r="D419" s="356"/>
      <c r="E419" s="356"/>
      <c r="F419" s="356" t="e">
        <v>#N/A</v>
      </c>
      <c r="G419" s="356"/>
      <c r="H419" s="356"/>
      <c r="I419" s="356" t="s">
        <v>2844</v>
      </c>
      <c r="J419" s="347" t="s">
        <v>2844</v>
      </c>
      <c r="K419" s="348" t="s">
        <v>3732</v>
      </c>
      <c r="L419" s="348" t="s">
        <v>3999</v>
      </c>
      <c r="M419" s="347" t="s">
        <v>2290</v>
      </c>
      <c r="N419" s="347" t="s">
        <v>2844</v>
      </c>
      <c r="O419" s="348" t="s">
        <v>2210</v>
      </c>
      <c r="P419" s="347"/>
      <c r="Q419" s="357" t="s">
        <v>2769</v>
      </c>
      <c r="R419" s="356"/>
      <c r="S419" s="356" t="s">
        <v>2210</v>
      </c>
      <c r="T419" s="287" t="s">
        <v>2771</v>
      </c>
      <c r="U419" s="259" t="s">
        <v>828</v>
      </c>
      <c r="V419" s="304">
        <v>130000000</v>
      </c>
      <c r="W419" s="305">
        <v>50000000</v>
      </c>
      <c r="X419" s="305">
        <v>130000000</v>
      </c>
      <c r="Y419" s="305">
        <v>130000000</v>
      </c>
    </row>
    <row r="420" spans="1:25" ht="31.5">
      <c r="A420" s="324" t="s">
        <v>2291</v>
      </c>
      <c r="B420" s="356" t="s">
        <v>1750</v>
      </c>
      <c r="C420" s="356" t="s">
        <v>2281</v>
      </c>
      <c r="D420" s="360" t="s">
        <v>2187</v>
      </c>
      <c r="E420" s="360" t="s">
        <v>2187</v>
      </c>
      <c r="F420" s="360" t="s">
        <v>2291</v>
      </c>
      <c r="G420" s="360" t="s">
        <v>2173</v>
      </c>
      <c r="H420" s="360" t="s">
        <v>2173</v>
      </c>
      <c r="I420" s="356" t="s">
        <v>2845</v>
      </c>
      <c r="J420" s="347" t="s">
        <v>2845</v>
      </c>
      <c r="K420" s="348" t="s">
        <v>4055</v>
      </c>
      <c r="L420" s="348" t="s">
        <v>3999</v>
      </c>
      <c r="M420" s="347" t="s">
        <v>2291</v>
      </c>
      <c r="N420" s="347" t="s">
        <v>2845</v>
      </c>
      <c r="O420" s="348" t="s">
        <v>2177</v>
      </c>
      <c r="P420" s="347"/>
      <c r="Q420" s="357" t="s">
        <v>2769</v>
      </c>
      <c r="R420" s="360" t="s">
        <v>565</v>
      </c>
      <c r="S420" s="356" t="s">
        <v>2177</v>
      </c>
      <c r="T420" s="287" t="s">
        <v>2771</v>
      </c>
      <c r="U420" s="259" t="s">
        <v>829</v>
      </c>
      <c r="V420" s="304"/>
      <c r="W420" s="305">
        <v>59516160</v>
      </c>
      <c r="X420" s="305">
        <v>38963420</v>
      </c>
      <c r="Y420" s="305">
        <v>38963420</v>
      </c>
    </row>
    <row r="421" spans="1:25">
      <c r="A421" s="285" t="s">
        <v>2292</v>
      </c>
      <c r="B421" s="356" t="s">
        <v>1750</v>
      </c>
      <c r="C421" s="356" t="s">
        <v>2281</v>
      </c>
      <c r="D421" s="356"/>
      <c r="E421" s="356"/>
      <c r="F421" s="356" t="e">
        <v>#N/A</v>
      </c>
      <c r="G421" s="356"/>
      <c r="H421" s="356"/>
      <c r="I421" s="356" t="s">
        <v>2846</v>
      </c>
      <c r="J421" s="347" t="s">
        <v>2846</v>
      </c>
      <c r="K421" s="348" t="s">
        <v>4055</v>
      </c>
      <c r="L421" s="348" t="s">
        <v>3999</v>
      </c>
      <c r="M421" s="347" t="s">
        <v>2292</v>
      </c>
      <c r="N421" s="347" t="s">
        <v>2846</v>
      </c>
      <c r="O421" s="348" t="s">
        <v>2177</v>
      </c>
      <c r="P421" s="347"/>
      <c r="Q421" s="357" t="s">
        <v>2769</v>
      </c>
      <c r="R421" s="356"/>
      <c r="S421" s="356" t="s">
        <v>2177</v>
      </c>
      <c r="T421" s="287" t="s">
        <v>2771</v>
      </c>
      <c r="U421" s="259" t="s">
        <v>1675</v>
      </c>
      <c r="V421" s="304"/>
      <c r="W421" s="305">
        <v>14000000</v>
      </c>
      <c r="X421" s="305">
        <v>74000000</v>
      </c>
      <c r="Y421" s="305">
        <v>64000000</v>
      </c>
    </row>
    <row r="422" spans="1:25" ht="31.5">
      <c r="A422" s="285" t="s">
        <v>2293</v>
      </c>
      <c r="B422" s="356" t="s">
        <v>1750</v>
      </c>
      <c r="C422" s="356" t="s">
        <v>2281</v>
      </c>
      <c r="D422" s="356"/>
      <c r="E422" s="356"/>
      <c r="F422" s="356" t="e">
        <v>#N/A</v>
      </c>
      <c r="G422" s="356"/>
      <c r="H422" s="356"/>
      <c r="I422" s="356" t="s">
        <v>2847</v>
      </c>
      <c r="J422" s="347" t="s">
        <v>2847</v>
      </c>
      <c r="K422" s="348" t="s">
        <v>4058</v>
      </c>
      <c r="L422" s="348" t="s">
        <v>3999</v>
      </c>
      <c r="M422" s="347" t="s">
        <v>2293</v>
      </c>
      <c r="N422" s="347" t="s">
        <v>2847</v>
      </c>
      <c r="O422" s="348" t="s">
        <v>2242</v>
      </c>
      <c r="P422" s="347"/>
      <c r="Q422" s="357" t="s">
        <v>2769</v>
      </c>
      <c r="R422" s="356"/>
      <c r="S422" s="356" t="s">
        <v>2242</v>
      </c>
      <c r="T422" s="287" t="s">
        <v>2771</v>
      </c>
      <c r="U422" s="259" t="s">
        <v>830</v>
      </c>
      <c r="V422" s="304">
        <v>12999999</v>
      </c>
      <c r="W422" s="305">
        <v>50200000</v>
      </c>
      <c r="X422" s="305">
        <v>262200000</v>
      </c>
      <c r="Y422" s="305">
        <v>262200000</v>
      </c>
    </row>
    <row r="423" spans="1:25" ht="31.5">
      <c r="A423" s="285" t="s">
        <v>2295</v>
      </c>
      <c r="B423" s="356" t="s">
        <v>1750</v>
      </c>
      <c r="C423" s="356" t="s">
        <v>2281</v>
      </c>
      <c r="D423" s="356"/>
      <c r="E423" s="356"/>
      <c r="F423" s="356" t="e">
        <v>#N/A</v>
      </c>
      <c r="G423" s="356"/>
      <c r="H423" s="356"/>
      <c r="I423" s="356" t="s">
        <v>2848</v>
      </c>
      <c r="J423" s="347" t="s">
        <v>2848</v>
      </c>
      <c r="K423" s="348" t="s">
        <v>4055</v>
      </c>
      <c r="L423" s="348" t="s">
        <v>3999</v>
      </c>
      <c r="M423" s="347" t="s">
        <v>2295</v>
      </c>
      <c r="N423" s="347" t="s">
        <v>2848</v>
      </c>
      <c r="O423" s="348" t="s">
        <v>2242</v>
      </c>
      <c r="P423" s="347"/>
      <c r="Q423" s="357" t="s">
        <v>2769</v>
      </c>
      <c r="R423" s="356"/>
      <c r="S423" s="356" t="s">
        <v>2242</v>
      </c>
      <c r="T423" s="287" t="s">
        <v>2771</v>
      </c>
      <c r="U423" s="259" t="s">
        <v>450</v>
      </c>
      <c r="V423" s="304">
        <v>24550000</v>
      </c>
      <c r="W423" s="305">
        <v>65550000</v>
      </c>
      <c r="X423" s="305">
        <v>24550000</v>
      </c>
      <c r="Y423" s="305">
        <v>24550000</v>
      </c>
    </row>
    <row r="424" spans="1:25" ht="31.5">
      <c r="A424" s="285" t="s">
        <v>2296</v>
      </c>
      <c r="B424" s="356" t="s">
        <v>1750</v>
      </c>
      <c r="C424" s="356" t="s">
        <v>2281</v>
      </c>
      <c r="D424" s="356"/>
      <c r="E424" s="356"/>
      <c r="F424" s="356" t="e">
        <v>#N/A</v>
      </c>
      <c r="G424" s="356"/>
      <c r="H424" s="356"/>
      <c r="I424" s="356" t="s">
        <v>2849</v>
      </c>
      <c r="J424" s="347" t="s">
        <v>2849</v>
      </c>
      <c r="K424" s="348" t="s">
        <v>4055</v>
      </c>
      <c r="L424" s="348" t="s">
        <v>3999</v>
      </c>
      <c r="M424" s="347" t="s">
        <v>2296</v>
      </c>
      <c r="N424" s="347" t="s">
        <v>2849</v>
      </c>
      <c r="O424" s="348" t="s">
        <v>2242</v>
      </c>
      <c r="P424" s="347"/>
      <c r="Q424" s="357" t="s">
        <v>2769</v>
      </c>
      <c r="R424" s="356"/>
      <c r="S424" s="356" t="s">
        <v>2242</v>
      </c>
      <c r="T424" s="287" t="s">
        <v>2771</v>
      </c>
      <c r="U424" s="259" t="s">
        <v>831</v>
      </c>
      <c r="V424" s="304"/>
      <c r="W424" s="305">
        <v>138000000</v>
      </c>
      <c r="X424" s="305">
        <v>258000000</v>
      </c>
      <c r="Y424" s="305">
        <v>258000000</v>
      </c>
    </row>
    <row r="425" spans="1:25">
      <c r="A425" s="285" t="s">
        <v>3286</v>
      </c>
      <c r="B425" s="356" t="s">
        <v>1750</v>
      </c>
      <c r="C425" s="356" t="s">
        <v>2281</v>
      </c>
      <c r="D425" s="356"/>
      <c r="E425" s="356"/>
      <c r="F425" s="356" t="e">
        <v>#N/A</v>
      </c>
      <c r="G425" s="356"/>
      <c r="H425" s="356"/>
      <c r="I425" s="356" t="s">
        <v>3287</v>
      </c>
      <c r="J425" s="347" t="s">
        <v>3777</v>
      </c>
      <c r="K425" s="348" t="s">
        <v>3999</v>
      </c>
      <c r="L425" s="348" t="s">
        <v>3999</v>
      </c>
      <c r="M425" s="347" t="s">
        <v>3286</v>
      </c>
      <c r="N425" s="347" t="s">
        <v>3777</v>
      </c>
      <c r="O425" s="348">
        <v>0</v>
      </c>
      <c r="P425" s="347"/>
      <c r="Q425" s="357" t="s">
        <v>2769</v>
      </c>
      <c r="R425" s="356"/>
      <c r="S425" s="356">
        <v>23010124</v>
      </c>
      <c r="U425" s="259" t="s">
        <v>1677</v>
      </c>
      <c r="V425" s="304"/>
      <c r="W425" s="305">
        <v>177860000</v>
      </c>
      <c r="X425" s="305">
        <v>18400000</v>
      </c>
      <c r="Y425" s="305">
        <v>18400000</v>
      </c>
    </row>
    <row r="426" spans="1:25">
      <c r="A426" s="285" t="s">
        <v>2284</v>
      </c>
      <c r="B426" s="356" t="s">
        <v>1750</v>
      </c>
      <c r="C426" s="356" t="s">
        <v>2281</v>
      </c>
      <c r="D426" s="356" t="s">
        <v>2187</v>
      </c>
      <c r="E426" s="356" t="s">
        <v>2187</v>
      </c>
      <c r="F426" s="356" t="s">
        <v>2284</v>
      </c>
      <c r="G426" s="356" t="s">
        <v>2173</v>
      </c>
      <c r="H426" s="356" t="s">
        <v>2173</v>
      </c>
      <c r="I426" s="356" t="s">
        <v>2842</v>
      </c>
      <c r="J426" s="347" t="s">
        <v>2842</v>
      </c>
      <c r="K426" s="348" t="s">
        <v>4055</v>
      </c>
      <c r="L426" s="348" t="s">
        <v>3999</v>
      </c>
      <c r="M426" s="347" t="s">
        <v>2284</v>
      </c>
      <c r="N426" s="347" t="s">
        <v>2842</v>
      </c>
      <c r="O426" s="348" t="s">
        <v>2190</v>
      </c>
      <c r="P426" s="347"/>
      <c r="Q426" s="357" t="s">
        <v>2769</v>
      </c>
      <c r="R426" s="356" t="s">
        <v>565</v>
      </c>
      <c r="S426" s="356" t="s">
        <v>2190</v>
      </c>
      <c r="T426" s="287" t="s">
        <v>2771</v>
      </c>
      <c r="U426" s="259" t="s">
        <v>1676</v>
      </c>
      <c r="V426" s="304">
        <v>150000000</v>
      </c>
      <c r="W426" s="305">
        <v>511869256</v>
      </c>
      <c r="X426" s="305">
        <v>711869256</v>
      </c>
      <c r="Y426" s="305">
        <v>711869256</v>
      </c>
    </row>
    <row r="427" spans="1:25" ht="31.5">
      <c r="A427" s="285" t="s">
        <v>3292</v>
      </c>
      <c r="B427" s="356" t="s">
        <v>1750</v>
      </c>
      <c r="C427" s="356" t="s">
        <v>2434</v>
      </c>
      <c r="D427" s="356"/>
      <c r="E427" s="356"/>
      <c r="F427" s="356" t="e">
        <v>#N/A</v>
      </c>
      <c r="G427" s="356"/>
      <c r="H427" s="356"/>
      <c r="I427" s="356" t="s">
        <v>3293</v>
      </c>
      <c r="J427" s="347" t="s">
        <v>3776</v>
      </c>
      <c r="K427" s="348" t="s">
        <v>3999</v>
      </c>
      <c r="L427" s="348" t="s">
        <v>4059</v>
      </c>
      <c r="M427" s="347" t="s">
        <v>3292</v>
      </c>
      <c r="N427" s="347" t="s">
        <v>3776</v>
      </c>
      <c r="O427" s="348">
        <v>0</v>
      </c>
      <c r="P427" s="347"/>
      <c r="Q427" s="357" t="s">
        <v>2769</v>
      </c>
      <c r="R427" s="356"/>
      <c r="S427" s="356">
        <v>23050101</v>
      </c>
      <c r="U427" s="259" t="s">
        <v>832</v>
      </c>
      <c r="V427" s="304"/>
      <c r="W427" s="305">
        <v>100000000</v>
      </c>
      <c r="X427" s="305">
        <v>840000000</v>
      </c>
      <c r="Y427" s="305">
        <v>840000000</v>
      </c>
    </row>
    <row r="428" spans="1:25">
      <c r="A428" s="285" t="s">
        <v>3299</v>
      </c>
      <c r="B428" s="356" t="s">
        <v>1750</v>
      </c>
      <c r="C428" s="356" t="s">
        <v>2434</v>
      </c>
      <c r="D428" s="356"/>
      <c r="E428" s="356"/>
      <c r="F428" s="356" t="e">
        <v>#N/A</v>
      </c>
      <c r="G428" s="356"/>
      <c r="H428" s="356"/>
      <c r="I428" s="356" t="s">
        <v>3300</v>
      </c>
      <c r="J428" s="347" t="s">
        <v>3775</v>
      </c>
      <c r="K428" s="348" t="s">
        <v>3999</v>
      </c>
      <c r="L428" s="348" t="s">
        <v>3999</v>
      </c>
      <c r="M428" s="347" t="s">
        <v>3299</v>
      </c>
      <c r="N428" s="347" t="s">
        <v>3775</v>
      </c>
      <c r="O428" s="348">
        <v>0</v>
      </c>
      <c r="P428" s="347"/>
      <c r="Q428" s="357" t="s">
        <v>2769</v>
      </c>
      <c r="R428" s="356"/>
      <c r="S428" s="356">
        <v>23010125</v>
      </c>
      <c r="U428" s="259" t="s">
        <v>1845</v>
      </c>
      <c r="V428" s="304"/>
      <c r="W428" s="305">
        <v>400000000</v>
      </c>
      <c r="X428" s="305"/>
      <c r="Y428" s="305"/>
    </row>
    <row r="429" spans="1:25">
      <c r="A429" s="285" t="s">
        <v>2625</v>
      </c>
      <c r="B429" s="356" t="s">
        <v>1750</v>
      </c>
      <c r="C429" s="356" t="s">
        <v>2617</v>
      </c>
      <c r="D429" s="356" t="s">
        <v>2173</v>
      </c>
      <c r="E429" s="356" t="s">
        <v>2219</v>
      </c>
      <c r="F429" s="356" t="s">
        <v>2625</v>
      </c>
      <c r="G429" s="356" t="s">
        <v>2173</v>
      </c>
      <c r="H429" s="356" t="s">
        <v>2173</v>
      </c>
      <c r="I429" s="356" t="s">
        <v>3140</v>
      </c>
      <c r="J429" s="347" t="s">
        <v>3140</v>
      </c>
      <c r="K429" s="348" t="s">
        <v>4035</v>
      </c>
      <c r="L429" s="348" t="s">
        <v>3999</v>
      </c>
      <c r="M429" s="347" t="s">
        <v>2625</v>
      </c>
      <c r="N429" s="347" t="s">
        <v>3140</v>
      </c>
      <c r="O429" s="348" t="s">
        <v>2261</v>
      </c>
      <c r="P429" s="347"/>
      <c r="Q429" s="357" t="s">
        <v>2769</v>
      </c>
      <c r="R429" s="356" t="s">
        <v>565</v>
      </c>
      <c r="S429" s="356" t="s">
        <v>2261</v>
      </c>
      <c r="T429" s="287" t="s">
        <v>2771</v>
      </c>
      <c r="U429" s="259" t="s">
        <v>1846</v>
      </c>
      <c r="V429" s="304"/>
      <c r="W429" s="305">
        <v>2300000000</v>
      </c>
      <c r="X429" s="305"/>
      <c r="Y429" s="305"/>
    </row>
    <row r="430" spans="1:25">
      <c r="B430" s="356" t="s">
        <v>1750</v>
      </c>
      <c r="C430" s="356">
        <v>70922</v>
      </c>
      <c r="D430" s="356"/>
      <c r="E430" s="356"/>
      <c r="F430" s="356"/>
      <c r="G430" s="356"/>
      <c r="H430" s="356"/>
      <c r="I430" s="356"/>
      <c r="J430" s="347"/>
      <c r="K430" s="348"/>
      <c r="L430" s="348"/>
      <c r="M430" s="347"/>
      <c r="N430" s="347" t="s">
        <v>4490</v>
      </c>
      <c r="O430" s="348"/>
      <c r="P430" s="347"/>
      <c r="Q430" s="357" t="s">
        <v>2769</v>
      </c>
      <c r="R430" s="356"/>
      <c r="S430" s="356">
        <v>23050101</v>
      </c>
      <c r="U430" s="259" t="s">
        <v>2287</v>
      </c>
      <c r="V430" s="304">
        <v>50000000</v>
      </c>
      <c r="W430" s="305"/>
      <c r="X430" s="305"/>
      <c r="Y430" s="305"/>
    </row>
    <row r="431" spans="1:25">
      <c r="B431" s="356" t="s">
        <v>1750</v>
      </c>
      <c r="C431" s="356">
        <v>70922</v>
      </c>
      <c r="D431" s="356"/>
      <c r="E431" s="356"/>
      <c r="F431" s="356"/>
      <c r="G431" s="356"/>
      <c r="H431" s="356"/>
      <c r="I431" s="356"/>
      <c r="J431" s="347"/>
      <c r="K431" s="348"/>
      <c r="L431" s="348"/>
      <c r="M431" s="347"/>
      <c r="N431" s="347" t="s">
        <v>4491</v>
      </c>
      <c r="O431" s="348"/>
      <c r="P431" s="347"/>
      <c r="Q431" s="357" t="s">
        <v>2769</v>
      </c>
      <c r="R431" s="356"/>
      <c r="S431" s="356">
        <v>23050102</v>
      </c>
      <c r="U431" s="259" t="s">
        <v>2289</v>
      </c>
      <c r="V431" s="304">
        <v>120854419</v>
      </c>
      <c r="W431" s="305"/>
      <c r="X431" s="305"/>
      <c r="Y431" s="305"/>
    </row>
    <row r="432" spans="1:25">
      <c r="B432" s="356" t="s">
        <v>1750</v>
      </c>
      <c r="C432" s="356">
        <v>70922</v>
      </c>
      <c r="D432" s="356"/>
      <c r="E432" s="356"/>
      <c r="F432" s="356"/>
      <c r="G432" s="356"/>
      <c r="H432" s="356"/>
      <c r="I432" s="356"/>
      <c r="J432" s="347"/>
      <c r="K432" s="348"/>
      <c r="L432" s="348"/>
      <c r="M432" s="347"/>
      <c r="N432" s="347" t="s">
        <v>4492</v>
      </c>
      <c r="O432" s="348"/>
      <c r="P432" s="347"/>
      <c r="Q432" s="357" t="s">
        <v>2769</v>
      </c>
      <c r="R432" s="356"/>
      <c r="S432" s="356">
        <v>23050102</v>
      </c>
      <c r="U432" s="259" t="s">
        <v>2294</v>
      </c>
      <c r="V432" s="304">
        <v>14725000</v>
      </c>
      <c r="W432" s="305"/>
      <c r="X432" s="305"/>
      <c r="Y432" s="305"/>
    </row>
    <row r="433" spans="1:25">
      <c r="B433" s="356" t="s">
        <v>1750</v>
      </c>
      <c r="C433" s="356">
        <v>70922</v>
      </c>
      <c r="D433" s="356"/>
      <c r="E433" s="356"/>
      <c r="F433" s="356"/>
      <c r="G433" s="356"/>
      <c r="H433" s="356"/>
      <c r="I433" s="356"/>
      <c r="J433" s="347"/>
      <c r="K433" s="348"/>
      <c r="L433" s="348"/>
      <c r="M433" s="347"/>
      <c r="N433" s="347" t="s">
        <v>4493</v>
      </c>
      <c r="O433" s="348"/>
      <c r="P433" s="347"/>
      <c r="Q433" s="357" t="s">
        <v>2769</v>
      </c>
      <c r="R433" s="356"/>
      <c r="S433" s="356">
        <v>23050103</v>
      </c>
      <c r="U433" s="259" t="s">
        <v>4424</v>
      </c>
      <c r="V433" s="304">
        <v>881600</v>
      </c>
      <c r="W433" s="305"/>
      <c r="X433" s="305"/>
      <c r="Y433" s="305"/>
    </row>
    <row r="434" spans="1:25" s="310" customFormat="1">
      <c r="A434" s="284"/>
      <c r="B434" s="356"/>
      <c r="C434" s="358"/>
      <c r="D434" s="358"/>
      <c r="E434" s="358"/>
      <c r="F434" s="356"/>
      <c r="G434" s="358"/>
      <c r="H434" s="358"/>
      <c r="I434" s="358"/>
      <c r="J434" s="347">
        <v>0</v>
      </c>
      <c r="K434" s="348" t="s">
        <v>2763</v>
      </c>
      <c r="L434" s="348" t="s">
        <v>2763</v>
      </c>
      <c r="M434" s="347">
        <v>0</v>
      </c>
      <c r="N434" s="347"/>
      <c r="O434" s="348" t="e">
        <v>#N/A</v>
      </c>
      <c r="P434" s="347"/>
      <c r="Q434" s="359"/>
      <c r="R434" s="358"/>
      <c r="S434" s="356"/>
      <c r="T434" s="287"/>
      <c r="U434" s="308"/>
      <c r="V434" s="309">
        <f>SUM(V410:V433)</f>
        <v>39565861745.93</v>
      </c>
      <c r="W434" s="309">
        <f>SUM(W410:W433)</f>
        <v>20189917257.279999</v>
      </c>
      <c r="X434" s="309">
        <f>SUM(X410:X433)</f>
        <v>28644375017.400002</v>
      </c>
      <c r="Y434" s="309">
        <f>SUM(Y410:Y433)</f>
        <v>28513520598.400002</v>
      </c>
    </row>
    <row r="435" spans="1:25" s="310" customFormat="1">
      <c r="A435" s="284"/>
      <c r="B435" s="284"/>
      <c r="C435" s="306"/>
      <c r="D435" s="306"/>
      <c r="E435" s="306"/>
      <c r="F435" s="284"/>
      <c r="G435" s="306"/>
      <c r="H435" s="306"/>
      <c r="I435" s="306"/>
      <c r="J435" s="278">
        <v>0</v>
      </c>
      <c r="K435" s="279" t="s">
        <v>2763</v>
      </c>
      <c r="L435" s="279" t="s">
        <v>2763</v>
      </c>
      <c r="M435" s="278">
        <v>0</v>
      </c>
      <c r="N435" s="278"/>
      <c r="O435" s="279" t="e">
        <v>#N/A</v>
      </c>
      <c r="P435" s="278"/>
      <c r="Q435" s="307"/>
      <c r="R435" s="306"/>
      <c r="S435" s="284"/>
      <c r="T435" s="287"/>
      <c r="U435" s="312"/>
      <c r="V435" s="312"/>
      <c r="W435" s="315"/>
      <c r="X435" s="315"/>
      <c r="Y435" s="315"/>
    </row>
    <row r="436" spans="1:25" s="310" customFormat="1">
      <c r="A436" s="284"/>
      <c r="B436" s="284"/>
      <c r="C436" s="306"/>
      <c r="D436" s="306"/>
      <c r="E436" s="306"/>
      <c r="F436" s="284"/>
      <c r="G436" s="306"/>
      <c r="H436" s="306"/>
      <c r="I436" s="306"/>
      <c r="J436" s="278">
        <v>0</v>
      </c>
      <c r="K436" s="279" t="s">
        <v>2763</v>
      </c>
      <c r="L436" s="279" t="s">
        <v>2763</v>
      </c>
      <c r="M436" s="278">
        <v>0</v>
      </c>
      <c r="N436" s="278"/>
      <c r="O436" s="279" t="e">
        <v>#N/A</v>
      </c>
      <c r="P436" s="278"/>
      <c r="Q436" s="307"/>
      <c r="R436" s="306"/>
      <c r="S436" s="284"/>
      <c r="T436" s="287"/>
      <c r="U436" s="312" t="s">
        <v>791</v>
      </c>
      <c r="V436" s="312"/>
      <c r="W436" s="315"/>
      <c r="X436" s="315"/>
      <c r="Y436" s="315"/>
    </row>
    <row r="437" spans="1:25" s="310" customFormat="1">
      <c r="A437" s="285"/>
      <c r="B437" s="284"/>
      <c r="C437" s="284"/>
      <c r="D437" s="306"/>
      <c r="E437" s="306"/>
      <c r="F437" s="284"/>
      <c r="G437" s="306"/>
      <c r="H437" s="306"/>
      <c r="I437" s="284"/>
      <c r="J437" s="278">
        <v>0</v>
      </c>
      <c r="K437" s="279" t="s">
        <v>2763</v>
      </c>
      <c r="L437" s="279" t="s">
        <v>2763</v>
      </c>
      <c r="M437" s="278">
        <v>0</v>
      </c>
      <c r="N437" s="278"/>
      <c r="O437" s="279" t="e">
        <v>#N/A</v>
      </c>
      <c r="P437" s="278"/>
      <c r="Q437" s="285"/>
      <c r="R437" s="306"/>
      <c r="S437" s="284"/>
      <c r="T437" s="287"/>
      <c r="U437" s="312" t="s">
        <v>448</v>
      </c>
      <c r="V437" s="312"/>
      <c r="W437" s="315">
        <v>1987486550</v>
      </c>
      <c r="X437" s="315"/>
      <c r="Y437" s="315"/>
    </row>
    <row r="438" spans="1:25" s="310" customFormat="1">
      <c r="A438" s="284"/>
      <c r="B438" s="284"/>
      <c r="C438" s="306"/>
      <c r="D438" s="306"/>
      <c r="E438" s="306"/>
      <c r="F438" s="284"/>
      <c r="G438" s="306"/>
      <c r="H438" s="306"/>
      <c r="I438" s="306"/>
      <c r="J438" s="278">
        <v>0</v>
      </c>
      <c r="K438" s="279" t="s">
        <v>2763</v>
      </c>
      <c r="L438" s="279" t="s">
        <v>2763</v>
      </c>
      <c r="M438" s="278">
        <v>0</v>
      </c>
      <c r="N438" s="278"/>
      <c r="O438" s="279" t="e">
        <v>#N/A</v>
      </c>
      <c r="P438" s="278"/>
      <c r="Q438" s="307"/>
      <c r="R438" s="306"/>
      <c r="S438" s="284"/>
      <c r="T438" s="287"/>
      <c r="U438" s="312"/>
      <c r="V438" s="312"/>
      <c r="W438" s="315"/>
      <c r="X438" s="315"/>
      <c r="Y438" s="315"/>
    </row>
    <row r="439" spans="1:25" s="310" customFormat="1">
      <c r="A439" s="284"/>
      <c r="B439" s="284"/>
      <c r="C439" s="306"/>
      <c r="D439" s="306"/>
      <c r="E439" s="306"/>
      <c r="F439" s="284"/>
      <c r="G439" s="306"/>
      <c r="H439" s="306"/>
      <c r="I439" s="306"/>
      <c r="J439" s="278">
        <v>0</v>
      </c>
      <c r="K439" s="279" t="s">
        <v>2763</v>
      </c>
      <c r="L439" s="279" t="s">
        <v>2763</v>
      </c>
      <c r="M439" s="278">
        <v>0</v>
      </c>
      <c r="N439" s="278"/>
      <c r="O439" s="279" t="e">
        <v>#N/A</v>
      </c>
      <c r="P439" s="278"/>
      <c r="Q439" s="307"/>
      <c r="R439" s="306"/>
      <c r="S439" s="284"/>
      <c r="T439" s="287"/>
      <c r="U439" s="312" t="s">
        <v>1339</v>
      </c>
      <c r="V439" s="312"/>
      <c r="W439" s="315">
        <v>54071500</v>
      </c>
      <c r="X439" s="315"/>
      <c r="Y439" s="315"/>
    </row>
    <row r="440" spans="1:25" s="310" customFormat="1">
      <c r="A440" s="284"/>
      <c r="B440" s="284"/>
      <c r="C440" s="306"/>
      <c r="D440" s="306"/>
      <c r="E440" s="306"/>
      <c r="F440" s="284"/>
      <c r="G440" s="306"/>
      <c r="H440" s="306"/>
      <c r="I440" s="306"/>
      <c r="J440" s="278">
        <v>0</v>
      </c>
      <c r="K440" s="279" t="s">
        <v>2763</v>
      </c>
      <c r="L440" s="279" t="s">
        <v>2763</v>
      </c>
      <c r="M440" s="278">
        <v>0</v>
      </c>
      <c r="N440" s="278"/>
      <c r="O440" s="279" t="e">
        <v>#N/A</v>
      </c>
      <c r="P440" s="278"/>
      <c r="Q440" s="307"/>
      <c r="R440" s="306"/>
      <c r="S440" s="284"/>
      <c r="T440" s="287"/>
      <c r="U440" s="312"/>
      <c r="V440" s="312"/>
      <c r="W440" s="315"/>
      <c r="X440" s="315"/>
      <c r="Y440" s="315"/>
    </row>
    <row r="441" spans="1:25" s="310" customFormat="1">
      <c r="A441" s="284"/>
      <c r="B441" s="284"/>
      <c r="C441" s="306"/>
      <c r="D441" s="306"/>
      <c r="E441" s="306"/>
      <c r="F441" s="284"/>
      <c r="G441" s="306"/>
      <c r="H441" s="306"/>
      <c r="I441" s="306"/>
      <c r="J441" s="278">
        <v>0</v>
      </c>
      <c r="K441" s="279" t="s">
        <v>2763</v>
      </c>
      <c r="L441" s="279" t="s">
        <v>2763</v>
      </c>
      <c r="M441" s="278">
        <v>0</v>
      </c>
      <c r="N441" s="278"/>
      <c r="O441" s="279" t="e">
        <v>#N/A</v>
      </c>
      <c r="P441" s="278"/>
      <c r="Q441" s="307"/>
      <c r="R441" s="306"/>
      <c r="S441" s="284"/>
      <c r="T441" s="287"/>
      <c r="U441" s="312" t="s">
        <v>1328</v>
      </c>
      <c r="V441" s="312"/>
      <c r="W441" s="315">
        <v>17274033207.400002</v>
      </c>
      <c r="X441" s="315"/>
      <c r="Y441" s="315"/>
    </row>
    <row r="442" spans="1:25" s="310" customFormat="1">
      <c r="A442" s="284"/>
      <c r="B442" s="284"/>
      <c r="C442" s="306"/>
      <c r="D442" s="306"/>
      <c r="E442" s="306"/>
      <c r="F442" s="284"/>
      <c r="G442" s="306"/>
      <c r="H442" s="306"/>
      <c r="I442" s="306"/>
      <c r="J442" s="278">
        <v>0</v>
      </c>
      <c r="K442" s="279" t="s">
        <v>2763</v>
      </c>
      <c r="L442" s="279" t="s">
        <v>2763</v>
      </c>
      <c r="M442" s="278">
        <v>0</v>
      </c>
      <c r="N442" s="278"/>
      <c r="O442" s="279" t="e">
        <v>#N/A</v>
      </c>
      <c r="P442" s="278"/>
      <c r="Q442" s="307"/>
      <c r="R442" s="306"/>
      <c r="S442" s="284"/>
      <c r="T442" s="287"/>
      <c r="U442" s="312"/>
      <c r="V442" s="312"/>
      <c r="W442" s="315"/>
      <c r="X442" s="315"/>
      <c r="Y442" s="315"/>
    </row>
    <row r="443" spans="1:25" s="310" customFormat="1">
      <c r="A443" s="284"/>
      <c r="B443" s="284"/>
      <c r="C443" s="306"/>
      <c r="D443" s="306"/>
      <c r="E443" s="306"/>
      <c r="F443" s="284"/>
      <c r="G443" s="306"/>
      <c r="H443" s="306"/>
      <c r="I443" s="306"/>
      <c r="J443" s="278">
        <v>0</v>
      </c>
      <c r="K443" s="279" t="s">
        <v>2763</v>
      </c>
      <c r="L443" s="279" t="s">
        <v>2763</v>
      </c>
      <c r="M443" s="278">
        <v>0</v>
      </c>
      <c r="N443" s="278"/>
      <c r="O443" s="279" t="e">
        <v>#N/A</v>
      </c>
      <c r="P443" s="278"/>
      <c r="Q443" s="307"/>
      <c r="R443" s="306"/>
      <c r="S443" s="284"/>
      <c r="T443" s="287"/>
      <c r="U443" s="312" t="s">
        <v>746</v>
      </c>
      <c r="V443" s="312"/>
      <c r="W443" s="315"/>
      <c r="X443" s="315"/>
      <c r="Y443" s="315"/>
    </row>
    <row r="444" spans="1:25" s="310" customFormat="1">
      <c r="A444" s="284"/>
      <c r="B444" s="284"/>
      <c r="C444" s="306"/>
      <c r="D444" s="306"/>
      <c r="E444" s="306"/>
      <c r="F444" s="284"/>
      <c r="G444" s="306"/>
      <c r="H444" s="306"/>
      <c r="I444" s="306"/>
      <c r="J444" s="278">
        <v>0</v>
      </c>
      <c r="K444" s="279" t="s">
        <v>2763</v>
      </c>
      <c r="L444" s="279" t="s">
        <v>2763</v>
      </c>
      <c r="M444" s="278">
        <v>0</v>
      </c>
      <c r="N444" s="278"/>
      <c r="O444" s="279" t="e">
        <v>#N/A</v>
      </c>
      <c r="P444" s="278"/>
      <c r="Q444" s="307"/>
      <c r="R444" s="306"/>
      <c r="S444" s="284"/>
      <c r="T444" s="287"/>
      <c r="U444" s="316" t="s">
        <v>1688</v>
      </c>
      <c r="V444" s="316"/>
      <c r="W444" s="315">
        <v>704305713.99000001</v>
      </c>
      <c r="X444" s="315"/>
      <c r="Y444" s="315"/>
    </row>
    <row r="445" spans="1:25" s="310" customFormat="1">
      <c r="A445" s="284"/>
      <c r="B445" s="284"/>
      <c r="C445" s="306"/>
      <c r="D445" s="306"/>
      <c r="E445" s="306"/>
      <c r="F445" s="284"/>
      <c r="G445" s="306"/>
      <c r="H445" s="306"/>
      <c r="I445" s="306"/>
      <c r="J445" s="278">
        <v>0</v>
      </c>
      <c r="K445" s="279" t="s">
        <v>2763</v>
      </c>
      <c r="L445" s="279" t="s">
        <v>2763</v>
      </c>
      <c r="M445" s="278">
        <v>0</v>
      </c>
      <c r="N445" s="278"/>
      <c r="O445" s="279" t="e">
        <v>#N/A</v>
      </c>
      <c r="P445" s="278"/>
      <c r="Q445" s="307"/>
      <c r="R445" s="306"/>
      <c r="S445" s="284"/>
      <c r="T445" s="287"/>
      <c r="U445" s="316" t="s">
        <v>1844</v>
      </c>
      <c r="V445" s="316"/>
      <c r="W445" s="325">
        <v>57416572.289999999</v>
      </c>
      <c r="X445" s="315"/>
      <c r="Y445" s="315"/>
    </row>
    <row r="446" spans="1:25" s="310" customFormat="1">
      <c r="A446" s="284"/>
      <c r="B446" s="284"/>
      <c r="C446" s="306"/>
      <c r="D446" s="306"/>
      <c r="E446" s="306"/>
      <c r="F446" s="284"/>
      <c r="G446" s="306"/>
      <c r="H446" s="306"/>
      <c r="I446" s="306"/>
      <c r="J446" s="278">
        <v>0</v>
      </c>
      <c r="K446" s="279" t="s">
        <v>2763</v>
      </c>
      <c r="L446" s="279" t="s">
        <v>2763</v>
      </c>
      <c r="M446" s="278">
        <v>0</v>
      </c>
      <c r="N446" s="278"/>
      <c r="O446" s="279" t="e">
        <v>#N/A</v>
      </c>
      <c r="P446" s="278"/>
      <c r="Q446" s="307"/>
      <c r="R446" s="306"/>
      <c r="S446" s="284"/>
      <c r="T446" s="287"/>
      <c r="U446" s="312"/>
      <c r="V446" s="312"/>
      <c r="W446" s="315">
        <f>SUM(W444:W445)</f>
        <v>761722286.27999997</v>
      </c>
      <c r="X446" s="315"/>
      <c r="Y446" s="315"/>
    </row>
    <row r="447" spans="1:25" s="310" customFormat="1">
      <c r="A447" s="284"/>
      <c r="B447" s="284"/>
      <c r="C447" s="306"/>
      <c r="D447" s="306"/>
      <c r="E447" s="306"/>
      <c r="F447" s="284"/>
      <c r="G447" s="306"/>
      <c r="H447" s="306"/>
      <c r="I447" s="306"/>
      <c r="J447" s="278">
        <v>0</v>
      </c>
      <c r="K447" s="279" t="s">
        <v>2763</v>
      </c>
      <c r="L447" s="279" t="s">
        <v>2763</v>
      </c>
      <c r="M447" s="278">
        <v>0</v>
      </c>
      <c r="N447" s="278"/>
      <c r="O447" s="279" t="e">
        <v>#N/A</v>
      </c>
      <c r="P447" s="278"/>
      <c r="Q447" s="307"/>
      <c r="R447" s="306"/>
      <c r="S447" s="284"/>
      <c r="T447" s="287"/>
      <c r="U447" s="312"/>
      <c r="V447" s="312"/>
      <c r="W447" s="315"/>
      <c r="X447" s="315"/>
      <c r="Y447" s="315"/>
    </row>
    <row r="448" spans="1:25" s="310" customFormat="1">
      <c r="A448" s="284"/>
      <c r="B448" s="323" t="s">
        <v>451</v>
      </c>
      <c r="C448" s="306"/>
      <c r="D448" s="306"/>
      <c r="E448" s="306"/>
      <c r="F448" s="284"/>
      <c r="G448" s="306"/>
      <c r="H448" s="306"/>
      <c r="I448" s="306"/>
      <c r="J448" s="278">
        <v>0</v>
      </c>
      <c r="K448" s="279" t="s">
        <v>2763</v>
      </c>
      <c r="L448" s="279" t="s">
        <v>2763</v>
      </c>
      <c r="M448" s="278">
        <v>0</v>
      </c>
      <c r="N448" s="278"/>
      <c r="O448" s="279" t="e">
        <v>#N/A</v>
      </c>
      <c r="P448" s="278"/>
      <c r="Q448" s="307"/>
      <c r="R448" s="306"/>
      <c r="S448" s="284"/>
      <c r="T448" s="287"/>
      <c r="U448" s="323"/>
      <c r="V448" s="323"/>
      <c r="W448" s="315"/>
      <c r="X448" s="315"/>
      <c r="Y448" s="315"/>
    </row>
    <row r="449" spans="1:25" s="310" customFormat="1">
      <c r="A449" s="285" t="s">
        <v>2329</v>
      </c>
      <c r="B449" s="356" t="s">
        <v>185</v>
      </c>
      <c r="C449" s="356" t="s">
        <v>2300</v>
      </c>
      <c r="D449" s="358"/>
      <c r="E449" s="358"/>
      <c r="F449" s="356" t="s">
        <v>2329</v>
      </c>
      <c r="G449" s="358"/>
      <c r="H449" s="358"/>
      <c r="I449" s="356" t="s">
        <v>2876</v>
      </c>
      <c r="J449" s="347" t="s">
        <v>2876</v>
      </c>
      <c r="K449" s="348" t="s">
        <v>3732</v>
      </c>
      <c r="L449" s="348" t="s">
        <v>3999</v>
      </c>
      <c r="M449" s="347" t="s">
        <v>2329</v>
      </c>
      <c r="N449" s="347" t="s">
        <v>2876</v>
      </c>
      <c r="O449" s="348" t="s">
        <v>2303</v>
      </c>
      <c r="P449" s="347"/>
      <c r="Q449" s="357" t="s">
        <v>2769</v>
      </c>
      <c r="R449" s="358"/>
      <c r="S449" s="356" t="s">
        <v>2303</v>
      </c>
      <c r="T449" s="287" t="s">
        <v>2771</v>
      </c>
      <c r="U449" s="259" t="s">
        <v>452</v>
      </c>
      <c r="V449" s="304">
        <v>7873910.1500000004</v>
      </c>
      <c r="W449" s="305">
        <v>25466481.84</v>
      </c>
      <c r="X449" s="305">
        <v>0</v>
      </c>
      <c r="Y449" s="305">
        <v>0</v>
      </c>
    </row>
    <row r="450" spans="1:25" s="310" customFormat="1">
      <c r="A450" s="285" t="s">
        <v>2382</v>
      </c>
      <c r="B450" s="356" t="s">
        <v>185</v>
      </c>
      <c r="C450" s="356" t="s">
        <v>2926</v>
      </c>
      <c r="D450" s="358"/>
      <c r="E450" s="358"/>
      <c r="F450" s="356" t="s">
        <v>2382</v>
      </c>
      <c r="G450" s="358"/>
      <c r="H450" s="358"/>
      <c r="I450" s="356" t="s">
        <v>2927</v>
      </c>
      <c r="J450" s="347" t="s">
        <v>2927</v>
      </c>
      <c r="K450" s="348" t="s">
        <v>3732</v>
      </c>
      <c r="L450" s="348" t="s">
        <v>3999</v>
      </c>
      <c r="M450" s="347" t="s">
        <v>2382</v>
      </c>
      <c r="N450" s="347" t="s">
        <v>2927</v>
      </c>
      <c r="O450" s="348" t="s">
        <v>2261</v>
      </c>
      <c r="P450" s="347"/>
      <c r="Q450" s="357" t="s">
        <v>2769</v>
      </c>
      <c r="R450" s="358"/>
      <c r="S450" s="356" t="s">
        <v>2261</v>
      </c>
      <c r="T450" s="287" t="s">
        <v>2771</v>
      </c>
      <c r="U450" s="259" t="s">
        <v>453</v>
      </c>
      <c r="V450" s="304"/>
      <c r="W450" s="305">
        <v>7643552.7899999991</v>
      </c>
      <c r="X450" s="305">
        <v>458613.16740000003</v>
      </c>
      <c r="Y450" s="305">
        <v>0</v>
      </c>
    </row>
    <row r="451" spans="1:25" s="310" customFormat="1">
      <c r="A451" s="285" t="s">
        <v>2335</v>
      </c>
      <c r="B451" s="356" t="s">
        <v>185</v>
      </c>
      <c r="C451" s="356" t="s">
        <v>2300</v>
      </c>
      <c r="D451" s="358"/>
      <c r="E451" s="358"/>
      <c r="F451" s="356" t="e">
        <v>#N/A</v>
      </c>
      <c r="G451" s="358"/>
      <c r="H451" s="358"/>
      <c r="I451" s="356" t="s">
        <v>2883</v>
      </c>
      <c r="J451" s="347" t="s">
        <v>2883</v>
      </c>
      <c r="K451" s="348" t="s">
        <v>3732</v>
      </c>
      <c r="L451" s="348" t="s">
        <v>3999</v>
      </c>
      <c r="M451" s="347" t="s">
        <v>2335</v>
      </c>
      <c r="N451" s="347" t="s">
        <v>2883</v>
      </c>
      <c r="O451" s="348" t="s">
        <v>2326</v>
      </c>
      <c r="P451" s="347"/>
      <c r="Q451" s="357" t="s">
        <v>2769</v>
      </c>
      <c r="R451" s="358"/>
      <c r="S451" s="356" t="s">
        <v>2326</v>
      </c>
      <c r="T451" s="287" t="s">
        <v>2771</v>
      </c>
      <c r="U451" s="259" t="s">
        <v>454</v>
      </c>
      <c r="V451" s="304">
        <v>10698093.539999999</v>
      </c>
      <c r="W451" s="305">
        <v>26765058.189999998</v>
      </c>
      <c r="X451" s="305">
        <v>0</v>
      </c>
      <c r="Y451" s="305">
        <v>0</v>
      </c>
    </row>
    <row r="452" spans="1:25" s="310" customFormat="1" ht="31.5">
      <c r="A452" s="285" t="s">
        <v>2386</v>
      </c>
      <c r="B452" s="356" t="s">
        <v>185</v>
      </c>
      <c r="C452" s="356" t="s">
        <v>2300</v>
      </c>
      <c r="D452" s="358"/>
      <c r="E452" s="358"/>
      <c r="F452" s="356" t="e">
        <v>#N/A</v>
      </c>
      <c r="G452" s="358"/>
      <c r="H452" s="358"/>
      <c r="I452" s="356" t="s">
        <v>2931</v>
      </c>
      <c r="J452" s="347" t="s">
        <v>2931</v>
      </c>
      <c r="K452" s="348" t="s">
        <v>3732</v>
      </c>
      <c r="L452" s="348" t="s">
        <v>3999</v>
      </c>
      <c r="M452" s="347" t="s">
        <v>2386</v>
      </c>
      <c r="N452" s="347" t="s">
        <v>2931</v>
      </c>
      <c r="O452" s="348" t="s">
        <v>2261</v>
      </c>
      <c r="P452" s="347"/>
      <c r="Q452" s="357" t="s">
        <v>2769</v>
      </c>
      <c r="R452" s="358"/>
      <c r="S452" s="356" t="s">
        <v>2261</v>
      </c>
      <c r="T452" s="287" t="s">
        <v>2771</v>
      </c>
      <c r="U452" s="259" t="s">
        <v>833</v>
      </c>
      <c r="V452" s="304"/>
      <c r="W452" s="305">
        <v>2727272.73</v>
      </c>
      <c r="X452" s="305">
        <v>0</v>
      </c>
      <c r="Y452" s="305">
        <v>0</v>
      </c>
    </row>
    <row r="453" spans="1:25" s="310" customFormat="1">
      <c r="A453" s="285" t="s">
        <v>2377</v>
      </c>
      <c r="B453" s="356" t="s">
        <v>185</v>
      </c>
      <c r="C453" s="356" t="s">
        <v>2300</v>
      </c>
      <c r="D453" s="358" t="s">
        <v>2173</v>
      </c>
      <c r="E453" s="358" t="s">
        <v>2187</v>
      </c>
      <c r="F453" s="356" t="s">
        <v>2377</v>
      </c>
      <c r="G453" s="358" t="s">
        <v>2173</v>
      </c>
      <c r="H453" s="358" t="s">
        <v>2173</v>
      </c>
      <c r="I453" s="356" t="s">
        <v>2921</v>
      </c>
      <c r="J453" s="347" t="s">
        <v>2921</v>
      </c>
      <c r="K453" s="348" t="s">
        <v>3732</v>
      </c>
      <c r="L453" s="348" t="s">
        <v>3999</v>
      </c>
      <c r="M453" s="347" t="s">
        <v>2377</v>
      </c>
      <c r="N453" s="347" t="s">
        <v>2921</v>
      </c>
      <c r="O453" s="348" t="s">
        <v>2261</v>
      </c>
      <c r="P453" s="347"/>
      <c r="Q453" s="357" t="s">
        <v>2769</v>
      </c>
      <c r="R453" s="358" t="s">
        <v>565</v>
      </c>
      <c r="S453" s="356" t="s">
        <v>2261</v>
      </c>
      <c r="T453" s="287" t="s">
        <v>2771</v>
      </c>
      <c r="U453" s="259" t="s">
        <v>455</v>
      </c>
      <c r="V453" s="304">
        <v>14445790.98</v>
      </c>
      <c r="W453" s="305">
        <v>6715515.5499999998</v>
      </c>
      <c r="X453" s="305">
        <v>0</v>
      </c>
      <c r="Y453" s="305">
        <v>0</v>
      </c>
    </row>
    <row r="454" spans="1:25" s="310" customFormat="1" ht="31.5">
      <c r="A454" s="285" t="s">
        <v>2402</v>
      </c>
      <c r="B454" s="356" t="s">
        <v>185</v>
      </c>
      <c r="C454" s="356" t="s">
        <v>2300</v>
      </c>
      <c r="D454" s="358" t="s">
        <v>2173</v>
      </c>
      <c r="E454" s="358" t="s">
        <v>2187</v>
      </c>
      <c r="F454" s="356" t="s">
        <v>2402</v>
      </c>
      <c r="G454" s="358" t="s">
        <v>2173</v>
      </c>
      <c r="H454" s="358" t="s">
        <v>2173</v>
      </c>
      <c r="I454" s="356" t="s">
        <v>2946</v>
      </c>
      <c r="J454" s="347" t="s">
        <v>2946</v>
      </c>
      <c r="K454" s="348" t="s">
        <v>3732</v>
      </c>
      <c r="L454" s="348" t="s">
        <v>3999</v>
      </c>
      <c r="M454" s="347" t="s">
        <v>2402</v>
      </c>
      <c r="N454" s="347" t="s">
        <v>2946</v>
      </c>
      <c r="O454" s="348" t="s">
        <v>2359</v>
      </c>
      <c r="P454" s="347"/>
      <c r="Q454" s="357" t="s">
        <v>2769</v>
      </c>
      <c r="R454" s="358" t="s">
        <v>565</v>
      </c>
      <c r="S454" s="356" t="s">
        <v>2359</v>
      </c>
      <c r="T454" s="287" t="s">
        <v>2771</v>
      </c>
      <c r="U454" s="259" t="s">
        <v>456</v>
      </c>
      <c r="V454" s="304">
        <v>11027529.66</v>
      </c>
      <c r="W454" s="305">
        <v>12496066.220000001</v>
      </c>
      <c r="X454" s="305">
        <v>0</v>
      </c>
      <c r="Y454" s="305">
        <v>0</v>
      </c>
    </row>
    <row r="455" spans="1:25" s="310" customFormat="1">
      <c r="A455" s="285" t="s">
        <v>2375</v>
      </c>
      <c r="B455" s="356" t="s">
        <v>185</v>
      </c>
      <c r="C455" s="356" t="s">
        <v>2300</v>
      </c>
      <c r="D455" s="358" t="s">
        <v>2187</v>
      </c>
      <c r="E455" s="358" t="s">
        <v>2187</v>
      </c>
      <c r="F455" s="356" t="s">
        <v>2375</v>
      </c>
      <c r="G455" s="358" t="s">
        <v>2173</v>
      </c>
      <c r="H455" s="358" t="s">
        <v>2173</v>
      </c>
      <c r="I455" s="356" t="s">
        <v>2919</v>
      </c>
      <c r="J455" s="347" t="s">
        <v>2919</v>
      </c>
      <c r="K455" s="348" t="s">
        <v>4055</v>
      </c>
      <c r="L455" s="348" t="s">
        <v>3999</v>
      </c>
      <c r="M455" s="347" t="s">
        <v>2375</v>
      </c>
      <c r="N455" s="347" t="s">
        <v>2919</v>
      </c>
      <c r="O455" s="348" t="s">
        <v>2286</v>
      </c>
      <c r="P455" s="347"/>
      <c r="Q455" s="357" t="s">
        <v>2769</v>
      </c>
      <c r="R455" s="358" t="s">
        <v>565</v>
      </c>
      <c r="S455" s="356" t="s">
        <v>2286</v>
      </c>
      <c r="T455" s="287" t="s">
        <v>2771</v>
      </c>
      <c r="U455" s="259" t="s">
        <v>457</v>
      </c>
      <c r="V455" s="304"/>
      <c r="W455" s="305">
        <v>2082000</v>
      </c>
      <c r="X455" s="305">
        <v>0</v>
      </c>
      <c r="Y455" s="305">
        <v>0</v>
      </c>
    </row>
    <row r="456" spans="1:25" s="310" customFormat="1" ht="31.5">
      <c r="A456" s="285" t="s">
        <v>3742</v>
      </c>
      <c r="B456" s="356" t="s">
        <v>185</v>
      </c>
      <c r="C456" s="356" t="s">
        <v>2300</v>
      </c>
      <c r="D456" s="358"/>
      <c r="E456" s="358"/>
      <c r="F456" s="356" t="e">
        <v>#N/A</v>
      </c>
      <c r="G456" s="358"/>
      <c r="H456" s="358"/>
      <c r="I456" s="356" t="e">
        <v>#N/A</v>
      </c>
      <c r="J456" s="347" t="s">
        <v>2920</v>
      </c>
      <c r="K456" s="348" t="s">
        <v>4055</v>
      </c>
      <c r="L456" s="348" t="s">
        <v>3999</v>
      </c>
      <c r="M456" s="347" t="s">
        <v>3742</v>
      </c>
      <c r="N456" s="347" t="s">
        <v>4060</v>
      </c>
      <c r="O456" s="348" t="s">
        <v>2269</v>
      </c>
      <c r="P456" s="347"/>
      <c r="Q456" s="357" t="s">
        <v>2769</v>
      </c>
      <c r="R456" s="358"/>
      <c r="S456" s="356" t="s">
        <v>2269</v>
      </c>
      <c r="T456" s="287" t="s">
        <v>2771</v>
      </c>
      <c r="U456" s="259" t="s">
        <v>834</v>
      </c>
      <c r="V456" s="304"/>
      <c r="W456" s="305">
        <v>878653.4</v>
      </c>
      <c r="X456" s="305">
        <v>0</v>
      </c>
      <c r="Y456" s="305">
        <v>0</v>
      </c>
    </row>
    <row r="457" spans="1:25" s="310" customFormat="1">
      <c r="A457" s="285" t="s">
        <v>2322</v>
      </c>
      <c r="B457" s="356" t="s">
        <v>185</v>
      </c>
      <c r="C457" s="356" t="s">
        <v>2300</v>
      </c>
      <c r="D457" s="358"/>
      <c r="E457" s="358"/>
      <c r="F457" s="356" t="s">
        <v>2322</v>
      </c>
      <c r="G457" s="358"/>
      <c r="H457" s="358"/>
      <c r="I457" s="356" t="s">
        <v>2870</v>
      </c>
      <c r="J457" s="347" t="s">
        <v>2870</v>
      </c>
      <c r="K457" s="348" t="s">
        <v>3732</v>
      </c>
      <c r="L457" s="348" t="s">
        <v>3999</v>
      </c>
      <c r="M457" s="347" t="s">
        <v>2322</v>
      </c>
      <c r="N457" s="347" t="s">
        <v>2870</v>
      </c>
      <c r="O457" s="348" t="s">
        <v>2303</v>
      </c>
      <c r="P457" s="347"/>
      <c r="Q457" s="357" t="s">
        <v>2769</v>
      </c>
      <c r="R457" s="358"/>
      <c r="S457" s="356" t="s">
        <v>2303</v>
      </c>
      <c r="T457" s="287" t="s">
        <v>2771</v>
      </c>
      <c r="U457" s="259" t="s">
        <v>458</v>
      </c>
      <c r="V457" s="304">
        <v>95436396.269999996</v>
      </c>
      <c r="W457" s="305">
        <v>46036828.850000001</v>
      </c>
      <c r="X457" s="305">
        <v>0</v>
      </c>
      <c r="Y457" s="305">
        <v>0</v>
      </c>
    </row>
    <row r="458" spans="1:25" s="310" customFormat="1">
      <c r="A458" s="285" t="s">
        <v>2367</v>
      </c>
      <c r="B458" s="356" t="s">
        <v>185</v>
      </c>
      <c r="C458" s="356" t="s">
        <v>2300</v>
      </c>
      <c r="D458" s="358"/>
      <c r="E458" s="358"/>
      <c r="F458" s="356" t="s">
        <v>2367</v>
      </c>
      <c r="G458" s="358"/>
      <c r="H458" s="358"/>
      <c r="I458" s="356" t="s">
        <v>2910</v>
      </c>
      <c r="J458" s="347" t="s">
        <v>2910</v>
      </c>
      <c r="K458" s="348" t="s">
        <v>3732</v>
      </c>
      <c r="L458" s="348" t="s">
        <v>3999</v>
      </c>
      <c r="M458" s="347" t="s">
        <v>2367</v>
      </c>
      <c r="N458" s="347" t="s">
        <v>2910</v>
      </c>
      <c r="O458" s="348" t="s">
        <v>2277</v>
      </c>
      <c r="P458" s="347"/>
      <c r="Q458" s="357" t="s">
        <v>2769</v>
      </c>
      <c r="R458" s="358"/>
      <c r="S458" s="356" t="s">
        <v>2277</v>
      </c>
      <c r="T458" s="287" t="s">
        <v>2771</v>
      </c>
      <c r="U458" s="259" t="s">
        <v>459</v>
      </c>
      <c r="V458" s="304">
        <v>30792851.25</v>
      </c>
      <c r="W458" s="305">
        <v>13196936.25</v>
      </c>
      <c r="X458" s="305">
        <v>0</v>
      </c>
      <c r="Y458" s="305">
        <v>0</v>
      </c>
    </row>
    <row r="459" spans="1:25" s="310" customFormat="1" ht="31.5">
      <c r="A459" s="285" t="s">
        <v>2381</v>
      </c>
      <c r="B459" s="356" t="s">
        <v>185</v>
      </c>
      <c r="C459" s="356" t="s">
        <v>2300</v>
      </c>
      <c r="D459" s="358"/>
      <c r="E459" s="358"/>
      <c r="F459" s="356" t="e">
        <v>#N/A</v>
      </c>
      <c r="G459" s="358"/>
      <c r="H459" s="358"/>
      <c r="I459" s="356" t="s">
        <v>2925</v>
      </c>
      <c r="J459" s="347" t="s">
        <v>2925</v>
      </c>
      <c r="K459" s="348" t="s">
        <v>3732</v>
      </c>
      <c r="L459" s="348" t="s">
        <v>3999</v>
      </c>
      <c r="M459" s="347" t="s">
        <v>2381</v>
      </c>
      <c r="N459" s="347" t="s">
        <v>2925</v>
      </c>
      <c r="O459" s="348" t="s">
        <v>2261</v>
      </c>
      <c r="P459" s="347"/>
      <c r="Q459" s="357" t="s">
        <v>2769</v>
      </c>
      <c r="R459" s="358"/>
      <c r="S459" s="356" t="s">
        <v>2261</v>
      </c>
      <c r="T459" s="287" t="s">
        <v>2771</v>
      </c>
      <c r="U459" s="259" t="s">
        <v>460</v>
      </c>
      <c r="V459" s="304">
        <v>5744798.8899999997</v>
      </c>
      <c r="W459" s="305">
        <v>4294640.25</v>
      </c>
      <c r="X459" s="305">
        <v>0</v>
      </c>
      <c r="Y459" s="305">
        <v>0</v>
      </c>
    </row>
    <row r="460" spans="1:25" s="310" customFormat="1">
      <c r="A460" s="285" t="s">
        <v>2376</v>
      </c>
      <c r="B460" s="356" t="s">
        <v>185</v>
      </c>
      <c r="C460" s="356" t="s">
        <v>2300</v>
      </c>
      <c r="D460" s="358" t="s">
        <v>2187</v>
      </c>
      <c r="E460" s="358" t="s">
        <v>2187</v>
      </c>
      <c r="F460" s="356" t="s">
        <v>2376</v>
      </c>
      <c r="G460" s="358" t="s">
        <v>2173</v>
      </c>
      <c r="H460" s="358" t="s">
        <v>2173</v>
      </c>
      <c r="I460" s="356" t="s">
        <v>2920</v>
      </c>
      <c r="J460" s="347" t="s">
        <v>2920</v>
      </c>
      <c r="K460" s="348" t="s">
        <v>4055</v>
      </c>
      <c r="L460" s="348" t="s">
        <v>3999</v>
      </c>
      <c r="M460" s="347" t="s">
        <v>2376</v>
      </c>
      <c r="N460" s="347" t="s">
        <v>2920</v>
      </c>
      <c r="O460" s="348" t="s">
        <v>2286</v>
      </c>
      <c r="P460" s="347"/>
      <c r="Q460" s="357" t="s">
        <v>2769</v>
      </c>
      <c r="R460" s="358" t="s">
        <v>565</v>
      </c>
      <c r="S460" s="356" t="s">
        <v>2286</v>
      </c>
      <c r="T460" s="287" t="s">
        <v>2771</v>
      </c>
      <c r="U460" s="259" t="s">
        <v>461</v>
      </c>
      <c r="V460" s="304"/>
      <c r="W460" s="305">
        <v>1695112.5</v>
      </c>
      <c r="X460" s="305">
        <v>0</v>
      </c>
      <c r="Y460" s="305">
        <v>0</v>
      </c>
    </row>
    <row r="461" spans="1:25" s="310" customFormat="1">
      <c r="A461" s="285" t="s">
        <v>2399</v>
      </c>
      <c r="B461" s="356" t="s">
        <v>185</v>
      </c>
      <c r="C461" s="356" t="s">
        <v>2300</v>
      </c>
      <c r="D461" s="358"/>
      <c r="E461" s="358"/>
      <c r="F461" s="356" t="e">
        <v>#N/A</v>
      </c>
      <c r="G461" s="358"/>
      <c r="H461" s="358"/>
      <c r="I461" s="356" t="s">
        <v>2943</v>
      </c>
      <c r="J461" s="347" t="s">
        <v>2943</v>
      </c>
      <c r="K461" s="348" t="s">
        <v>3732</v>
      </c>
      <c r="L461" s="348" t="s">
        <v>3999</v>
      </c>
      <c r="M461" s="347" t="s">
        <v>2399</v>
      </c>
      <c r="N461" s="347" t="s">
        <v>2943</v>
      </c>
      <c r="O461" s="348" t="s">
        <v>2282</v>
      </c>
      <c r="P461" s="347"/>
      <c r="Q461" s="357" t="s">
        <v>2769</v>
      </c>
      <c r="R461" s="358"/>
      <c r="S461" s="356" t="s">
        <v>2282</v>
      </c>
      <c r="T461" s="287" t="s">
        <v>2771</v>
      </c>
      <c r="U461" s="259" t="s">
        <v>462</v>
      </c>
      <c r="V461" s="304">
        <v>6821519.6299999999</v>
      </c>
      <c r="W461" s="305">
        <v>4200000</v>
      </c>
      <c r="X461" s="305">
        <v>0</v>
      </c>
      <c r="Y461" s="305">
        <v>0</v>
      </c>
    </row>
    <row r="462" spans="1:25" s="310" customFormat="1" ht="31.5">
      <c r="A462" s="285" t="s">
        <v>3973</v>
      </c>
      <c r="B462" s="356" t="s">
        <v>185</v>
      </c>
      <c r="C462" s="356" t="s">
        <v>2300</v>
      </c>
      <c r="D462" s="358"/>
      <c r="E462" s="358"/>
      <c r="F462" s="356" t="e">
        <v>#N/A</v>
      </c>
      <c r="G462" s="358"/>
      <c r="H462" s="358"/>
      <c r="I462" s="356" t="e">
        <v>#N/A</v>
      </c>
      <c r="J462" s="347" t="s">
        <v>2870</v>
      </c>
      <c r="K462" s="348" t="s">
        <v>3732</v>
      </c>
      <c r="L462" s="348" t="s">
        <v>3999</v>
      </c>
      <c r="M462" s="347" t="s">
        <v>3973</v>
      </c>
      <c r="N462" s="347" t="s">
        <v>4061</v>
      </c>
      <c r="O462" s="348">
        <v>23050126</v>
      </c>
      <c r="P462" s="347"/>
      <c r="Q462" s="357" t="s">
        <v>2769</v>
      </c>
      <c r="R462" s="358"/>
      <c r="S462" s="356">
        <v>23050126</v>
      </c>
      <c r="T462" s="287" t="s">
        <v>2771</v>
      </c>
      <c r="U462" s="259" t="s">
        <v>463</v>
      </c>
      <c r="V462" s="304"/>
      <c r="W462" s="305">
        <v>5478609.6500000004</v>
      </c>
      <c r="X462" s="305">
        <v>0</v>
      </c>
      <c r="Y462" s="305">
        <v>0</v>
      </c>
    </row>
    <row r="463" spans="1:25" s="310" customFormat="1">
      <c r="A463" s="285" t="s">
        <v>2331</v>
      </c>
      <c r="B463" s="356" t="s">
        <v>185</v>
      </c>
      <c r="C463" s="356" t="s">
        <v>2300</v>
      </c>
      <c r="D463" s="358"/>
      <c r="E463" s="358"/>
      <c r="F463" s="356" t="s">
        <v>2331</v>
      </c>
      <c r="G463" s="358"/>
      <c r="H463" s="358"/>
      <c r="I463" s="356" t="s">
        <v>2878</v>
      </c>
      <c r="J463" s="347" t="s">
        <v>2878</v>
      </c>
      <c r="K463" s="348" t="s">
        <v>3732</v>
      </c>
      <c r="L463" s="348" t="s">
        <v>3999</v>
      </c>
      <c r="M463" s="347" t="s">
        <v>2331</v>
      </c>
      <c r="N463" s="347" t="s">
        <v>2878</v>
      </c>
      <c r="O463" s="348" t="s">
        <v>2186</v>
      </c>
      <c r="P463" s="347"/>
      <c r="Q463" s="357" t="s">
        <v>2769</v>
      </c>
      <c r="R463" s="358"/>
      <c r="S463" s="356" t="s">
        <v>2186</v>
      </c>
      <c r="T463" s="287" t="s">
        <v>2771</v>
      </c>
      <c r="U463" s="259" t="s">
        <v>464</v>
      </c>
      <c r="V463" s="304">
        <v>64561968.289999999</v>
      </c>
      <c r="W463" s="305">
        <v>93389330.290000007</v>
      </c>
      <c r="X463" s="305">
        <v>0</v>
      </c>
      <c r="Y463" s="305">
        <v>0</v>
      </c>
    </row>
    <row r="464" spans="1:25" s="310" customFormat="1">
      <c r="A464" s="285" t="s">
        <v>2401</v>
      </c>
      <c r="B464" s="356" t="s">
        <v>185</v>
      </c>
      <c r="C464" s="356" t="s">
        <v>2300</v>
      </c>
      <c r="D464" s="358" t="s">
        <v>2173</v>
      </c>
      <c r="E464" s="358" t="s">
        <v>2187</v>
      </c>
      <c r="F464" s="356" t="s">
        <v>2401</v>
      </c>
      <c r="G464" s="358" t="s">
        <v>2173</v>
      </c>
      <c r="H464" s="358" t="s">
        <v>2173</v>
      </c>
      <c r="I464" s="356" t="s">
        <v>2945</v>
      </c>
      <c r="J464" s="347" t="s">
        <v>2945</v>
      </c>
      <c r="K464" s="348" t="s">
        <v>3732</v>
      </c>
      <c r="L464" s="348" t="s">
        <v>3999</v>
      </c>
      <c r="M464" s="347" t="s">
        <v>2401</v>
      </c>
      <c r="N464" s="347" t="s">
        <v>2945</v>
      </c>
      <c r="O464" s="348" t="s">
        <v>2186</v>
      </c>
      <c r="P464" s="347"/>
      <c r="Q464" s="357" t="s">
        <v>2769</v>
      </c>
      <c r="R464" s="358" t="s">
        <v>565</v>
      </c>
      <c r="S464" s="356" t="s">
        <v>2186</v>
      </c>
      <c r="T464" s="287" t="s">
        <v>2771</v>
      </c>
      <c r="U464" s="259" t="s">
        <v>465</v>
      </c>
      <c r="V464" s="304">
        <v>5735923.8600000003</v>
      </c>
      <c r="W464" s="305">
        <v>6923486.5899999999</v>
      </c>
      <c r="X464" s="305">
        <v>0</v>
      </c>
      <c r="Y464" s="305">
        <v>0</v>
      </c>
    </row>
    <row r="465" spans="1:25" s="310" customFormat="1" ht="31.5">
      <c r="A465" s="285" t="s">
        <v>2412</v>
      </c>
      <c r="B465" s="356" t="s">
        <v>185</v>
      </c>
      <c r="C465" s="356" t="s">
        <v>2300</v>
      </c>
      <c r="D465" s="358"/>
      <c r="E465" s="358"/>
      <c r="F465" s="356" t="e">
        <v>#N/A</v>
      </c>
      <c r="G465" s="358"/>
      <c r="H465" s="358"/>
      <c r="I465" s="356" t="s">
        <v>2955</v>
      </c>
      <c r="J465" s="347" t="s">
        <v>2955</v>
      </c>
      <c r="K465" s="348" t="s">
        <v>3732</v>
      </c>
      <c r="L465" s="348" t="s">
        <v>3999</v>
      </c>
      <c r="M465" s="347" t="s">
        <v>2412</v>
      </c>
      <c r="N465" s="347" t="s">
        <v>2955</v>
      </c>
      <c r="O465" s="348" t="s">
        <v>2359</v>
      </c>
      <c r="P465" s="347"/>
      <c r="Q465" s="357" t="s">
        <v>2769</v>
      </c>
      <c r="R465" s="358"/>
      <c r="S465" s="356" t="s">
        <v>2359</v>
      </c>
      <c r="T465" s="287" t="s">
        <v>2771</v>
      </c>
      <c r="U465" s="259" t="s">
        <v>466</v>
      </c>
      <c r="V465" s="304"/>
      <c r="W465" s="305">
        <v>13643039.25</v>
      </c>
      <c r="X465" s="305">
        <v>0</v>
      </c>
      <c r="Y465" s="305">
        <v>0</v>
      </c>
    </row>
    <row r="466" spans="1:25" s="310" customFormat="1">
      <c r="A466" s="285" t="s">
        <v>2418</v>
      </c>
      <c r="B466" s="356" t="s">
        <v>185</v>
      </c>
      <c r="C466" s="356" t="s">
        <v>2300</v>
      </c>
      <c r="D466" s="358"/>
      <c r="E466" s="358"/>
      <c r="F466" s="356" t="e">
        <v>#N/A</v>
      </c>
      <c r="G466" s="358"/>
      <c r="H466" s="358"/>
      <c r="I466" s="356" t="s">
        <v>2961</v>
      </c>
      <c r="J466" s="347" t="s">
        <v>2961</v>
      </c>
      <c r="K466" s="348" t="s">
        <v>4058</v>
      </c>
      <c r="L466" s="348" t="s">
        <v>3999</v>
      </c>
      <c r="M466" s="347" t="s">
        <v>2418</v>
      </c>
      <c r="N466" s="347" t="s">
        <v>2961</v>
      </c>
      <c r="O466" s="348" t="s">
        <v>2236</v>
      </c>
      <c r="P466" s="347"/>
      <c r="Q466" s="357" t="s">
        <v>2769</v>
      </c>
      <c r="R466" s="358"/>
      <c r="S466" s="356" t="s">
        <v>2236</v>
      </c>
      <c r="T466" s="287" t="s">
        <v>2771</v>
      </c>
      <c r="U466" s="259" t="s">
        <v>467</v>
      </c>
      <c r="V466" s="304"/>
      <c r="W466" s="305">
        <v>4596224.8499999987</v>
      </c>
      <c r="X466" s="305">
        <v>0</v>
      </c>
      <c r="Y466" s="305">
        <v>0</v>
      </c>
    </row>
    <row r="467" spans="1:25" s="310" customFormat="1">
      <c r="A467" s="285" t="s">
        <v>2360</v>
      </c>
      <c r="B467" s="356" t="s">
        <v>185</v>
      </c>
      <c r="C467" s="356" t="s">
        <v>2300</v>
      </c>
      <c r="D467" s="358"/>
      <c r="E467" s="358"/>
      <c r="F467" s="356" t="e">
        <v>#N/A</v>
      </c>
      <c r="G467" s="358"/>
      <c r="H467" s="358"/>
      <c r="I467" s="356" t="s">
        <v>2903</v>
      </c>
      <c r="J467" s="347" t="s">
        <v>2903</v>
      </c>
      <c r="K467" s="348" t="s">
        <v>3732</v>
      </c>
      <c r="L467" s="348" t="s">
        <v>3999</v>
      </c>
      <c r="M467" s="347" t="s">
        <v>2360</v>
      </c>
      <c r="N467" s="347" t="s">
        <v>2903</v>
      </c>
      <c r="O467" s="348" t="s">
        <v>2359</v>
      </c>
      <c r="P467" s="347"/>
      <c r="Q467" s="357" t="s">
        <v>2769</v>
      </c>
      <c r="R467" s="358"/>
      <c r="S467" s="356" t="s">
        <v>2359</v>
      </c>
      <c r="T467" s="287" t="s">
        <v>2771</v>
      </c>
      <c r="U467" s="259" t="s">
        <v>468</v>
      </c>
      <c r="V467" s="304">
        <v>5545642.71</v>
      </c>
      <c r="W467" s="305">
        <v>10410765.379999999</v>
      </c>
      <c r="X467" s="305">
        <v>0</v>
      </c>
      <c r="Y467" s="305">
        <v>0</v>
      </c>
    </row>
    <row r="468" spans="1:25" s="310" customFormat="1" ht="31.5">
      <c r="A468" s="285" t="s">
        <v>2347</v>
      </c>
      <c r="B468" s="356" t="s">
        <v>185</v>
      </c>
      <c r="C468" s="356" t="s">
        <v>2300</v>
      </c>
      <c r="D468" s="358"/>
      <c r="E468" s="358"/>
      <c r="F468" s="356" t="e">
        <v>#N/A</v>
      </c>
      <c r="G468" s="358"/>
      <c r="H468" s="358"/>
      <c r="I468" s="356" t="s">
        <v>2893</v>
      </c>
      <c r="J468" s="347" t="s">
        <v>2893</v>
      </c>
      <c r="K468" s="348" t="s">
        <v>3732</v>
      </c>
      <c r="L468" s="348" t="s">
        <v>3999</v>
      </c>
      <c r="M468" s="347" t="s">
        <v>2347</v>
      </c>
      <c r="N468" s="347" t="s">
        <v>2893</v>
      </c>
      <c r="O468" s="348" t="s">
        <v>2277</v>
      </c>
      <c r="P468" s="347"/>
      <c r="Q468" s="357" t="s">
        <v>2769</v>
      </c>
      <c r="R468" s="358"/>
      <c r="S468" s="356" t="s">
        <v>2277</v>
      </c>
      <c r="T468" s="287" t="s">
        <v>2771</v>
      </c>
      <c r="U468" s="259" t="s">
        <v>469</v>
      </c>
      <c r="V468" s="304">
        <v>6270292.9500000002</v>
      </c>
      <c r="W468" s="305">
        <v>7633796.4800000004</v>
      </c>
      <c r="X468" s="305">
        <v>0</v>
      </c>
      <c r="Y468" s="305">
        <v>0</v>
      </c>
    </row>
    <row r="469" spans="1:25" s="310" customFormat="1" ht="31.5">
      <c r="A469" s="285" t="s">
        <v>2385</v>
      </c>
      <c r="B469" s="356" t="s">
        <v>185</v>
      </c>
      <c r="C469" s="356" t="s">
        <v>2300</v>
      </c>
      <c r="D469" s="358"/>
      <c r="E469" s="358"/>
      <c r="F469" s="356" t="e">
        <v>#N/A</v>
      </c>
      <c r="G469" s="358"/>
      <c r="H469" s="358"/>
      <c r="I469" s="356" t="s">
        <v>2930</v>
      </c>
      <c r="J469" s="347" t="s">
        <v>2930</v>
      </c>
      <c r="K469" s="348" t="s">
        <v>3732</v>
      </c>
      <c r="L469" s="348" t="s">
        <v>3999</v>
      </c>
      <c r="M469" s="347" t="s">
        <v>2385</v>
      </c>
      <c r="N469" s="347" t="s">
        <v>2930</v>
      </c>
      <c r="O469" s="348" t="s">
        <v>2261</v>
      </c>
      <c r="P469" s="347"/>
      <c r="Q469" s="357" t="s">
        <v>2769</v>
      </c>
      <c r="R469" s="358"/>
      <c r="S469" s="356" t="s">
        <v>2261</v>
      </c>
      <c r="T469" s="287" t="s">
        <v>2771</v>
      </c>
      <c r="U469" s="259" t="s">
        <v>835</v>
      </c>
      <c r="V469" s="304"/>
      <c r="W469" s="305">
        <v>3403357.17</v>
      </c>
      <c r="X469" s="305">
        <v>0</v>
      </c>
      <c r="Y469" s="305">
        <v>0</v>
      </c>
    </row>
    <row r="470" spans="1:25" s="310" customFormat="1">
      <c r="A470" s="285" t="s">
        <v>2416</v>
      </c>
      <c r="B470" s="356" t="s">
        <v>185</v>
      </c>
      <c r="C470" s="356" t="s">
        <v>2300</v>
      </c>
      <c r="D470" s="358" t="s">
        <v>2173</v>
      </c>
      <c r="E470" s="358" t="s">
        <v>2187</v>
      </c>
      <c r="F470" s="356" t="s">
        <v>2416</v>
      </c>
      <c r="G470" s="358" t="s">
        <v>2173</v>
      </c>
      <c r="H470" s="358" t="s">
        <v>2173</v>
      </c>
      <c r="I470" s="356" t="s">
        <v>2959</v>
      </c>
      <c r="J470" s="347" t="s">
        <v>2959</v>
      </c>
      <c r="K470" s="348" t="s">
        <v>3732</v>
      </c>
      <c r="L470" s="348" t="s">
        <v>3999</v>
      </c>
      <c r="M470" s="347" t="s">
        <v>2416</v>
      </c>
      <c r="N470" s="347" t="s">
        <v>2959</v>
      </c>
      <c r="O470" s="348" t="s">
        <v>2359</v>
      </c>
      <c r="P470" s="347"/>
      <c r="Q470" s="357" t="s">
        <v>2769</v>
      </c>
      <c r="R470" s="358" t="s">
        <v>565</v>
      </c>
      <c r="S470" s="356" t="s">
        <v>2359</v>
      </c>
      <c r="T470" s="287" t="s">
        <v>2771</v>
      </c>
      <c r="U470" s="259" t="s">
        <v>470</v>
      </c>
      <c r="V470" s="304"/>
      <c r="W470" s="305">
        <v>7041819.75</v>
      </c>
      <c r="X470" s="305">
        <v>0</v>
      </c>
      <c r="Y470" s="305">
        <v>0</v>
      </c>
    </row>
    <row r="471" spans="1:25" s="310" customFormat="1" ht="31.5">
      <c r="A471" s="285" t="s">
        <v>2370</v>
      </c>
      <c r="B471" s="356" t="s">
        <v>185</v>
      </c>
      <c r="C471" s="356" t="s">
        <v>2300</v>
      </c>
      <c r="D471" s="358" t="s">
        <v>2187</v>
      </c>
      <c r="E471" s="358" t="s">
        <v>2187</v>
      </c>
      <c r="F471" s="356" t="s">
        <v>2370</v>
      </c>
      <c r="G471" s="358" t="s">
        <v>2173</v>
      </c>
      <c r="H471" s="358" t="s">
        <v>2173</v>
      </c>
      <c r="I471" s="356" t="s">
        <v>2913</v>
      </c>
      <c r="J471" s="347" t="s">
        <v>2913</v>
      </c>
      <c r="K471" s="348" t="s">
        <v>4055</v>
      </c>
      <c r="L471" s="348" t="s">
        <v>3999</v>
      </c>
      <c r="M471" s="347" t="s">
        <v>2370</v>
      </c>
      <c r="N471" s="347" t="s">
        <v>2913</v>
      </c>
      <c r="O471" s="348" t="s">
        <v>2242</v>
      </c>
      <c r="P471" s="347"/>
      <c r="Q471" s="357" t="s">
        <v>2769</v>
      </c>
      <c r="R471" s="358" t="s">
        <v>565</v>
      </c>
      <c r="S471" s="356" t="s">
        <v>2242</v>
      </c>
      <c r="T471" s="287" t="s">
        <v>2771</v>
      </c>
      <c r="U471" s="259" t="s">
        <v>471</v>
      </c>
      <c r="V471" s="304">
        <v>13356702.449999999</v>
      </c>
      <c r="W471" s="305">
        <v>26713404.899999999</v>
      </c>
      <c r="X471" s="305">
        <v>0</v>
      </c>
      <c r="Y471" s="305">
        <v>0</v>
      </c>
    </row>
    <row r="472" spans="1:25" s="310" customFormat="1">
      <c r="A472" s="285" t="s">
        <v>2371</v>
      </c>
      <c r="B472" s="356" t="s">
        <v>185</v>
      </c>
      <c r="C472" s="356" t="s">
        <v>2300</v>
      </c>
      <c r="D472" s="358" t="s">
        <v>2187</v>
      </c>
      <c r="E472" s="358" t="s">
        <v>2187</v>
      </c>
      <c r="F472" s="356" t="s">
        <v>2371</v>
      </c>
      <c r="G472" s="358" t="s">
        <v>2173</v>
      </c>
      <c r="H472" s="358" t="s">
        <v>2173</v>
      </c>
      <c r="I472" s="356" t="s">
        <v>2914</v>
      </c>
      <c r="J472" s="347" t="s">
        <v>2914</v>
      </c>
      <c r="K472" s="348" t="s">
        <v>4055</v>
      </c>
      <c r="L472" s="348" t="s">
        <v>3999</v>
      </c>
      <c r="M472" s="347" t="s">
        <v>2371</v>
      </c>
      <c r="N472" s="347" t="s">
        <v>2914</v>
      </c>
      <c r="O472" s="348" t="s">
        <v>2288</v>
      </c>
      <c r="P472" s="347"/>
      <c r="Q472" s="357" t="s">
        <v>2769</v>
      </c>
      <c r="R472" s="358" t="s">
        <v>565</v>
      </c>
      <c r="S472" s="356" t="s">
        <v>2288</v>
      </c>
      <c r="T472" s="287" t="s">
        <v>2771</v>
      </c>
      <c r="U472" s="259" t="s">
        <v>472</v>
      </c>
      <c r="V472" s="304">
        <v>3875216.63</v>
      </c>
      <c r="W472" s="305">
        <v>13724786.25</v>
      </c>
      <c r="X472" s="305">
        <v>0</v>
      </c>
      <c r="Y472" s="305">
        <v>0</v>
      </c>
    </row>
    <row r="473" spans="1:25" s="310" customFormat="1">
      <c r="A473" s="285" t="s">
        <v>2372</v>
      </c>
      <c r="B473" s="356" t="s">
        <v>185</v>
      </c>
      <c r="C473" s="356" t="s">
        <v>2300</v>
      </c>
      <c r="D473" s="358"/>
      <c r="E473" s="358"/>
      <c r="F473" s="356" t="s">
        <v>2372</v>
      </c>
      <c r="G473" s="358"/>
      <c r="H473" s="358"/>
      <c r="I473" s="356" t="s">
        <v>2916</v>
      </c>
      <c r="J473" s="347" t="s">
        <v>2916</v>
      </c>
      <c r="K473" s="348" t="s">
        <v>4052</v>
      </c>
      <c r="L473" s="348" t="s">
        <v>3999</v>
      </c>
      <c r="M473" s="347" t="s">
        <v>2372</v>
      </c>
      <c r="N473" s="347" t="s">
        <v>2916</v>
      </c>
      <c r="O473" s="348" t="s">
        <v>2248</v>
      </c>
      <c r="P473" s="347"/>
      <c r="Q473" s="357" t="s">
        <v>2769</v>
      </c>
      <c r="R473" s="358"/>
      <c r="S473" s="356" t="s">
        <v>2248</v>
      </c>
      <c r="T473" s="287" t="s">
        <v>2771</v>
      </c>
      <c r="U473" s="259" t="s">
        <v>473</v>
      </c>
      <c r="V473" s="304">
        <v>48324609.640000001</v>
      </c>
      <c r="W473" s="305">
        <v>54147680.999999993</v>
      </c>
      <c r="X473" s="305">
        <v>0</v>
      </c>
      <c r="Y473" s="305">
        <v>0</v>
      </c>
    </row>
    <row r="474" spans="1:25" s="310" customFormat="1" ht="31.5">
      <c r="A474" s="285" t="s">
        <v>2369</v>
      </c>
      <c r="B474" s="356" t="s">
        <v>185</v>
      </c>
      <c r="C474" s="356" t="s">
        <v>2300</v>
      </c>
      <c r="D474" s="358"/>
      <c r="E474" s="358"/>
      <c r="F474" s="356" t="s">
        <v>2369</v>
      </c>
      <c r="G474" s="358"/>
      <c r="H474" s="358"/>
      <c r="I474" s="356" t="s">
        <v>2912</v>
      </c>
      <c r="J474" s="347" t="s">
        <v>2912</v>
      </c>
      <c r="K474" s="348" t="s">
        <v>4055</v>
      </c>
      <c r="L474" s="348" t="s">
        <v>3999</v>
      </c>
      <c r="M474" s="347" t="s">
        <v>2369</v>
      </c>
      <c r="N474" s="347" t="s">
        <v>2912</v>
      </c>
      <c r="O474" s="348" t="s">
        <v>2242</v>
      </c>
      <c r="P474" s="347"/>
      <c r="Q474" s="357" t="s">
        <v>2769</v>
      </c>
      <c r="R474" s="358"/>
      <c r="S474" s="356" t="s">
        <v>2242</v>
      </c>
      <c r="T474" s="287" t="s">
        <v>2771</v>
      </c>
      <c r="U474" s="259" t="s">
        <v>474</v>
      </c>
      <c r="V474" s="304">
        <v>26961066.57</v>
      </c>
      <c r="W474" s="305">
        <v>45348423.75</v>
      </c>
      <c r="X474" s="305">
        <v>0</v>
      </c>
      <c r="Y474" s="305">
        <v>0</v>
      </c>
    </row>
    <row r="475" spans="1:25" s="310" customFormat="1" ht="31.5">
      <c r="A475" s="285" t="s">
        <v>3312</v>
      </c>
      <c r="B475" s="356" t="s">
        <v>185</v>
      </c>
      <c r="C475" s="356" t="s">
        <v>2434</v>
      </c>
      <c r="D475" s="358"/>
      <c r="E475" s="358"/>
      <c r="F475" s="356" t="e">
        <v>#N/A</v>
      </c>
      <c r="G475" s="358"/>
      <c r="H475" s="358"/>
      <c r="I475" s="356" t="s">
        <v>3313</v>
      </c>
      <c r="J475" s="347" t="s">
        <v>3961</v>
      </c>
      <c r="K475" s="348" t="s">
        <v>3999</v>
      </c>
      <c r="L475" s="348" t="s">
        <v>4012</v>
      </c>
      <c r="M475" s="347" t="s">
        <v>3312</v>
      </c>
      <c r="N475" s="347" t="s">
        <v>3961</v>
      </c>
      <c r="O475" s="348">
        <v>0</v>
      </c>
      <c r="P475" s="347"/>
      <c r="Q475" s="357" t="s">
        <v>2769</v>
      </c>
      <c r="R475" s="358"/>
      <c r="S475" s="356">
        <v>23050126</v>
      </c>
      <c r="T475" s="287"/>
      <c r="U475" s="259" t="s">
        <v>836</v>
      </c>
      <c r="V475" s="304"/>
      <c r="W475" s="305">
        <v>12328862</v>
      </c>
      <c r="X475" s="305">
        <v>0</v>
      </c>
      <c r="Y475" s="305">
        <v>0</v>
      </c>
    </row>
    <row r="476" spans="1:25" s="310" customFormat="1">
      <c r="A476" s="285" t="s">
        <v>3340</v>
      </c>
      <c r="B476" s="356" t="s">
        <v>185</v>
      </c>
      <c r="C476" s="356" t="s">
        <v>2434</v>
      </c>
      <c r="D476" s="358"/>
      <c r="E476" s="358"/>
      <c r="F476" s="356" t="e">
        <v>#N/A</v>
      </c>
      <c r="G476" s="358"/>
      <c r="H476" s="358"/>
      <c r="I476" s="356" t="s">
        <v>3341</v>
      </c>
      <c r="J476" s="347" t="s">
        <v>3962</v>
      </c>
      <c r="K476" s="348" t="s">
        <v>3999</v>
      </c>
      <c r="L476" s="348" t="s">
        <v>4012</v>
      </c>
      <c r="M476" s="347" t="s">
        <v>3340</v>
      </c>
      <c r="N476" s="347" t="s">
        <v>3962</v>
      </c>
      <c r="O476" s="348">
        <v>0</v>
      </c>
      <c r="P476" s="347"/>
      <c r="Q476" s="357" t="s">
        <v>2769</v>
      </c>
      <c r="R476" s="358"/>
      <c r="S476" s="356">
        <v>23020101</v>
      </c>
      <c r="T476" s="287"/>
      <c r="U476" s="259" t="s">
        <v>475</v>
      </c>
      <c r="V476" s="304">
        <v>25000000</v>
      </c>
      <c r="W476" s="305">
        <v>85642814.25</v>
      </c>
      <c r="X476" s="305">
        <v>0</v>
      </c>
      <c r="Y476" s="305">
        <v>0</v>
      </c>
    </row>
    <row r="477" spans="1:25" s="310" customFormat="1">
      <c r="A477" s="285" t="s">
        <v>2340</v>
      </c>
      <c r="B477" s="356" t="s">
        <v>185</v>
      </c>
      <c r="C477" s="356" t="s">
        <v>2300</v>
      </c>
      <c r="D477" s="358"/>
      <c r="E477" s="358"/>
      <c r="F477" s="356" t="s">
        <v>2340</v>
      </c>
      <c r="G477" s="358"/>
      <c r="H477" s="358"/>
      <c r="I477" s="356" t="s">
        <v>2887</v>
      </c>
      <c r="J477" s="347" t="s">
        <v>2887</v>
      </c>
      <c r="K477" s="348" t="s">
        <v>3732</v>
      </c>
      <c r="L477" s="348" t="s">
        <v>3999</v>
      </c>
      <c r="M477" s="347" t="s">
        <v>2340</v>
      </c>
      <c r="N477" s="347" t="s">
        <v>2887</v>
      </c>
      <c r="O477" s="348" t="s">
        <v>2339</v>
      </c>
      <c r="P477" s="347"/>
      <c r="Q477" s="357" t="s">
        <v>2769</v>
      </c>
      <c r="R477" s="358"/>
      <c r="S477" s="356" t="s">
        <v>2339</v>
      </c>
      <c r="T477" s="287" t="s">
        <v>2771</v>
      </c>
      <c r="U477" s="259" t="s">
        <v>476</v>
      </c>
      <c r="V477" s="304">
        <v>14217043.439999999</v>
      </c>
      <c r="W477" s="305">
        <v>23826844.129999999</v>
      </c>
      <c r="X477" s="305">
        <v>0</v>
      </c>
      <c r="Y477" s="305">
        <v>0</v>
      </c>
    </row>
    <row r="478" spans="1:25" s="310" customFormat="1" ht="31.5">
      <c r="A478" s="285" t="s">
        <v>2389</v>
      </c>
      <c r="B478" s="356" t="s">
        <v>185</v>
      </c>
      <c r="C478" s="356" t="s">
        <v>2300</v>
      </c>
      <c r="D478" s="358"/>
      <c r="E478" s="358"/>
      <c r="F478" s="356" t="e">
        <v>#N/A</v>
      </c>
      <c r="G478" s="358"/>
      <c r="H478" s="358"/>
      <c r="I478" s="356" t="s">
        <v>2934</v>
      </c>
      <c r="J478" s="347" t="s">
        <v>2934</v>
      </c>
      <c r="K478" s="348" t="s">
        <v>3732</v>
      </c>
      <c r="L478" s="348" t="s">
        <v>3999</v>
      </c>
      <c r="M478" s="347" t="s">
        <v>2389</v>
      </c>
      <c r="N478" s="347" t="s">
        <v>2934</v>
      </c>
      <c r="O478" s="348" t="s">
        <v>2261</v>
      </c>
      <c r="P478" s="347"/>
      <c r="Q478" s="357" t="s">
        <v>2769</v>
      </c>
      <c r="R478" s="358"/>
      <c r="S478" s="356" t="s">
        <v>2261</v>
      </c>
      <c r="T478" s="287" t="s">
        <v>2771</v>
      </c>
      <c r="U478" s="259" t="s">
        <v>837</v>
      </c>
      <c r="V478" s="304">
        <v>12876672.42</v>
      </c>
      <c r="W478" s="305">
        <v>5534947</v>
      </c>
      <c r="X478" s="305">
        <v>0</v>
      </c>
      <c r="Y478" s="305">
        <v>0</v>
      </c>
    </row>
    <row r="479" spans="1:25" s="310" customFormat="1" ht="31.5">
      <c r="A479" s="285" t="s">
        <v>2330</v>
      </c>
      <c r="B479" s="356" t="s">
        <v>185</v>
      </c>
      <c r="C479" s="356" t="s">
        <v>2300</v>
      </c>
      <c r="D479" s="358"/>
      <c r="E479" s="358"/>
      <c r="F479" s="356" t="e">
        <v>#N/A</v>
      </c>
      <c r="G479" s="358"/>
      <c r="H479" s="358"/>
      <c r="I479" s="356" t="s">
        <v>2877</v>
      </c>
      <c r="J479" s="347" t="s">
        <v>2877</v>
      </c>
      <c r="K479" s="348" t="s">
        <v>3732</v>
      </c>
      <c r="L479" s="348" t="s">
        <v>3999</v>
      </c>
      <c r="M479" s="347" t="s">
        <v>2330</v>
      </c>
      <c r="N479" s="347" t="s">
        <v>2877</v>
      </c>
      <c r="O479" s="348" t="s">
        <v>2303</v>
      </c>
      <c r="P479" s="347"/>
      <c r="Q479" s="357" t="s">
        <v>2769</v>
      </c>
      <c r="R479" s="358"/>
      <c r="S479" s="356" t="s">
        <v>2303</v>
      </c>
      <c r="T479" s="287" t="s">
        <v>2771</v>
      </c>
      <c r="U479" s="259" t="s">
        <v>477</v>
      </c>
      <c r="V479" s="304">
        <v>34873393.829999998</v>
      </c>
      <c r="W479" s="305">
        <v>48509483</v>
      </c>
      <c r="X479" s="305">
        <v>0</v>
      </c>
      <c r="Y479" s="305">
        <v>0</v>
      </c>
    </row>
    <row r="480" spans="1:25" s="310" customFormat="1" ht="31.5">
      <c r="A480" s="285" t="s">
        <v>2390</v>
      </c>
      <c r="B480" s="356" t="s">
        <v>185</v>
      </c>
      <c r="C480" s="356" t="s">
        <v>2300</v>
      </c>
      <c r="D480" s="358"/>
      <c r="E480" s="358"/>
      <c r="F480" s="356" t="e">
        <v>#N/A</v>
      </c>
      <c r="G480" s="358"/>
      <c r="H480" s="358"/>
      <c r="I480" s="356" t="s">
        <v>2935</v>
      </c>
      <c r="J480" s="347" t="s">
        <v>2935</v>
      </c>
      <c r="K480" s="348" t="s">
        <v>3732</v>
      </c>
      <c r="L480" s="348" t="s">
        <v>3999</v>
      </c>
      <c r="M480" s="347" t="s">
        <v>2390</v>
      </c>
      <c r="N480" s="347" t="s">
        <v>2935</v>
      </c>
      <c r="O480" s="348">
        <v>23050126</v>
      </c>
      <c r="P480" s="347"/>
      <c r="Q480" s="357" t="s">
        <v>2769</v>
      </c>
      <c r="R480" s="358"/>
      <c r="S480" s="356">
        <v>23050126</v>
      </c>
      <c r="T480" s="287" t="s">
        <v>2771</v>
      </c>
      <c r="U480" s="259" t="s">
        <v>838</v>
      </c>
      <c r="V480" s="304"/>
      <c r="W480" s="305">
        <v>2483021.2799999998</v>
      </c>
      <c r="X480" s="305">
        <v>0</v>
      </c>
      <c r="Y480" s="305">
        <v>0</v>
      </c>
    </row>
    <row r="481" spans="1:25" s="310" customFormat="1">
      <c r="A481" s="285" t="s">
        <v>2414</v>
      </c>
      <c r="B481" s="356" t="s">
        <v>185</v>
      </c>
      <c r="C481" s="356" t="s">
        <v>2300</v>
      </c>
      <c r="D481" s="358" t="s">
        <v>2173</v>
      </c>
      <c r="E481" s="358" t="s">
        <v>2187</v>
      </c>
      <c r="F481" s="356" t="s">
        <v>2414</v>
      </c>
      <c r="G481" s="358" t="s">
        <v>2173</v>
      </c>
      <c r="H481" s="358" t="s">
        <v>2173</v>
      </c>
      <c r="I481" s="356" t="s">
        <v>2957</v>
      </c>
      <c r="J481" s="347" t="s">
        <v>2957</v>
      </c>
      <c r="K481" s="348" t="s">
        <v>3732</v>
      </c>
      <c r="L481" s="348" t="s">
        <v>3999</v>
      </c>
      <c r="M481" s="347" t="s">
        <v>2414</v>
      </c>
      <c r="N481" s="347" t="s">
        <v>2957</v>
      </c>
      <c r="O481" s="348" t="s">
        <v>2359</v>
      </c>
      <c r="P481" s="347"/>
      <c r="Q481" s="357" t="s">
        <v>2769</v>
      </c>
      <c r="R481" s="358" t="s">
        <v>565</v>
      </c>
      <c r="S481" s="356" t="s">
        <v>2359</v>
      </c>
      <c r="T481" s="287" t="s">
        <v>2771</v>
      </c>
      <c r="U481" s="259" t="s">
        <v>478</v>
      </c>
      <c r="V481" s="304">
        <v>6200000</v>
      </c>
      <c r="W481" s="305">
        <v>3827503.01</v>
      </c>
      <c r="X481" s="305">
        <v>0</v>
      </c>
      <c r="Y481" s="305">
        <v>0</v>
      </c>
    </row>
    <row r="482" spans="1:25" s="310" customFormat="1">
      <c r="A482" s="285" t="s">
        <v>2338</v>
      </c>
      <c r="B482" s="356" t="s">
        <v>185</v>
      </c>
      <c r="C482" s="356" t="s">
        <v>2300</v>
      </c>
      <c r="D482" s="358"/>
      <c r="E482" s="358"/>
      <c r="F482" s="356" t="e">
        <v>#N/A</v>
      </c>
      <c r="G482" s="358"/>
      <c r="H482" s="358"/>
      <c r="I482" s="356" t="s">
        <v>2886</v>
      </c>
      <c r="J482" s="347" t="s">
        <v>2886</v>
      </c>
      <c r="K482" s="348" t="s">
        <v>3732</v>
      </c>
      <c r="L482" s="348" t="s">
        <v>3999</v>
      </c>
      <c r="M482" s="347" t="s">
        <v>2338</v>
      </c>
      <c r="N482" s="347" t="s">
        <v>2886</v>
      </c>
      <c r="O482" s="348" t="s">
        <v>2339</v>
      </c>
      <c r="P482" s="347"/>
      <c r="Q482" s="357" t="s">
        <v>2769</v>
      </c>
      <c r="R482" s="358"/>
      <c r="S482" s="356" t="s">
        <v>2339</v>
      </c>
      <c r="T482" s="287" t="s">
        <v>2771</v>
      </c>
      <c r="U482" s="259" t="s">
        <v>479</v>
      </c>
      <c r="V482" s="304">
        <v>11857669.66</v>
      </c>
      <c r="W482" s="305">
        <v>22962117.879999999</v>
      </c>
      <c r="X482" s="305">
        <v>0</v>
      </c>
      <c r="Y482" s="305">
        <v>0</v>
      </c>
    </row>
    <row r="483" spans="1:25" s="310" customFormat="1">
      <c r="A483" s="285" t="s">
        <v>2415</v>
      </c>
      <c r="B483" s="356" t="s">
        <v>185</v>
      </c>
      <c r="C483" s="356" t="s">
        <v>2300</v>
      </c>
      <c r="D483" s="358" t="s">
        <v>2173</v>
      </c>
      <c r="E483" s="358" t="s">
        <v>2187</v>
      </c>
      <c r="F483" s="356" t="s">
        <v>2415</v>
      </c>
      <c r="G483" s="358" t="s">
        <v>2173</v>
      </c>
      <c r="H483" s="358" t="s">
        <v>2173</v>
      </c>
      <c r="I483" s="356" t="s">
        <v>2958</v>
      </c>
      <c r="J483" s="347" t="s">
        <v>2958</v>
      </c>
      <c r="K483" s="348" t="s">
        <v>3732</v>
      </c>
      <c r="L483" s="348" t="s">
        <v>3999</v>
      </c>
      <c r="M483" s="347" t="s">
        <v>2415</v>
      </c>
      <c r="N483" s="347" t="s">
        <v>2958</v>
      </c>
      <c r="O483" s="348" t="s">
        <v>2359</v>
      </c>
      <c r="P483" s="347"/>
      <c r="Q483" s="357" t="s">
        <v>2769</v>
      </c>
      <c r="R483" s="358" t="s">
        <v>565</v>
      </c>
      <c r="S483" s="356" t="s">
        <v>2359</v>
      </c>
      <c r="T483" s="287" t="s">
        <v>2771</v>
      </c>
      <c r="U483" s="259" t="s">
        <v>480</v>
      </c>
      <c r="V483" s="304"/>
      <c r="W483" s="305">
        <v>1860000</v>
      </c>
      <c r="X483" s="305">
        <v>0</v>
      </c>
      <c r="Y483" s="305">
        <v>0</v>
      </c>
    </row>
    <row r="484" spans="1:25" s="310" customFormat="1">
      <c r="A484" s="285" t="s">
        <v>2407</v>
      </c>
      <c r="B484" s="356" t="s">
        <v>185</v>
      </c>
      <c r="C484" s="356" t="s">
        <v>2300</v>
      </c>
      <c r="D484" s="358"/>
      <c r="E484" s="358"/>
      <c r="F484" s="356" t="e">
        <v>#N/A</v>
      </c>
      <c r="G484" s="358"/>
      <c r="H484" s="358"/>
      <c r="I484" s="356" t="s">
        <v>2950</v>
      </c>
      <c r="J484" s="347" t="s">
        <v>2950</v>
      </c>
      <c r="K484" s="348" t="s">
        <v>3732</v>
      </c>
      <c r="L484" s="348" t="s">
        <v>3999</v>
      </c>
      <c r="M484" s="347" t="s">
        <v>2407</v>
      </c>
      <c r="N484" s="347" t="s">
        <v>2950</v>
      </c>
      <c r="O484" s="348" t="s">
        <v>2248</v>
      </c>
      <c r="P484" s="347"/>
      <c r="Q484" s="357" t="s">
        <v>2769</v>
      </c>
      <c r="R484" s="358"/>
      <c r="S484" s="356" t="s">
        <v>2248</v>
      </c>
      <c r="T484" s="287" t="s">
        <v>2771</v>
      </c>
      <c r="U484" s="259" t="s">
        <v>481</v>
      </c>
      <c r="V484" s="304"/>
      <c r="W484" s="305">
        <v>7671821.25</v>
      </c>
      <c r="X484" s="305">
        <v>0</v>
      </c>
      <c r="Y484" s="305">
        <v>0</v>
      </c>
    </row>
    <row r="485" spans="1:25" s="310" customFormat="1" ht="31.5">
      <c r="A485" s="285" t="s">
        <v>2388</v>
      </c>
      <c r="B485" s="356" t="s">
        <v>185</v>
      </c>
      <c r="C485" s="356" t="s">
        <v>2300</v>
      </c>
      <c r="D485" s="358"/>
      <c r="E485" s="358"/>
      <c r="F485" s="356" t="e">
        <v>#N/A</v>
      </c>
      <c r="G485" s="358"/>
      <c r="H485" s="358"/>
      <c r="I485" s="356" t="s">
        <v>2933</v>
      </c>
      <c r="J485" s="347" t="s">
        <v>2933</v>
      </c>
      <c r="K485" s="348" t="s">
        <v>3732</v>
      </c>
      <c r="L485" s="348" t="s">
        <v>3999</v>
      </c>
      <c r="M485" s="347" t="s">
        <v>2388</v>
      </c>
      <c r="N485" s="347" t="s">
        <v>2933</v>
      </c>
      <c r="O485" s="348" t="s">
        <v>2261</v>
      </c>
      <c r="P485" s="347"/>
      <c r="Q485" s="357" t="s">
        <v>2769</v>
      </c>
      <c r="R485" s="358"/>
      <c r="S485" s="356" t="s">
        <v>2261</v>
      </c>
      <c r="T485" s="287" t="s">
        <v>2771</v>
      </c>
      <c r="U485" s="259" t="s">
        <v>839</v>
      </c>
      <c r="V485" s="304"/>
      <c r="W485" s="305">
        <v>2381173.4399999995</v>
      </c>
      <c r="X485" s="305">
        <v>0</v>
      </c>
      <c r="Y485" s="305">
        <v>0</v>
      </c>
    </row>
    <row r="486" spans="1:25" s="310" customFormat="1">
      <c r="A486" s="285" t="s">
        <v>2383</v>
      </c>
      <c r="B486" s="356" t="s">
        <v>185</v>
      </c>
      <c r="C486" s="356" t="s">
        <v>2300</v>
      </c>
      <c r="D486" s="358" t="s">
        <v>2173</v>
      </c>
      <c r="E486" s="358" t="s">
        <v>2187</v>
      </c>
      <c r="F486" s="356" t="s">
        <v>2383</v>
      </c>
      <c r="G486" s="358" t="s">
        <v>2173</v>
      </c>
      <c r="H486" s="358" t="s">
        <v>2173</v>
      </c>
      <c r="I486" s="356" t="s">
        <v>2928</v>
      </c>
      <c r="J486" s="347" t="s">
        <v>2928</v>
      </c>
      <c r="K486" s="348" t="s">
        <v>3732</v>
      </c>
      <c r="L486" s="348" t="s">
        <v>3999</v>
      </c>
      <c r="M486" s="347" t="s">
        <v>2383</v>
      </c>
      <c r="N486" s="347" t="s">
        <v>2928</v>
      </c>
      <c r="O486" s="348" t="s">
        <v>2261</v>
      </c>
      <c r="P486" s="347"/>
      <c r="Q486" s="357" t="s">
        <v>2769</v>
      </c>
      <c r="R486" s="358" t="s">
        <v>565</v>
      </c>
      <c r="S486" s="356" t="s">
        <v>2261</v>
      </c>
      <c r="T486" s="287" t="s">
        <v>2771</v>
      </c>
      <c r="U486" s="259" t="s">
        <v>840</v>
      </c>
      <c r="V486" s="304"/>
      <c r="W486" s="305">
        <v>21748788.309999999</v>
      </c>
      <c r="X486" s="305">
        <v>0</v>
      </c>
      <c r="Y486" s="305">
        <v>0</v>
      </c>
    </row>
    <row r="487" spans="1:25" s="310" customFormat="1" ht="31.5">
      <c r="A487" s="285" t="s">
        <v>2397</v>
      </c>
      <c r="B487" s="356" t="s">
        <v>185</v>
      </c>
      <c r="C487" s="356" t="s">
        <v>2300</v>
      </c>
      <c r="D487" s="358"/>
      <c r="E487" s="358"/>
      <c r="F487" s="356" t="e">
        <v>#N/A</v>
      </c>
      <c r="G487" s="358"/>
      <c r="H487" s="358"/>
      <c r="I487" s="356" t="s">
        <v>2942</v>
      </c>
      <c r="J487" s="347" t="s">
        <v>2942</v>
      </c>
      <c r="K487" s="348" t="s">
        <v>4055</v>
      </c>
      <c r="L487" s="348" t="s">
        <v>3999</v>
      </c>
      <c r="M487" s="347" t="s">
        <v>2397</v>
      </c>
      <c r="N487" s="347" t="s">
        <v>2942</v>
      </c>
      <c r="O487" s="348" t="s">
        <v>2269</v>
      </c>
      <c r="P487" s="347"/>
      <c r="Q487" s="357" t="s">
        <v>2769</v>
      </c>
      <c r="R487" s="358"/>
      <c r="S487" s="356" t="s">
        <v>2269</v>
      </c>
      <c r="T487" s="287" t="s">
        <v>2771</v>
      </c>
      <c r="U487" s="259" t="s">
        <v>841</v>
      </c>
      <c r="V487" s="304">
        <v>18431663.18</v>
      </c>
      <c r="W487" s="305">
        <v>755323.95</v>
      </c>
      <c r="X487" s="305">
        <v>0</v>
      </c>
      <c r="Y487" s="305">
        <v>0</v>
      </c>
    </row>
    <row r="488" spans="1:25" s="310" customFormat="1">
      <c r="A488" s="285" t="s">
        <v>2320</v>
      </c>
      <c r="B488" s="356" t="s">
        <v>185</v>
      </c>
      <c r="C488" s="356" t="s">
        <v>2300</v>
      </c>
      <c r="D488" s="358" t="s">
        <v>2172</v>
      </c>
      <c r="E488" s="358" t="s">
        <v>2187</v>
      </c>
      <c r="F488" s="356" t="s">
        <v>2320</v>
      </c>
      <c r="G488" s="358" t="s">
        <v>2173</v>
      </c>
      <c r="H488" s="358" t="s">
        <v>2173</v>
      </c>
      <c r="I488" s="356" t="s">
        <v>2867</v>
      </c>
      <c r="J488" s="347" t="s">
        <v>2867</v>
      </c>
      <c r="K488" s="348" t="s">
        <v>4062</v>
      </c>
      <c r="L488" s="348" t="s">
        <v>3999</v>
      </c>
      <c r="M488" s="347" t="s">
        <v>2320</v>
      </c>
      <c r="N488" s="347" t="s">
        <v>2867</v>
      </c>
      <c r="O488" s="348" t="s">
        <v>2303</v>
      </c>
      <c r="P488" s="347"/>
      <c r="Q488" s="357" t="s">
        <v>2769</v>
      </c>
      <c r="R488" s="358" t="s">
        <v>565</v>
      </c>
      <c r="S488" s="356" t="s">
        <v>2303</v>
      </c>
      <c r="T488" s="287" t="s">
        <v>2771</v>
      </c>
      <c r="U488" s="259" t="s">
        <v>842</v>
      </c>
      <c r="V488" s="304">
        <v>70442398.299999997</v>
      </c>
      <c r="W488" s="305">
        <v>93840322.5</v>
      </c>
      <c r="X488" s="305">
        <v>0</v>
      </c>
      <c r="Y488" s="305">
        <v>0</v>
      </c>
    </row>
    <row r="489" spans="1:25" s="310" customFormat="1" ht="31.5">
      <c r="A489" s="285" t="s">
        <v>2351</v>
      </c>
      <c r="B489" s="356" t="s">
        <v>185</v>
      </c>
      <c r="C489" s="356" t="s">
        <v>2300</v>
      </c>
      <c r="D489" s="358"/>
      <c r="E489" s="358"/>
      <c r="F489" s="356" t="e">
        <v>#N/A</v>
      </c>
      <c r="G489" s="358"/>
      <c r="H489" s="358"/>
      <c r="I489" s="356" t="s">
        <v>2897</v>
      </c>
      <c r="J489" s="347" t="s">
        <v>2897</v>
      </c>
      <c r="K489" s="348" t="s">
        <v>4055</v>
      </c>
      <c r="L489" s="348" t="s">
        <v>3999</v>
      </c>
      <c r="M489" s="347" t="s">
        <v>2351</v>
      </c>
      <c r="N489" s="347" t="s">
        <v>2897</v>
      </c>
      <c r="O489" s="348" t="s">
        <v>2352</v>
      </c>
      <c r="P489" s="347"/>
      <c r="Q489" s="357" t="s">
        <v>2769</v>
      </c>
      <c r="R489" s="358"/>
      <c r="S489" s="356" t="s">
        <v>2352</v>
      </c>
      <c r="T489" s="287" t="s">
        <v>2771</v>
      </c>
      <c r="U489" s="259" t="s">
        <v>482</v>
      </c>
      <c r="V489" s="304">
        <v>31486434.32</v>
      </c>
      <c r="W489" s="305">
        <v>11112859.17</v>
      </c>
      <c r="X489" s="305">
        <v>0</v>
      </c>
      <c r="Y489" s="305">
        <v>0</v>
      </c>
    </row>
    <row r="490" spans="1:25" s="310" customFormat="1" ht="31.5">
      <c r="A490" s="285" t="s">
        <v>2391</v>
      </c>
      <c r="B490" s="356" t="s">
        <v>185</v>
      </c>
      <c r="C490" s="356" t="s">
        <v>2300</v>
      </c>
      <c r="D490" s="358"/>
      <c r="E490" s="358"/>
      <c r="F490" s="356" t="e">
        <v>#N/A</v>
      </c>
      <c r="G490" s="358"/>
      <c r="H490" s="358"/>
      <c r="I490" s="356" t="s">
        <v>2936</v>
      </c>
      <c r="J490" s="347" t="s">
        <v>2936</v>
      </c>
      <c r="K490" s="348" t="s">
        <v>4055</v>
      </c>
      <c r="L490" s="348" t="s">
        <v>3999</v>
      </c>
      <c r="M490" s="347" t="s">
        <v>2391</v>
      </c>
      <c r="N490" s="347" t="s">
        <v>2936</v>
      </c>
      <c r="O490" s="348" t="s">
        <v>2269</v>
      </c>
      <c r="P490" s="347"/>
      <c r="Q490" s="357" t="s">
        <v>2769</v>
      </c>
      <c r="R490" s="358"/>
      <c r="S490" s="356" t="s">
        <v>2269</v>
      </c>
      <c r="T490" s="287" t="s">
        <v>2771</v>
      </c>
      <c r="U490" s="259" t="s">
        <v>843</v>
      </c>
      <c r="V490" s="304"/>
      <c r="W490" s="305">
        <v>3694926.0954999998</v>
      </c>
      <c r="X490" s="305">
        <v>0</v>
      </c>
      <c r="Y490" s="305">
        <v>0</v>
      </c>
    </row>
    <row r="491" spans="1:25" s="310" customFormat="1" ht="31.5">
      <c r="A491" s="361" t="s">
        <v>2363</v>
      </c>
      <c r="B491" s="356" t="s">
        <v>185</v>
      </c>
      <c r="C491" s="356" t="s">
        <v>2300</v>
      </c>
      <c r="D491" s="358" t="s">
        <v>2173</v>
      </c>
      <c r="E491" s="358" t="s">
        <v>2187</v>
      </c>
      <c r="F491" s="356" t="s">
        <v>2362</v>
      </c>
      <c r="G491" s="358" t="s">
        <v>2173</v>
      </c>
      <c r="H491" s="358" t="s">
        <v>2173</v>
      </c>
      <c r="I491" s="356" t="s">
        <v>2906</v>
      </c>
      <c r="J491" s="347" t="s">
        <v>2905</v>
      </c>
      <c r="K491" s="348" t="s">
        <v>3732</v>
      </c>
      <c r="L491" s="348" t="s">
        <v>3999</v>
      </c>
      <c r="M491" s="347" t="s">
        <v>2363</v>
      </c>
      <c r="N491" s="347" t="s">
        <v>2906</v>
      </c>
      <c r="O491" s="348" t="s">
        <v>2359</v>
      </c>
      <c r="P491" s="347"/>
      <c r="Q491" s="357" t="s">
        <v>2769</v>
      </c>
      <c r="R491" s="358" t="s">
        <v>565</v>
      </c>
      <c r="S491" s="356" t="s">
        <v>2359</v>
      </c>
      <c r="T491" s="287" t="s">
        <v>2771</v>
      </c>
      <c r="U491" s="259" t="s">
        <v>483</v>
      </c>
      <c r="V491" s="304">
        <v>16097087.380000001</v>
      </c>
      <c r="W491" s="305">
        <v>22499381.039999999</v>
      </c>
      <c r="X491" s="305">
        <v>0</v>
      </c>
      <c r="Y491" s="305">
        <v>0</v>
      </c>
    </row>
    <row r="492" spans="1:25" s="310" customFormat="1" ht="31.5">
      <c r="A492" s="285" t="s">
        <v>2358</v>
      </c>
      <c r="B492" s="356" t="s">
        <v>185</v>
      </c>
      <c r="C492" s="356" t="s">
        <v>2300</v>
      </c>
      <c r="D492" s="358"/>
      <c r="E492" s="358"/>
      <c r="F492" s="356" t="e">
        <v>#N/A</v>
      </c>
      <c r="G492" s="358"/>
      <c r="H492" s="358"/>
      <c r="I492" s="356" t="s">
        <v>2902</v>
      </c>
      <c r="J492" s="347" t="s">
        <v>2902</v>
      </c>
      <c r="K492" s="348" t="s">
        <v>3732</v>
      </c>
      <c r="L492" s="348" t="s">
        <v>3999</v>
      </c>
      <c r="M492" s="347" t="s">
        <v>2358</v>
      </c>
      <c r="N492" s="347" t="s">
        <v>2902</v>
      </c>
      <c r="O492" s="348" t="s">
        <v>2359</v>
      </c>
      <c r="P492" s="347"/>
      <c r="Q492" s="357" t="s">
        <v>2769</v>
      </c>
      <c r="R492" s="358"/>
      <c r="S492" s="356" t="s">
        <v>2359</v>
      </c>
      <c r="T492" s="287" t="s">
        <v>2771</v>
      </c>
      <c r="U492" s="259" t="s">
        <v>1858</v>
      </c>
      <c r="V492" s="304">
        <v>14971793.720000001</v>
      </c>
      <c r="W492" s="305">
        <v>14175412.579999998</v>
      </c>
      <c r="X492" s="305">
        <v>0</v>
      </c>
      <c r="Y492" s="305">
        <v>0</v>
      </c>
    </row>
    <row r="493" spans="1:25" s="310" customFormat="1" ht="31.5">
      <c r="A493" s="285" t="s">
        <v>2343</v>
      </c>
      <c r="B493" s="356" t="s">
        <v>185</v>
      </c>
      <c r="C493" s="356" t="s">
        <v>2300</v>
      </c>
      <c r="D493" s="358" t="s">
        <v>2187</v>
      </c>
      <c r="E493" s="358" t="s">
        <v>2187</v>
      </c>
      <c r="F493" s="356" t="s">
        <v>2343</v>
      </c>
      <c r="G493" s="358" t="s">
        <v>2173</v>
      </c>
      <c r="H493" s="358" t="s">
        <v>2173</v>
      </c>
      <c r="I493" s="356" t="s">
        <v>2890</v>
      </c>
      <c r="J493" s="347" t="s">
        <v>2890</v>
      </c>
      <c r="K493" s="348" t="s">
        <v>4055</v>
      </c>
      <c r="L493" s="348" t="s">
        <v>3999</v>
      </c>
      <c r="M493" s="347" t="s">
        <v>2343</v>
      </c>
      <c r="N493" s="347" t="s">
        <v>2890</v>
      </c>
      <c r="O493" s="348" t="s">
        <v>2339</v>
      </c>
      <c r="P493" s="347"/>
      <c r="Q493" s="357" t="s">
        <v>2769</v>
      </c>
      <c r="R493" s="358" t="s">
        <v>565</v>
      </c>
      <c r="S493" s="356" t="s">
        <v>2339</v>
      </c>
      <c r="T493" s="287" t="s">
        <v>2771</v>
      </c>
      <c r="U493" s="259" t="s">
        <v>844</v>
      </c>
      <c r="V493" s="304">
        <v>7060796.6299999999</v>
      </c>
      <c r="W493" s="305">
        <v>770806.13</v>
      </c>
      <c r="X493" s="305">
        <v>0</v>
      </c>
      <c r="Y493" s="305">
        <v>0</v>
      </c>
    </row>
    <row r="494" spans="1:25" s="310" customFormat="1">
      <c r="A494" s="285" t="s">
        <v>2411</v>
      </c>
      <c r="B494" s="356" t="s">
        <v>185</v>
      </c>
      <c r="C494" s="356" t="s">
        <v>2300</v>
      </c>
      <c r="D494" s="358" t="s">
        <v>2173</v>
      </c>
      <c r="E494" s="358" t="s">
        <v>2187</v>
      </c>
      <c r="F494" s="356" t="s">
        <v>2411</v>
      </c>
      <c r="G494" s="358" t="s">
        <v>2173</v>
      </c>
      <c r="H494" s="358" t="s">
        <v>2173</v>
      </c>
      <c r="I494" s="356" t="s">
        <v>2954</v>
      </c>
      <c r="J494" s="347" t="s">
        <v>2954</v>
      </c>
      <c r="K494" s="348" t="s">
        <v>3732</v>
      </c>
      <c r="L494" s="348" t="s">
        <v>3999</v>
      </c>
      <c r="M494" s="347" t="s">
        <v>2411</v>
      </c>
      <c r="N494" s="347" t="s">
        <v>2954</v>
      </c>
      <c r="O494" s="348" t="s">
        <v>2359</v>
      </c>
      <c r="P494" s="347"/>
      <c r="Q494" s="357" t="s">
        <v>2769</v>
      </c>
      <c r="R494" s="358" t="s">
        <v>565</v>
      </c>
      <c r="S494" s="356" t="s">
        <v>2359</v>
      </c>
      <c r="T494" s="287" t="s">
        <v>2771</v>
      </c>
      <c r="U494" s="259" t="s">
        <v>484</v>
      </c>
      <c r="V494" s="304"/>
      <c r="W494" s="305">
        <v>112632162.64</v>
      </c>
      <c r="X494" s="305">
        <v>0</v>
      </c>
      <c r="Y494" s="305">
        <v>0</v>
      </c>
    </row>
    <row r="495" spans="1:25" s="310" customFormat="1">
      <c r="A495" s="285" t="s">
        <v>2406</v>
      </c>
      <c r="B495" s="356" t="s">
        <v>185</v>
      </c>
      <c r="C495" s="356" t="s">
        <v>2300</v>
      </c>
      <c r="D495" s="358"/>
      <c r="E495" s="358"/>
      <c r="F495" s="356" t="e">
        <v>#N/A</v>
      </c>
      <c r="G495" s="358"/>
      <c r="H495" s="358"/>
      <c r="I495" s="356" t="s">
        <v>2949</v>
      </c>
      <c r="J495" s="347" t="s">
        <v>2949</v>
      </c>
      <c r="K495" s="348" t="s">
        <v>3732</v>
      </c>
      <c r="L495" s="348" t="s">
        <v>3999</v>
      </c>
      <c r="M495" s="347" t="s">
        <v>2406</v>
      </c>
      <c r="N495" s="347" t="s">
        <v>2949</v>
      </c>
      <c r="O495" s="348" t="s">
        <v>2359</v>
      </c>
      <c r="P495" s="347"/>
      <c r="Q495" s="357" t="s">
        <v>2769</v>
      </c>
      <c r="R495" s="358"/>
      <c r="S495" s="356" t="s">
        <v>2359</v>
      </c>
      <c r="T495" s="287" t="s">
        <v>2771</v>
      </c>
      <c r="U495" s="259" t="s">
        <v>485</v>
      </c>
      <c r="V495" s="304">
        <v>7055040.8300000001</v>
      </c>
      <c r="W495" s="305">
        <v>14110081.649999999</v>
      </c>
      <c r="X495" s="305">
        <v>0</v>
      </c>
      <c r="Y495" s="305">
        <v>0</v>
      </c>
    </row>
    <row r="496" spans="1:25" s="310" customFormat="1" ht="31.5">
      <c r="A496" s="285" t="s">
        <v>2393</v>
      </c>
      <c r="B496" s="356" t="s">
        <v>185</v>
      </c>
      <c r="C496" s="356" t="s">
        <v>2300</v>
      </c>
      <c r="D496" s="358" t="s">
        <v>2187</v>
      </c>
      <c r="E496" s="358" t="s">
        <v>2187</v>
      </c>
      <c r="F496" s="356" t="s">
        <v>2393</v>
      </c>
      <c r="G496" s="358" t="s">
        <v>2173</v>
      </c>
      <c r="H496" s="358" t="s">
        <v>2173</v>
      </c>
      <c r="I496" s="356" t="s">
        <v>2938</v>
      </c>
      <c r="J496" s="347" t="s">
        <v>2938</v>
      </c>
      <c r="K496" s="348" t="s">
        <v>4055</v>
      </c>
      <c r="L496" s="348" t="s">
        <v>3999</v>
      </c>
      <c r="M496" s="347" t="s">
        <v>2393</v>
      </c>
      <c r="N496" s="347" t="s">
        <v>2938</v>
      </c>
      <c r="O496" s="348" t="s">
        <v>2269</v>
      </c>
      <c r="P496" s="347"/>
      <c r="Q496" s="357" t="s">
        <v>2769</v>
      </c>
      <c r="R496" s="358" t="s">
        <v>565</v>
      </c>
      <c r="S496" s="356" t="s">
        <v>2269</v>
      </c>
      <c r="T496" s="287" t="s">
        <v>2771</v>
      </c>
      <c r="U496" s="259" t="s">
        <v>845</v>
      </c>
      <c r="V496" s="304"/>
      <c r="W496" s="305">
        <v>601918.16</v>
      </c>
      <c r="X496" s="305">
        <v>0</v>
      </c>
      <c r="Y496" s="305">
        <v>0</v>
      </c>
    </row>
    <row r="497" spans="1:25" s="310" customFormat="1">
      <c r="A497" s="285" t="s">
        <v>2325</v>
      </c>
      <c r="B497" s="356" t="s">
        <v>185</v>
      </c>
      <c r="C497" s="356" t="s">
        <v>2300</v>
      </c>
      <c r="D497" s="358" t="s">
        <v>2173</v>
      </c>
      <c r="E497" s="358" t="s">
        <v>2187</v>
      </c>
      <c r="F497" s="356" t="s">
        <v>2325</v>
      </c>
      <c r="G497" s="358" t="s">
        <v>2173</v>
      </c>
      <c r="H497" s="358" t="s">
        <v>2173</v>
      </c>
      <c r="I497" s="356" t="s">
        <v>2873</v>
      </c>
      <c r="J497" s="347" t="s">
        <v>2873</v>
      </c>
      <c r="K497" s="348" t="s">
        <v>3732</v>
      </c>
      <c r="L497" s="348" t="s">
        <v>3999</v>
      </c>
      <c r="M497" s="347" t="s">
        <v>2325</v>
      </c>
      <c r="N497" s="347" t="s">
        <v>2873</v>
      </c>
      <c r="O497" s="348" t="s">
        <v>2303</v>
      </c>
      <c r="P497" s="347"/>
      <c r="Q497" s="357" t="s">
        <v>2769</v>
      </c>
      <c r="R497" s="358" t="s">
        <v>565</v>
      </c>
      <c r="S497" s="356" t="s">
        <v>2303</v>
      </c>
      <c r="T497" s="287" t="s">
        <v>2771</v>
      </c>
      <c r="U497" s="259" t="s">
        <v>486</v>
      </c>
      <c r="V497" s="304">
        <v>38550591.729999997</v>
      </c>
      <c r="W497" s="305">
        <v>35386183.349999994</v>
      </c>
      <c r="X497" s="305">
        <v>0</v>
      </c>
      <c r="Y497" s="305">
        <v>0</v>
      </c>
    </row>
    <row r="498" spans="1:25" s="310" customFormat="1" ht="31.5">
      <c r="A498" s="285" t="s">
        <v>2384</v>
      </c>
      <c r="B498" s="356" t="s">
        <v>185</v>
      </c>
      <c r="C498" s="356" t="s">
        <v>2300</v>
      </c>
      <c r="D498" s="358"/>
      <c r="E498" s="358"/>
      <c r="F498" s="356" t="e">
        <v>#N/A</v>
      </c>
      <c r="G498" s="358"/>
      <c r="H498" s="358"/>
      <c r="I498" s="356" t="s">
        <v>2929</v>
      </c>
      <c r="J498" s="347" t="s">
        <v>2929</v>
      </c>
      <c r="K498" s="348" t="s">
        <v>3732</v>
      </c>
      <c r="L498" s="348" t="s">
        <v>3999</v>
      </c>
      <c r="M498" s="347" t="s">
        <v>2384</v>
      </c>
      <c r="N498" s="347" t="s">
        <v>2929</v>
      </c>
      <c r="O498" s="348" t="s">
        <v>2261</v>
      </c>
      <c r="P498" s="347"/>
      <c r="Q498" s="357" t="s">
        <v>2769</v>
      </c>
      <c r="R498" s="358"/>
      <c r="S498" s="356" t="s">
        <v>2261</v>
      </c>
      <c r="T498" s="287" t="s">
        <v>2771</v>
      </c>
      <c r="U498" s="259" t="s">
        <v>846</v>
      </c>
      <c r="V498" s="304"/>
      <c r="W498" s="305">
        <v>1740549.38</v>
      </c>
      <c r="X498" s="305">
        <v>0</v>
      </c>
      <c r="Y498" s="305">
        <v>0</v>
      </c>
    </row>
    <row r="499" spans="1:25" s="310" customFormat="1">
      <c r="A499" s="285" t="s">
        <v>2332</v>
      </c>
      <c r="B499" s="356" t="s">
        <v>185</v>
      </c>
      <c r="C499" s="356" t="s">
        <v>2300</v>
      </c>
      <c r="D499" s="358"/>
      <c r="E499" s="358"/>
      <c r="F499" s="356" t="e">
        <v>#N/A</v>
      </c>
      <c r="G499" s="358"/>
      <c r="H499" s="358"/>
      <c r="I499" s="356" t="s">
        <v>2879</v>
      </c>
      <c r="J499" s="347" t="s">
        <v>2879</v>
      </c>
      <c r="K499" s="348" t="s">
        <v>3732</v>
      </c>
      <c r="L499" s="348" t="s">
        <v>3999</v>
      </c>
      <c r="M499" s="347" t="s">
        <v>2332</v>
      </c>
      <c r="N499" s="347" t="s">
        <v>2879</v>
      </c>
      <c r="O499" s="348" t="s">
        <v>2186</v>
      </c>
      <c r="P499" s="347"/>
      <c r="Q499" s="357" t="s">
        <v>2769</v>
      </c>
      <c r="R499" s="358"/>
      <c r="S499" s="356" t="s">
        <v>2186</v>
      </c>
      <c r="T499" s="287" t="s">
        <v>2771</v>
      </c>
      <c r="U499" s="259" t="s">
        <v>487</v>
      </c>
      <c r="V499" s="304">
        <v>51352390.399999999</v>
      </c>
      <c r="W499" s="305">
        <v>69094701.430000007</v>
      </c>
      <c r="X499" s="305">
        <v>0</v>
      </c>
      <c r="Y499" s="305">
        <v>0</v>
      </c>
    </row>
    <row r="500" spans="1:25" s="310" customFormat="1">
      <c r="A500" s="285" t="s">
        <v>2342</v>
      </c>
      <c r="B500" s="356" t="s">
        <v>185</v>
      </c>
      <c r="C500" s="356" t="s">
        <v>2300</v>
      </c>
      <c r="D500" s="358" t="s">
        <v>2173</v>
      </c>
      <c r="E500" s="358" t="s">
        <v>2187</v>
      </c>
      <c r="F500" s="356" t="s">
        <v>2342</v>
      </c>
      <c r="G500" s="358" t="s">
        <v>2173</v>
      </c>
      <c r="H500" s="358" t="s">
        <v>2173</v>
      </c>
      <c r="I500" s="356" t="s">
        <v>2889</v>
      </c>
      <c r="J500" s="347" t="s">
        <v>2889</v>
      </c>
      <c r="K500" s="348" t="s">
        <v>3732</v>
      </c>
      <c r="L500" s="348" t="s">
        <v>3999</v>
      </c>
      <c r="M500" s="347" t="s">
        <v>2342</v>
      </c>
      <c r="N500" s="347" t="s">
        <v>2889</v>
      </c>
      <c r="O500" s="348" t="s">
        <v>2186</v>
      </c>
      <c r="P500" s="347"/>
      <c r="Q500" s="357" t="s">
        <v>2769</v>
      </c>
      <c r="R500" s="358" t="s">
        <v>565</v>
      </c>
      <c r="S500" s="356" t="s">
        <v>2186</v>
      </c>
      <c r="T500" s="287" t="s">
        <v>2771</v>
      </c>
      <c r="U500" s="259" t="s">
        <v>851</v>
      </c>
      <c r="V500" s="304">
        <v>98200753.870000005</v>
      </c>
      <c r="W500" s="305">
        <v>126049580.31999999</v>
      </c>
      <c r="X500" s="305">
        <v>0</v>
      </c>
      <c r="Y500" s="305">
        <v>0</v>
      </c>
    </row>
    <row r="501" spans="1:25" s="310" customFormat="1" ht="31.5">
      <c r="A501" s="285" t="s">
        <v>2353</v>
      </c>
      <c r="B501" s="356" t="s">
        <v>185</v>
      </c>
      <c r="C501" s="356" t="s">
        <v>2300</v>
      </c>
      <c r="D501" s="358"/>
      <c r="E501" s="358"/>
      <c r="F501" s="356" t="e">
        <v>#N/A</v>
      </c>
      <c r="G501" s="358"/>
      <c r="H501" s="358"/>
      <c r="I501" s="356" t="s">
        <v>2898</v>
      </c>
      <c r="J501" s="347" t="s">
        <v>2898</v>
      </c>
      <c r="K501" s="348" t="s">
        <v>4055</v>
      </c>
      <c r="L501" s="348" t="s">
        <v>3999</v>
      </c>
      <c r="M501" s="347" t="s">
        <v>2353</v>
      </c>
      <c r="N501" s="347" t="s">
        <v>2898</v>
      </c>
      <c r="O501" s="348" t="s">
        <v>2352</v>
      </c>
      <c r="P501" s="347"/>
      <c r="Q501" s="357" t="s">
        <v>2769</v>
      </c>
      <c r="R501" s="358"/>
      <c r="S501" s="356" t="s">
        <v>2352</v>
      </c>
      <c r="T501" s="287" t="s">
        <v>2771</v>
      </c>
      <c r="U501" s="259" t="s">
        <v>488</v>
      </c>
      <c r="V501" s="304">
        <v>11156812.5</v>
      </c>
      <c r="W501" s="305">
        <v>4902750</v>
      </c>
      <c r="X501" s="305">
        <v>0</v>
      </c>
      <c r="Y501" s="305">
        <v>0</v>
      </c>
    </row>
    <row r="502" spans="1:25" s="310" customFormat="1">
      <c r="A502" s="285" t="s">
        <v>2403</v>
      </c>
      <c r="B502" s="356" t="s">
        <v>185</v>
      </c>
      <c r="C502" s="356" t="s">
        <v>2300</v>
      </c>
      <c r="D502" s="358"/>
      <c r="E502" s="358"/>
      <c r="F502" s="356" t="e">
        <v>#N/A</v>
      </c>
      <c r="G502" s="358"/>
      <c r="H502" s="358"/>
      <c r="I502" s="356" t="s">
        <v>2947</v>
      </c>
      <c r="J502" s="347" t="s">
        <v>2947</v>
      </c>
      <c r="K502" s="348" t="s">
        <v>3732</v>
      </c>
      <c r="L502" s="348" t="s">
        <v>3999</v>
      </c>
      <c r="M502" s="347" t="s">
        <v>2403</v>
      </c>
      <c r="N502" s="347" t="s">
        <v>2947</v>
      </c>
      <c r="O502" s="348" t="s">
        <v>2277</v>
      </c>
      <c r="P502" s="347"/>
      <c r="Q502" s="357" t="s">
        <v>2769</v>
      </c>
      <c r="R502" s="358"/>
      <c r="S502" s="356" t="s">
        <v>2277</v>
      </c>
      <c r="T502" s="287" t="s">
        <v>2771</v>
      </c>
      <c r="U502" s="259" t="s">
        <v>848</v>
      </c>
      <c r="V502" s="304"/>
      <c r="W502" s="305">
        <v>1537500</v>
      </c>
      <c r="X502" s="305">
        <v>0</v>
      </c>
      <c r="Y502" s="305">
        <v>0</v>
      </c>
    </row>
    <row r="503" spans="1:25" s="310" customFormat="1" ht="31.5">
      <c r="A503" s="285" t="s">
        <v>2392</v>
      </c>
      <c r="B503" s="356" t="s">
        <v>185</v>
      </c>
      <c r="C503" s="356" t="s">
        <v>2300</v>
      </c>
      <c r="D503" s="358"/>
      <c r="E503" s="358"/>
      <c r="F503" s="356" t="e">
        <v>#N/A</v>
      </c>
      <c r="G503" s="358"/>
      <c r="H503" s="358"/>
      <c r="I503" s="356" t="s">
        <v>2937</v>
      </c>
      <c r="J503" s="347" t="s">
        <v>2935</v>
      </c>
      <c r="K503" s="348" t="s">
        <v>3732</v>
      </c>
      <c r="L503" s="348" t="s">
        <v>3999</v>
      </c>
      <c r="M503" s="347" t="s">
        <v>2392</v>
      </c>
      <c r="N503" s="347" t="s">
        <v>4063</v>
      </c>
      <c r="O503" s="348">
        <v>23050126</v>
      </c>
      <c r="P503" s="347"/>
      <c r="Q503" s="357" t="s">
        <v>2769</v>
      </c>
      <c r="R503" s="358"/>
      <c r="S503" s="356">
        <v>23050126</v>
      </c>
      <c r="T503" s="287" t="s">
        <v>2771</v>
      </c>
      <c r="U503" s="259" t="s">
        <v>849</v>
      </c>
      <c r="V503" s="304"/>
      <c r="W503" s="305">
        <v>7504564.4699999997</v>
      </c>
      <c r="X503" s="305">
        <v>0</v>
      </c>
      <c r="Y503" s="305">
        <v>0</v>
      </c>
    </row>
    <row r="504" spans="1:25" s="310" customFormat="1" ht="31.5">
      <c r="A504" s="285" t="s">
        <v>2417</v>
      </c>
      <c r="B504" s="356" t="s">
        <v>185</v>
      </c>
      <c r="C504" s="356" t="s">
        <v>2300</v>
      </c>
      <c r="D504" s="358"/>
      <c r="E504" s="358"/>
      <c r="F504" s="356" t="e">
        <v>#N/A</v>
      </c>
      <c r="G504" s="358"/>
      <c r="H504" s="358"/>
      <c r="I504" s="356" t="s">
        <v>2960</v>
      </c>
      <c r="J504" s="347" t="s">
        <v>2960</v>
      </c>
      <c r="K504" s="348" t="s">
        <v>3732</v>
      </c>
      <c r="L504" s="348" t="s">
        <v>3999</v>
      </c>
      <c r="M504" s="347" t="s">
        <v>2417</v>
      </c>
      <c r="N504" s="347" t="s">
        <v>2960</v>
      </c>
      <c r="O504" s="348" t="s">
        <v>2277</v>
      </c>
      <c r="P504" s="347"/>
      <c r="Q504" s="357" t="s">
        <v>2769</v>
      </c>
      <c r="R504" s="358"/>
      <c r="S504" s="356" t="s">
        <v>2277</v>
      </c>
      <c r="T504" s="287" t="s">
        <v>2771</v>
      </c>
      <c r="U504" s="259" t="s">
        <v>850</v>
      </c>
      <c r="V504" s="304"/>
      <c r="W504" s="305">
        <v>370946.21</v>
      </c>
      <c r="X504" s="305">
        <v>0</v>
      </c>
      <c r="Y504" s="305">
        <v>0</v>
      </c>
    </row>
    <row r="505" spans="1:25" s="310" customFormat="1" ht="31.5">
      <c r="A505" s="285" t="s">
        <v>2364</v>
      </c>
      <c r="B505" s="356" t="s">
        <v>185</v>
      </c>
      <c r="C505" s="356" t="s">
        <v>2300</v>
      </c>
      <c r="D505" s="358" t="s">
        <v>2173</v>
      </c>
      <c r="E505" s="358" t="s">
        <v>2187</v>
      </c>
      <c r="F505" s="356" t="s">
        <v>2364</v>
      </c>
      <c r="G505" s="358" t="s">
        <v>2173</v>
      </c>
      <c r="H505" s="358" t="s">
        <v>2173</v>
      </c>
      <c r="I505" s="356" t="s">
        <v>2907</v>
      </c>
      <c r="J505" s="347" t="s">
        <v>2907</v>
      </c>
      <c r="K505" s="348" t="s">
        <v>3732</v>
      </c>
      <c r="L505" s="348" t="s">
        <v>3999</v>
      </c>
      <c r="M505" s="347" t="s">
        <v>2364</v>
      </c>
      <c r="N505" s="347" t="s">
        <v>2907</v>
      </c>
      <c r="O505" s="348" t="s">
        <v>2359</v>
      </c>
      <c r="P505" s="347"/>
      <c r="Q505" s="357" t="s">
        <v>2769</v>
      </c>
      <c r="R505" s="358" t="s">
        <v>565</v>
      </c>
      <c r="S505" s="356" t="s">
        <v>2359</v>
      </c>
      <c r="T505" s="287" t="s">
        <v>2771</v>
      </c>
      <c r="U505" s="259" t="s">
        <v>489</v>
      </c>
      <c r="V505" s="304">
        <v>3724565.47</v>
      </c>
      <c r="W505" s="305">
        <v>573450</v>
      </c>
      <c r="X505" s="305">
        <v>0</v>
      </c>
      <c r="Y505" s="305">
        <v>0</v>
      </c>
    </row>
    <row r="506" spans="1:25" s="310" customFormat="1">
      <c r="A506" s="285" t="s">
        <v>2321</v>
      </c>
      <c r="B506" s="356" t="s">
        <v>185</v>
      </c>
      <c r="C506" s="356" t="s">
        <v>2300</v>
      </c>
      <c r="D506" s="358"/>
      <c r="E506" s="358"/>
      <c r="F506" s="356" t="e">
        <v>#N/A</v>
      </c>
      <c r="G506" s="358"/>
      <c r="H506" s="358"/>
      <c r="I506" s="356" t="s">
        <v>2869</v>
      </c>
      <c r="J506" s="347" t="s">
        <v>2869</v>
      </c>
      <c r="K506" s="348" t="s">
        <v>3732</v>
      </c>
      <c r="L506" s="348" t="s">
        <v>3999</v>
      </c>
      <c r="M506" s="347" t="s">
        <v>2321</v>
      </c>
      <c r="N506" s="347" t="s">
        <v>2869</v>
      </c>
      <c r="O506" s="348" t="s">
        <v>2303</v>
      </c>
      <c r="P506" s="347"/>
      <c r="Q506" s="357" t="s">
        <v>2769</v>
      </c>
      <c r="R506" s="358"/>
      <c r="S506" s="356" t="s">
        <v>2303</v>
      </c>
      <c r="T506" s="287" t="s">
        <v>2771</v>
      </c>
      <c r="U506" s="259" t="s">
        <v>851</v>
      </c>
      <c r="V506" s="304"/>
      <c r="W506" s="305">
        <v>129557850</v>
      </c>
      <c r="X506" s="305">
        <v>0</v>
      </c>
      <c r="Y506" s="305">
        <v>0</v>
      </c>
    </row>
    <row r="507" spans="1:25" s="310" customFormat="1" ht="31.5">
      <c r="A507" s="285" t="s">
        <v>2380</v>
      </c>
      <c r="B507" s="356" t="s">
        <v>185</v>
      </c>
      <c r="C507" s="356" t="s">
        <v>2300</v>
      </c>
      <c r="D507" s="358"/>
      <c r="E507" s="358"/>
      <c r="F507" s="356" t="e">
        <v>#N/A</v>
      </c>
      <c r="G507" s="358"/>
      <c r="H507" s="358"/>
      <c r="I507" s="356" t="s">
        <v>2924</v>
      </c>
      <c r="J507" s="347" t="s">
        <v>2924</v>
      </c>
      <c r="K507" s="348" t="s">
        <v>3732</v>
      </c>
      <c r="L507" s="348" t="s">
        <v>3999</v>
      </c>
      <c r="M507" s="347" t="s">
        <v>2380</v>
      </c>
      <c r="N507" s="347" t="s">
        <v>2924</v>
      </c>
      <c r="O507" s="348" t="s">
        <v>2261</v>
      </c>
      <c r="P507" s="347"/>
      <c r="Q507" s="357" t="s">
        <v>2769</v>
      </c>
      <c r="R507" s="358"/>
      <c r="S507" s="356" t="s">
        <v>2261</v>
      </c>
      <c r="T507" s="287" t="s">
        <v>2771</v>
      </c>
      <c r="U507" s="259" t="s">
        <v>852</v>
      </c>
      <c r="V507" s="304"/>
      <c r="W507" s="305">
        <v>3059505</v>
      </c>
      <c r="X507" s="305">
        <v>0</v>
      </c>
      <c r="Y507" s="305">
        <v>0</v>
      </c>
    </row>
    <row r="508" spans="1:25" s="310" customFormat="1">
      <c r="A508" s="285" t="s">
        <v>2362</v>
      </c>
      <c r="B508" s="356" t="s">
        <v>185</v>
      </c>
      <c r="C508" s="356" t="s">
        <v>2300</v>
      </c>
      <c r="D508" s="358"/>
      <c r="E508" s="358"/>
      <c r="F508" s="356" t="e">
        <v>#N/A</v>
      </c>
      <c r="G508" s="358"/>
      <c r="H508" s="358"/>
      <c r="I508" s="356" t="s">
        <v>2905</v>
      </c>
      <c r="J508" s="347" t="s">
        <v>2905</v>
      </c>
      <c r="K508" s="348" t="s">
        <v>3732</v>
      </c>
      <c r="L508" s="348" t="s">
        <v>3999</v>
      </c>
      <c r="M508" s="347" t="s">
        <v>2362</v>
      </c>
      <c r="N508" s="347" t="s">
        <v>2905</v>
      </c>
      <c r="O508" s="348" t="s">
        <v>2359</v>
      </c>
      <c r="P508" s="347"/>
      <c r="Q508" s="357" t="s">
        <v>2769</v>
      </c>
      <c r="R508" s="358"/>
      <c r="S508" s="356" t="s">
        <v>2359</v>
      </c>
      <c r="T508" s="287" t="s">
        <v>2771</v>
      </c>
      <c r="U508" s="259" t="s">
        <v>490</v>
      </c>
      <c r="V508" s="304">
        <v>25191875</v>
      </c>
      <c r="W508" s="305">
        <v>13843393.949999999</v>
      </c>
      <c r="X508" s="305">
        <v>0</v>
      </c>
      <c r="Y508" s="305">
        <v>0</v>
      </c>
    </row>
    <row r="509" spans="1:25" s="310" customFormat="1" ht="31.5">
      <c r="A509" s="285" t="s">
        <v>2395</v>
      </c>
      <c r="B509" s="356" t="s">
        <v>185</v>
      </c>
      <c r="C509" s="356" t="s">
        <v>2300</v>
      </c>
      <c r="D509" s="358" t="s">
        <v>2187</v>
      </c>
      <c r="E509" s="358" t="s">
        <v>2187</v>
      </c>
      <c r="F509" s="356" t="s">
        <v>2395</v>
      </c>
      <c r="G509" s="358" t="s">
        <v>2173</v>
      </c>
      <c r="H509" s="358" t="s">
        <v>2173</v>
      </c>
      <c r="I509" s="356" t="s">
        <v>2940</v>
      </c>
      <c r="J509" s="347" t="s">
        <v>2940</v>
      </c>
      <c r="K509" s="348" t="s">
        <v>4055</v>
      </c>
      <c r="L509" s="348" t="s">
        <v>3999</v>
      </c>
      <c r="M509" s="347" t="s">
        <v>2395</v>
      </c>
      <c r="N509" s="347" t="s">
        <v>2940</v>
      </c>
      <c r="O509" s="348" t="s">
        <v>2269</v>
      </c>
      <c r="P509" s="347"/>
      <c r="Q509" s="357" t="s">
        <v>2769</v>
      </c>
      <c r="R509" s="358" t="s">
        <v>565</v>
      </c>
      <c r="S509" s="356" t="s">
        <v>2269</v>
      </c>
      <c r="T509" s="287" t="s">
        <v>2771</v>
      </c>
      <c r="U509" s="259" t="s">
        <v>853</v>
      </c>
      <c r="V509" s="304"/>
      <c r="W509" s="305">
        <v>601918.16</v>
      </c>
      <c r="X509" s="305">
        <v>0</v>
      </c>
      <c r="Y509" s="305">
        <v>0</v>
      </c>
    </row>
    <row r="510" spans="1:25" s="310" customFormat="1">
      <c r="A510" s="285" t="s">
        <v>2413</v>
      </c>
      <c r="B510" s="356" t="s">
        <v>185</v>
      </c>
      <c r="C510" s="356" t="s">
        <v>2300</v>
      </c>
      <c r="D510" s="358"/>
      <c r="E510" s="358"/>
      <c r="F510" s="356" t="e">
        <v>#N/A</v>
      </c>
      <c r="G510" s="358"/>
      <c r="H510" s="358"/>
      <c r="I510" s="356" t="s">
        <v>2956</v>
      </c>
      <c r="J510" s="347" t="s">
        <v>2956</v>
      </c>
      <c r="K510" s="348" t="s">
        <v>3732</v>
      </c>
      <c r="L510" s="348" t="s">
        <v>3999</v>
      </c>
      <c r="M510" s="347" t="s">
        <v>2413</v>
      </c>
      <c r="N510" s="347" t="s">
        <v>2956</v>
      </c>
      <c r="O510" s="348" t="s">
        <v>2359</v>
      </c>
      <c r="P510" s="347"/>
      <c r="Q510" s="357" t="s">
        <v>2769</v>
      </c>
      <c r="R510" s="358"/>
      <c r="S510" s="356" t="s">
        <v>2359</v>
      </c>
      <c r="T510" s="287" t="s">
        <v>2771</v>
      </c>
      <c r="U510" s="259" t="s">
        <v>491</v>
      </c>
      <c r="V510" s="304"/>
      <c r="W510" s="305">
        <v>13885261.51</v>
      </c>
      <c r="X510" s="305">
        <v>0</v>
      </c>
      <c r="Y510" s="305">
        <v>0</v>
      </c>
    </row>
    <row r="511" spans="1:25" s="310" customFormat="1" ht="31.5">
      <c r="A511" s="285" t="s">
        <v>3743</v>
      </c>
      <c r="B511" s="356" t="s">
        <v>185</v>
      </c>
      <c r="C511" s="356" t="s">
        <v>2300</v>
      </c>
      <c r="D511" s="358"/>
      <c r="E511" s="358"/>
      <c r="F511" s="356" t="e">
        <v>#N/A</v>
      </c>
      <c r="G511" s="358"/>
      <c r="H511" s="358"/>
      <c r="I511" s="356" t="e">
        <v>#N/A</v>
      </c>
      <c r="J511" s="347" t="s">
        <v>2924</v>
      </c>
      <c r="K511" s="348" t="s">
        <v>3732</v>
      </c>
      <c r="L511" s="348" t="s">
        <v>3999</v>
      </c>
      <c r="M511" s="347" t="s">
        <v>3743</v>
      </c>
      <c r="N511" s="347" t="s">
        <v>4064</v>
      </c>
      <c r="O511" s="348">
        <v>0</v>
      </c>
      <c r="P511" s="347"/>
      <c r="Q511" s="357" t="s">
        <v>2769</v>
      </c>
      <c r="R511" s="358"/>
      <c r="S511" s="356">
        <v>23010122</v>
      </c>
      <c r="T511" s="287"/>
      <c r="U511" s="259" t="s">
        <v>854</v>
      </c>
      <c r="V511" s="304"/>
      <c r="W511" s="305">
        <v>418528.83</v>
      </c>
      <c r="X511" s="305">
        <v>0</v>
      </c>
      <c r="Y511" s="305">
        <v>0</v>
      </c>
    </row>
    <row r="512" spans="1:25" s="310" customFormat="1">
      <c r="A512" s="285" t="s">
        <v>2323</v>
      </c>
      <c r="B512" s="356" t="s">
        <v>185</v>
      </c>
      <c r="C512" s="356" t="s">
        <v>2300</v>
      </c>
      <c r="D512" s="358"/>
      <c r="E512" s="358"/>
      <c r="F512" s="356" t="s">
        <v>2323</v>
      </c>
      <c r="G512" s="358"/>
      <c r="H512" s="358"/>
      <c r="I512" s="356" t="s">
        <v>2871</v>
      </c>
      <c r="J512" s="347" t="s">
        <v>2871</v>
      </c>
      <c r="K512" s="348" t="s">
        <v>3732</v>
      </c>
      <c r="L512" s="348" t="s">
        <v>3999</v>
      </c>
      <c r="M512" s="347" t="s">
        <v>2323</v>
      </c>
      <c r="N512" s="347" t="s">
        <v>2871</v>
      </c>
      <c r="O512" s="348" t="s">
        <v>2303</v>
      </c>
      <c r="P512" s="347"/>
      <c r="Q512" s="357" t="s">
        <v>2769</v>
      </c>
      <c r="R512" s="358"/>
      <c r="S512" s="356" t="s">
        <v>2303</v>
      </c>
      <c r="T512" s="287" t="s">
        <v>2771</v>
      </c>
      <c r="U512" s="259" t="s">
        <v>855</v>
      </c>
      <c r="V512" s="304">
        <v>42381408.240000002</v>
      </c>
      <c r="W512" s="305">
        <v>22506181.800000001</v>
      </c>
      <c r="X512" s="305">
        <v>0</v>
      </c>
      <c r="Y512" s="305">
        <v>0</v>
      </c>
    </row>
    <row r="513" spans="1:25" s="310" customFormat="1">
      <c r="A513" s="285" t="s">
        <v>2346</v>
      </c>
      <c r="B513" s="356" t="s">
        <v>185</v>
      </c>
      <c r="C513" s="356" t="s">
        <v>2300</v>
      </c>
      <c r="D513" s="358"/>
      <c r="E513" s="358"/>
      <c r="F513" s="356" t="s">
        <v>2346</v>
      </c>
      <c r="G513" s="358"/>
      <c r="H513" s="358"/>
      <c r="I513" s="356" t="s">
        <v>2892</v>
      </c>
      <c r="J513" s="347" t="s">
        <v>2892</v>
      </c>
      <c r="K513" s="348" t="s">
        <v>3732</v>
      </c>
      <c r="L513" s="348" t="s">
        <v>3999</v>
      </c>
      <c r="M513" s="347" t="s">
        <v>2346</v>
      </c>
      <c r="N513" s="347" t="s">
        <v>2892</v>
      </c>
      <c r="O513" s="348" t="s">
        <v>2277</v>
      </c>
      <c r="P513" s="347"/>
      <c r="Q513" s="357" t="s">
        <v>2769</v>
      </c>
      <c r="R513" s="358"/>
      <c r="S513" s="356" t="s">
        <v>2277</v>
      </c>
      <c r="T513" s="287" t="s">
        <v>2771</v>
      </c>
      <c r="U513" s="259" t="s">
        <v>856</v>
      </c>
      <c r="V513" s="304">
        <v>5015243.93</v>
      </c>
      <c r="W513" s="305">
        <v>7901775</v>
      </c>
      <c r="X513" s="305">
        <v>0</v>
      </c>
      <c r="Y513" s="305">
        <v>0</v>
      </c>
    </row>
    <row r="514" spans="1:25" s="310" customFormat="1">
      <c r="A514" s="285" t="s">
        <v>2341</v>
      </c>
      <c r="B514" s="356" t="s">
        <v>185</v>
      </c>
      <c r="C514" s="356" t="s">
        <v>2300</v>
      </c>
      <c r="D514" s="358"/>
      <c r="E514" s="358"/>
      <c r="F514" s="356" t="s">
        <v>2341</v>
      </c>
      <c r="G514" s="358"/>
      <c r="H514" s="358"/>
      <c r="I514" s="356" t="s">
        <v>2888</v>
      </c>
      <c r="J514" s="347" t="s">
        <v>2888</v>
      </c>
      <c r="K514" s="348" t="s">
        <v>3732</v>
      </c>
      <c r="L514" s="348" t="s">
        <v>3999</v>
      </c>
      <c r="M514" s="347" t="s">
        <v>2341</v>
      </c>
      <c r="N514" s="347" t="s">
        <v>2888</v>
      </c>
      <c r="O514" s="348" t="s">
        <v>2186</v>
      </c>
      <c r="P514" s="347"/>
      <c r="Q514" s="357" t="s">
        <v>2769</v>
      </c>
      <c r="R514" s="358"/>
      <c r="S514" s="356" t="s">
        <v>2186</v>
      </c>
      <c r="T514" s="287" t="s">
        <v>2771</v>
      </c>
      <c r="U514" s="259" t="s">
        <v>492</v>
      </c>
      <c r="V514" s="304">
        <v>12083439.57</v>
      </c>
      <c r="W514" s="305">
        <v>3696110.92</v>
      </c>
      <c r="X514" s="305">
        <v>0</v>
      </c>
      <c r="Y514" s="305">
        <v>0</v>
      </c>
    </row>
    <row r="515" spans="1:25" s="310" customFormat="1">
      <c r="A515" s="285" t="s">
        <v>2350</v>
      </c>
      <c r="B515" s="356" t="s">
        <v>185</v>
      </c>
      <c r="C515" s="356" t="s">
        <v>2300</v>
      </c>
      <c r="D515" s="358"/>
      <c r="E515" s="358"/>
      <c r="F515" s="356" t="s">
        <v>2350</v>
      </c>
      <c r="G515" s="358"/>
      <c r="H515" s="358"/>
      <c r="I515" s="356" t="s">
        <v>2896</v>
      </c>
      <c r="J515" s="347" t="s">
        <v>2896</v>
      </c>
      <c r="K515" s="348" t="s">
        <v>3732</v>
      </c>
      <c r="L515" s="348" t="s">
        <v>3999</v>
      </c>
      <c r="M515" s="347" t="s">
        <v>2350</v>
      </c>
      <c r="N515" s="347" t="s">
        <v>2896</v>
      </c>
      <c r="O515" s="348" t="s">
        <v>2277</v>
      </c>
      <c r="P515" s="347"/>
      <c r="Q515" s="357" t="s">
        <v>2769</v>
      </c>
      <c r="R515" s="358"/>
      <c r="S515" s="356" t="s">
        <v>2277</v>
      </c>
      <c r="T515" s="287" t="s">
        <v>2771</v>
      </c>
      <c r="U515" s="259" t="s">
        <v>493</v>
      </c>
      <c r="V515" s="304">
        <v>5472307.6200000001</v>
      </c>
      <c r="W515" s="305">
        <v>3989250</v>
      </c>
      <c r="X515" s="305">
        <v>0</v>
      </c>
      <c r="Y515" s="305">
        <v>0</v>
      </c>
    </row>
    <row r="516" spans="1:25" s="310" customFormat="1">
      <c r="A516" s="285" t="s">
        <v>2387</v>
      </c>
      <c r="B516" s="356" t="s">
        <v>185</v>
      </c>
      <c r="C516" s="356" t="s">
        <v>2300</v>
      </c>
      <c r="D516" s="358" t="s">
        <v>2173</v>
      </c>
      <c r="E516" s="358" t="s">
        <v>2187</v>
      </c>
      <c r="F516" s="356" t="s">
        <v>2387</v>
      </c>
      <c r="G516" s="358" t="s">
        <v>2173</v>
      </c>
      <c r="H516" s="358" t="s">
        <v>2173</v>
      </c>
      <c r="I516" s="356" t="s">
        <v>2932</v>
      </c>
      <c r="J516" s="347" t="s">
        <v>2932</v>
      </c>
      <c r="K516" s="348" t="s">
        <v>3732</v>
      </c>
      <c r="L516" s="348" t="s">
        <v>3999</v>
      </c>
      <c r="M516" s="347" t="s">
        <v>2387</v>
      </c>
      <c r="N516" s="347" t="s">
        <v>2932</v>
      </c>
      <c r="O516" s="348" t="s">
        <v>2261</v>
      </c>
      <c r="P516" s="347"/>
      <c r="Q516" s="357" t="s">
        <v>2769</v>
      </c>
      <c r="R516" s="358" t="s">
        <v>565</v>
      </c>
      <c r="S516" s="356" t="s">
        <v>2261</v>
      </c>
      <c r="T516" s="287" t="s">
        <v>2771</v>
      </c>
      <c r="U516" s="259" t="s">
        <v>494</v>
      </c>
      <c r="V516" s="304"/>
      <c r="W516" s="305">
        <v>9782484.0700000003</v>
      </c>
      <c r="X516" s="305">
        <v>0</v>
      </c>
      <c r="Y516" s="305">
        <v>0</v>
      </c>
    </row>
    <row r="517" spans="1:25" s="310" customFormat="1">
      <c r="A517" s="285" t="s">
        <v>2400</v>
      </c>
      <c r="B517" s="356" t="s">
        <v>185</v>
      </c>
      <c r="C517" s="356" t="s">
        <v>2300</v>
      </c>
      <c r="D517" s="358" t="s">
        <v>2173</v>
      </c>
      <c r="E517" s="358" t="s">
        <v>2187</v>
      </c>
      <c r="F517" s="356" t="s">
        <v>2400</v>
      </c>
      <c r="G517" s="358" t="s">
        <v>2173</v>
      </c>
      <c r="H517" s="358" t="s">
        <v>2173</v>
      </c>
      <c r="I517" s="356" t="s">
        <v>2944</v>
      </c>
      <c r="J517" s="347" t="s">
        <v>2944</v>
      </c>
      <c r="K517" s="348" t="s">
        <v>3732</v>
      </c>
      <c r="L517" s="348" t="s">
        <v>3999</v>
      </c>
      <c r="M517" s="347" t="s">
        <v>2400</v>
      </c>
      <c r="N517" s="347" t="s">
        <v>2944</v>
      </c>
      <c r="O517" s="348" t="s">
        <v>2282</v>
      </c>
      <c r="P517" s="347"/>
      <c r="Q517" s="357" t="s">
        <v>2769</v>
      </c>
      <c r="R517" s="358" t="s">
        <v>565</v>
      </c>
      <c r="S517" s="356" t="s">
        <v>2282</v>
      </c>
      <c r="T517" s="287" t="s">
        <v>2771</v>
      </c>
      <c r="U517" s="259" t="s">
        <v>495</v>
      </c>
      <c r="V517" s="304"/>
      <c r="W517" s="305">
        <v>3789209.8099999996</v>
      </c>
      <c r="X517" s="305">
        <v>0</v>
      </c>
      <c r="Y517" s="305">
        <v>0</v>
      </c>
    </row>
    <row r="518" spans="1:25" s="310" customFormat="1">
      <c r="A518" s="285" t="s">
        <v>2361</v>
      </c>
      <c r="B518" s="356" t="s">
        <v>185</v>
      </c>
      <c r="C518" s="356" t="s">
        <v>2300</v>
      </c>
      <c r="D518" s="358" t="s">
        <v>2173</v>
      </c>
      <c r="E518" s="358" t="s">
        <v>2187</v>
      </c>
      <c r="F518" s="356" t="s">
        <v>2361</v>
      </c>
      <c r="G518" s="358" t="s">
        <v>2173</v>
      </c>
      <c r="H518" s="358" t="s">
        <v>2173</v>
      </c>
      <c r="I518" s="356" t="s">
        <v>2904</v>
      </c>
      <c r="J518" s="347" t="s">
        <v>2904</v>
      </c>
      <c r="K518" s="348" t="s">
        <v>3732</v>
      </c>
      <c r="L518" s="348" t="s">
        <v>3999</v>
      </c>
      <c r="M518" s="347" t="s">
        <v>2361</v>
      </c>
      <c r="N518" s="347" t="s">
        <v>2904</v>
      </c>
      <c r="O518" s="348" t="s">
        <v>2359</v>
      </c>
      <c r="P518" s="347"/>
      <c r="Q518" s="357" t="s">
        <v>2769</v>
      </c>
      <c r="R518" s="358" t="s">
        <v>565</v>
      </c>
      <c r="S518" s="356" t="s">
        <v>2359</v>
      </c>
      <c r="T518" s="287" t="s">
        <v>2771</v>
      </c>
      <c r="U518" s="259" t="s">
        <v>496</v>
      </c>
      <c r="V518" s="304">
        <v>5027787.05</v>
      </c>
      <c r="W518" s="305">
        <v>2813250.62</v>
      </c>
      <c r="X518" s="305">
        <v>0</v>
      </c>
      <c r="Y518" s="305">
        <v>0</v>
      </c>
    </row>
    <row r="519" spans="1:25" s="310" customFormat="1">
      <c r="A519" s="285" t="s">
        <v>2409</v>
      </c>
      <c r="B519" s="356" t="s">
        <v>185</v>
      </c>
      <c r="C519" s="356" t="s">
        <v>2300</v>
      </c>
      <c r="D519" s="358" t="s">
        <v>2173</v>
      </c>
      <c r="E519" s="358" t="s">
        <v>2187</v>
      </c>
      <c r="F519" s="356" t="s">
        <v>2409</v>
      </c>
      <c r="G519" s="358" t="s">
        <v>2173</v>
      </c>
      <c r="H519" s="358" t="s">
        <v>2173</v>
      </c>
      <c r="I519" s="356" t="s">
        <v>2952</v>
      </c>
      <c r="J519" s="347" t="s">
        <v>2952</v>
      </c>
      <c r="K519" s="348" t="s">
        <v>3732</v>
      </c>
      <c r="L519" s="348" t="s">
        <v>3999</v>
      </c>
      <c r="M519" s="347" t="s">
        <v>2409</v>
      </c>
      <c r="N519" s="347" t="s">
        <v>2952</v>
      </c>
      <c r="O519" s="348" t="s">
        <v>2359</v>
      </c>
      <c r="P519" s="347"/>
      <c r="Q519" s="357" t="s">
        <v>2769</v>
      </c>
      <c r="R519" s="358" t="s">
        <v>565</v>
      </c>
      <c r="S519" s="356" t="s">
        <v>2359</v>
      </c>
      <c r="T519" s="287" t="s">
        <v>2771</v>
      </c>
      <c r="U519" s="259" t="s">
        <v>497</v>
      </c>
      <c r="V519" s="304"/>
      <c r="W519" s="305">
        <v>2709837.12</v>
      </c>
      <c r="X519" s="305">
        <v>0</v>
      </c>
      <c r="Y519" s="305">
        <v>0</v>
      </c>
    </row>
    <row r="520" spans="1:25" s="310" customFormat="1">
      <c r="A520" s="285" t="s">
        <v>2408</v>
      </c>
      <c r="B520" s="356" t="s">
        <v>185</v>
      </c>
      <c r="C520" s="356" t="s">
        <v>2300</v>
      </c>
      <c r="D520" s="358" t="s">
        <v>2173</v>
      </c>
      <c r="E520" s="358" t="s">
        <v>2187</v>
      </c>
      <c r="F520" s="356" t="s">
        <v>2408</v>
      </c>
      <c r="G520" s="358" t="s">
        <v>2173</v>
      </c>
      <c r="H520" s="358" t="s">
        <v>2173</v>
      </c>
      <c r="I520" s="356" t="s">
        <v>2951</v>
      </c>
      <c r="J520" s="347" t="s">
        <v>2951</v>
      </c>
      <c r="K520" s="348" t="s">
        <v>3732</v>
      </c>
      <c r="L520" s="348" t="s">
        <v>3999</v>
      </c>
      <c r="M520" s="347" t="s">
        <v>2408</v>
      </c>
      <c r="N520" s="347" t="s">
        <v>2951</v>
      </c>
      <c r="O520" s="348" t="s">
        <v>2359</v>
      </c>
      <c r="P520" s="347"/>
      <c r="Q520" s="357" t="s">
        <v>2769</v>
      </c>
      <c r="R520" s="358" t="s">
        <v>565</v>
      </c>
      <c r="S520" s="356" t="s">
        <v>2359</v>
      </c>
      <c r="T520" s="287" t="s">
        <v>2771</v>
      </c>
      <c r="U520" s="259" t="s">
        <v>498</v>
      </c>
      <c r="V520" s="304"/>
      <c r="W520" s="305">
        <v>2770021.95</v>
      </c>
      <c r="X520" s="305">
        <v>0</v>
      </c>
      <c r="Y520" s="305">
        <v>0</v>
      </c>
    </row>
    <row r="521" spans="1:25" s="310" customFormat="1">
      <c r="A521" s="285" t="s">
        <v>2410</v>
      </c>
      <c r="B521" s="356" t="s">
        <v>185</v>
      </c>
      <c r="C521" s="356" t="s">
        <v>2300</v>
      </c>
      <c r="D521" s="358" t="s">
        <v>2173</v>
      </c>
      <c r="E521" s="358" t="s">
        <v>2187</v>
      </c>
      <c r="F521" s="356" t="s">
        <v>2410</v>
      </c>
      <c r="G521" s="358" t="s">
        <v>2173</v>
      </c>
      <c r="H521" s="358" t="s">
        <v>2173</v>
      </c>
      <c r="I521" s="356" t="s">
        <v>2953</v>
      </c>
      <c r="J521" s="347" t="s">
        <v>2953</v>
      </c>
      <c r="K521" s="348" t="s">
        <v>3732</v>
      </c>
      <c r="L521" s="348" t="s">
        <v>3999</v>
      </c>
      <c r="M521" s="347" t="s">
        <v>2410</v>
      </c>
      <c r="N521" s="347" t="s">
        <v>2953</v>
      </c>
      <c r="O521" s="348" t="s">
        <v>2359</v>
      </c>
      <c r="P521" s="347"/>
      <c r="Q521" s="357" t="s">
        <v>2769</v>
      </c>
      <c r="R521" s="358" t="s">
        <v>565</v>
      </c>
      <c r="S521" s="356" t="s">
        <v>2359</v>
      </c>
      <c r="T521" s="287" t="s">
        <v>2771</v>
      </c>
      <c r="U521" s="259" t="s">
        <v>499</v>
      </c>
      <c r="V521" s="304"/>
      <c r="W521" s="305">
        <v>2564780.9999999995</v>
      </c>
      <c r="X521" s="305">
        <v>0</v>
      </c>
      <c r="Y521" s="305">
        <v>0</v>
      </c>
    </row>
    <row r="522" spans="1:25" s="310" customFormat="1">
      <c r="A522" s="285" t="s">
        <v>2349</v>
      </c>
      <c r="B522" s="356" t="s">
        <v>185</v>
      </c>
      <c r="C522" s="356" t="s">
        <v>2300</v>
      </c>
      <c r="D522" s="358"/>
      <c r="E522" s="358"/>
      <c r="F522" s="356" t="e">
        <v>#N/A</v>
      </c>
      <c r="G522" s="358"/>
      <c r="H522" s="358"/>
      <c r="I522" s="356" t="s">
        <v>2895</v>
      </c>
      <c r="J522" s="347" t="s">
        <v>2955</v>
      </c>
      <c r="K522" s="348" t="s">
        <v>3732</v>
      </c>
      <c r="L522" s="348" t="s">
        <v>3999</v>
      </c>
      <c r="M522" s="347" t="s">
        <v>2349</v>
      </c>
      <c r="N522" s="347" t="s">
        <v>2895</v>
      </c>
      <c r="O522" s="348" t="s">
        <v>2277</v>
      </c>
      <c r="P522" s="347"/>
      <c r="Q522" s="357" t="s">
        <v>2769</v>
      </c>
      <c r="R522" s="358"/>
      <c r="S522" s="356" t="s">
        <v>2277</v>
      </c>
      <c r="T522" s="287" t="s">
        <v>2771</v>
      </c>
      <c r="U522" s="259" t="s">
        <v>500</v>
      </c>
      <c r="V522" s="304"/>
      <c r="W522" s="305">
        <v>6623288.4799999995</v>
      </c>
      <c r="X522" s="305">
        <v>0</v>
      </c>
      <c r="Y522" s="305">
        <v>0</v>
      </c>
    </row>
    <row r="523" spans="1:25" s="310" customFormat="1">
      <c r="A523" s="285" t="s">
        <v>2357</v>
      </c>
      <c r="B523" s="356" t="s">
        <v>185</v>
      </c>
      <c r="C523" s="356" t="s">
        <v>2300</v>
      </c>
      <c r="D523" s="358" t="s">
        <v>2173</v>
      </c>
      <c r="E523" s="358" t="s">
        <v>2187</v>
      </c>
      <c r="F523" s="356" t="s">
        <v>2357</v>
      </c>
      <c r="G523" s="358" t="s">
        <v>2173</v>
      </c>
      <c r="H523" s="358" t="s">
        <v>2173</v>
      </c>
      <c r="I523" s="356" t="s">
        <v>2901</v>
      </c>
      <c r="J523" s="347" t="s">
        <v>2901</v>
      </c>
      <c r="K523" s="348" t="s">
        <v>3732</v>
      </c>
      <c r="L523" s="348" t="s">
        <v>3999</v>
      </c>
      <c r="M523" s="347" t="s">
        <v>2357</v>
      </c>
      <c r="N523" s="347" t="s">
        <v>2901</v>
      </c>
      <c r="O523" s="348" t="s">
        <v>2355</v>
      </c>
      <c r="P523" s="347"/>
      <c r="Q523" s="357" t="s">
        <v>2769</v>
      </c>
      <c r="R523" s="358" t="s">
        <v>565</v>
      </c>
      <c r="S523" s="356" t="s">
        <v>2355</v>
      </c>
      <c r="T523" s="287" t="s">
        <v>2771</v>
      </c>
      <c r="U523" s="259" t="s">
        <v>501</v>
      </c>
      <c r="V523" s="304">
        <v>9000000</v>
      </c>
      <c r="W523" s="305">
        <v>2700000</v>
      </c>
      <c r="X523" s="305">
        <v>0</v>
      </c>
      <c r="Y523" s="305">
        <v>0</v>
      </c>
    </row>
    <row r="524" spans="1:25" s="310" customFormat="1">
      <c r="A524" s="285" t="s">
        <v>2354</v>
      </c>
      <c r="B524" s="356" t="s">
        <v>185</v>
      </c>
      <c r="C524" s="356" t="s">
        <v>2300</v>
      </c>
      <c r="D524" s="358"/>
      <c r="E524" s="358"/>
      <c r="F524" s="356" t="e">
        <v>#N/A</v>
      </c>
      <c r="G524" s="358"/>
      <c r="H524" s="358"/>
      <c r="I524" s="356" t="s">
        <v>2899</v>
      </c>
      <c r="J524" s="347" t="s">
        <v>2899</v>
      </c>
      <c r="K524" s="348" t="s">
        <v>4055</v>
      </c>
      <c r="L524" s="348" t="s">
        <v>3999</v>
      </c>
      <c r="M524" s="347" t="s">
        <v>2354</v>
      </c>
      <c r="N524" s="347" t="s">
        <v>2899</v>
      </c>
      <c r="O524" s="348" t="s">
        <v>2355</v>
      </c>
      <c r="P524" s="347"/>
      <c r="Q524" s="357" t="s">
        <v>2769</v>
      </c>
      <c r="R524" s="358"/>
      <c r="S524" s="356" t="s">
        <v>2355</v>
      </c>
      <c r="T524" s="287" t="s">
        <v>2771</v>
      </c>
      <c r="U524" s="259" t="s">
        <v>502</v>
      </c>
      <c r="V524" s="304">
        <v>8011496.3200000003</v>
      </c>
      <c r="W524" s="305">
        <v>3433498.43</v>
      </c>
      <c r="X524" s="305">
        <v>0</v>
      </c>
      <c r="Y524" s="305">
        <v>0</v>
      </c>
    </row>
    <row r="525" spans="1:25" s="310" customFormat="1">
      <c r="A525" s="285" t="s">
        <v>2356</v>
      </c>
      <c r="B525" s="356" t="s">
        <v>185</v>
      </c>
      <c r="C525" s="356" t="s">
        <v>2300</v>
      </c>
      <c r="D525" s="358"/>
      <c r="E525" s="358"/>
      <c r="F525" s="356" t="e">
        <v>#N/A</v>
      </c>
      <c r="G525" s="358"/>
      <c r="H525" s="358"/>
      <c r="I525" s="356" t="s">
        <v>2900</v>
      </c>
      <c r="J525" s="347" t="s">
        <v>2900</v>
      </c>
      <c r="K525" s="348" t="s">
        <v>4062</v>
      </c>
      <c r="L525" s="348" t="s">
        <v>3999</v>
      </c>
      <c r="M525" s="347" t="s">
        <v>2356</v>
      </c>
      <c r="N525" s="347" t="s">
        <v>2900</v>
      </c>
      <c r="O525" s="348" t="s">
        <v>2355</v>
      </c>
      <c r="P525" s="347"/>
      <c r="Q525" s="357" t="s">
        <v>2769</v>
      </c>
      <c r="R525" s="358"/>
      <c r="S525" s="356" t="s">
        <v>2355</v>
      </c>
      <c r="T525" s="287" t="s">
        <v>2771</v>
      </c>
      <c r="U525" s="259" t="s">
        <v>503</v>
      </c>
      <c r="V525" s="304">
        <v>3600000</v>
      </c>
      <c r="W525" s="305">
        <v>1080000</v>
      </c>
      <c r="X525" s="305">
        <v>0</v>
      </c>
      <c r="Y525" s="305">
        <v>0</v>
      </c>
    </row>
    <row r="526" spans="1:25" s="310" customFormat="1">
      <c r="A526" s="285" t="s">
        <v>2405</v>
      </c>
      <c r="B526" s="356" t="s">
        <v>185</v>
      </c>
      <c r="C526" s="356" t="s">
        <v>2300</v>
      </c>
      <c r="D526" s="358"/>
      <c r="E526" s="358"/>
      <c r="F526" s="356" t="e">
        <v>#N/A</v>
      </c>
      <c r="G526" s="358"/>
      <c r="H526" s="358"/>
      <c r="I526" s="356" t="s">
        <v>2948</v>
      </c>
      <c r="J526" s="347" t="s">
        <v>2948</v>
      </c>
      <c r="K526" s="348" t="s">
        <v>3732</v>
      </c>
      <c r="L526" s="348" t="s">
        <v>3999</v>
      </c>
      <c r="M526" s="347" t="s">
        <v>2405</v>
      </c>
      <c r="N526" s="347" t="s">
        <v>2948</v>
      </c>
      <c r="O526" s="348" t="s">
        <v>2355</v>
      </c>
      <c r="P526" s="347"/>
      <c r="Q526" s="357" t="s">
        <v>2769</v>
      </c>
      <c r="R526" s="358"/>
      <c r="S526" s="356" t="s">
        <v>2355</v>
      </c>
      <c r="T526" s="287" t="s">
        <v>2771</v>
      </c>
      <c r="U526" s="259" t="s">
        <v>504</v>
      </c>
      <c r="V526" s="304"/>
      <c r="W526" s="305">
        <v>3165750</v>
      </c>
      <c r="X526" s="305">
        <v>0</v>
      </c>
      <c r="Y526" s="305">
        <v>0</v>
      </c>
    </row>
    <row r="527" spans="1:25" s="310" customFormat="1" ht="31.5">
      <c r="A527" s="285" t="s">
        <v>3744</v>
      </c>
      <c r="B527" s="356" t="s">
        <v>185</v>
      </c>
      <c r="C527" s="356" t="s">
        <v>2300</v>
      </c>
      <c r="D527" s="358"/>
      <c r="E527" s="358"/>
      <c r="F527" s="356" t="e">
        <v>#N/A</v>
      </c>
      <c r="G527" s="358"/>
      <c r="H527" s="358"/>
      <c r="I527" s="356" t="e">
        <v>#N/A</v>
      </c>
      <c r="J527" s="347" t="s">
        <v>2900</v>
      </c>
      <c r="K527" s="348" t="s">
        <v>4062</v>
      </c>
      <c r="L527" s="348" t="s">
        <v>3999</v>
      </c>
      <c r="M527" s="347" t="s">
        <v>3744</v>
      </c>
      <c r="N527" s="347" t="s">
        <v>4065</v>
      </c>
      <c r="O527" s="348">
        <v>0</v>
      </c>
      <c r="P527" s="347"/>
      <c r="Q527" s="357" t="s">
        <v>2769</v>
      </c>
      <c r="R527" s="358"/>
      <c r="S527" s="356">
        <v>23010112</v>
      </c>
      <c r="T527" s="287"/>
      <c r="U527" s="259" t="s">
        <v>505</v>
      </c>
      <c r="V527" s="304">
        <v>18019619.59</v>
      </c>
      <c r="W527" s="305">
        <v>6508796.4800000004</v>
      </c>
      <c r="X527" s="305">
        <v>0</v>
      </c>
      <c r="Y527" s="305">
        <v>0</v>
      </c>
    </row>
    <row r="528" spans="1:25" s="310" customFormat="1">
      <c r="A528" s="285" t="s">
        <v>2396</v>
      </c>
      <c r="B528" s="356" t="s">
        <v>185</v>
      </c>
      <c r="C528" s="356" t="s">
        <v>2300</v>
      </c>
      <c r="D528" s="358"/>
      <c r="E528" s="358"/>
      <c r="F528" s="356" t="e">
        <v>#N/A</v>
      </c>
      <c r="G528" s="358"/>
      <c r="H528" s="358"/>
      <c r="I528" s="356" t="s">
        <v>2941</v>
      </c>
      <c r="J528" s="347" t="s">
        <v>2941</v>
      </c>
      <c r="K528" s="348" t="s">
        <v>4055</v>
      </c>
      <c r="L528" s="348" t="s">
        <v>3999</v>
      </c>
      <c r="M528" s="347" t="s">
        <v>2396</v>
      </c>
      <c r="N528" s="347" t="s">
        <v>2941</v>
      </c>
      <c r="O528" s="348" t="s">
        <v>2269</v>
      </c>
      <c r="P528" s="347"/>
      <c r="Q528" s="357" t="s">
        <v>2769</v>
      </c>
      <c r="R528" s="358"/>
      <c r="S528" s="356" t="s">
        <v>2269</v>
      </c>
      <c r="T528" s="287" t="s">
        <v>2771</v>
      </c>
      <c r="U528" s="259" t="s">
        <v>857</v>
      </c>
      <c r="V528" s="304"/>
      <c r="W528" s="305">
        <v>15463218.140000001</v>
      </c>
      <c r="X528" s="305">
        <v>0</v>
      </c>
      <c r="Y528" s="305">
        <v>0</v>
      </c>
    </row>
    <row r="529" spans="1:25" s="310" customFormat="1">
      <c r="A529" s="285" t="s">
        <v>2373</v>
      </c>
      <c r="B529" s="356" t="s">
        <v>185</v>
      </c>
      <c r="C529" s="356" t="s">
        <v>2300</v>
      </c>
      <c r="D529" s="358"/>
      <c r="E529" s="358"/>
      <c r="F529" s="356" t="e">
        <v>#N/A</v>
      </c>
      <c r="G529" s="358"/>
      <c r="H529" s="358"/>
      <c r="I529" s="356" t="s">
        <v>2917</v>
      </c>
      <c r="J529" s="347" t="s">
        <v>2917</v>
      </c>
      <c r="K529" s="348" t="s">
        <v>3732</v>
      </c>
      <c r="L529" s="348" t="s">
        <v>3999</v>
      </c>
      <c r="M529" s="347" t="s">
        <v>2373</v>
      </c>
      <c r="N529" s="347" t="s">
        <v>2917</v>
      </c>
      <c r="O529" s="348" t="s">
        <v>2238</v>
      </c>
      <c r="P529" s="347"/>
      <c r="Q529" s="357" t="s">
        <v>2769</v>
      </c>
      <c r="R529" s="358"/>
      <c r="S529" s="356" t="s">
        <v>2238</v>
      </c>
      <c r="T529" s="287" t="s">
        <v>2771</v>
      </c>
      <c r="U529" s="259" t="s">
        <v>506</v>
      </c>
      <c r="V529" s="304"/>
      <c r="W529" s="305">
        <v>157279965</v>
      </c>
      <c r="X529" s="305">
        <v>78639982.5</v>
      </c>
      <c r="Y529" s="305">
        <v>78639982.5</v>
      </c>
    </row>
    <row r="530" spans="1:25" s="310" customFormat="1">
      <c r="A530" s="285" t="s">
        <v>2374</v>
      </c>
      <c r="B530" s="356" t="s">
        <v>185</v>
      </c>
      <c r="C530" s="356" t="s">
        <v>2300</v>
      </c>
      <c r="D530" s="358"/>
      <c r="E530" s="358"/>
      <c r="F530" s="356" t="e">
        <v>#N/A</v>
      </c>
      <c r="G530" s="358"/>
      <c r="H530" s="358"/>
      <c r="I530" s="356" t="s">
        <v>2918</v>
      </c>
      <c r="J530" s="347" t="s">
        <v>2918</v>
      </c>
      <c r="K530" s="348" t="s">
        <v>3732</v>
      </c>
      <c r="L530" s="348" t="s">
        <v>3999</v>
      </c>
      <c r="M530" s="347" t="s">
        <v>2374</v>
      </c>
      <c r="N530" s="347" t="s">
        <v>2918</v>
      </c>
      <c r="O530" s="348" t="s">
        <v>2261</v>
      </c>
      <c r="P530" s="347"/>
      <c r="Q530" s="357" t="s">
        <v>2769</v>
      </c>
      <c r="R530" s="358"/>
      <c r="S530" s="356" t="s">
        <v>2261</v>
      </c>
      <c r="T530" s="287" t="s">
        <v>2771</v>
      </c>
      <c r="U530" s="259" t="s">
        <v>858</v>
      </c>
      <c r="V530" s="304"/>
      <c r="W530" s="305">
        <v>0</v>
      </c>
      <c r="X530" s="305">
        <v>185226025</v>
      </c>
      <c r="Y530" s="305">
        <v>185226025</v>
      </c>
    </row>
    <row r="531" spans="1:25" s="310" customFormat="1">
      <c r="A531" s="285" t="s">
        <v>3384</v>
      </c>
      <c r="B531" s="356" t="s">
        <v>185</v>
      </c>
      <c r="C531" s="356" t="s">
        <v>2434</v>
      </c>
      <c r="D531" s="358"/>
      <c r="E531" s="358"/>
      <c r="F531" s="356" t="e">
        <v>#N/A</v>
      </c>
      <c r="G531" s="358"/>
      <c r="H531" s="358"/>
      <c r="I531" s="356" t="s">
        <v>3385</v>
      </c>
      <c r="J531" s="347" t="s">
        <v>3778</v>
      </c>
      <c r="K531" s="348" t="s">
        <v>3999</v>
      </c>
      <c r="L531" s="348" t="s">
        <v>4066</v>
      </c>
      <c r="M531" s="347" t="s">
        <v>3384</v>
      </c>
      <c r="N531" s="347" t="s">
        <v>3778</v>
      </c>
      <c r="O531" s="348">
        <v>0</v>
      </c>
      <c r="P531" s="347"/>
      <c r="Q531" s="357" t="s">
        <v>2769</v>
      </c>
      <c r="R531" s="358"/>
      <c r="S531" s="356">
        <v>23020101</v>
      </c>
      <c r="T531" s="287"/>
      <c r="U531" s="259" t="s">
        <v>507</v>
      </c>
      <c r="V531" s="304"/>
      <c r="W531" s="305">
        <v>0</v>
      </c>
      <c r="X531" s="305">
        <v>155226025</v>
      </c>
      <c r="Y531" s="305">
        <v>155226025</v>
      </c>
    </row>
    <row r="532" spans="1:25" s="310" customFormat="1">
      <c r="A532" s="285" t="s">
        <v>2378</v>
      </c>
      <c r="B532" s="356" t="s">
        <v>185</v>
      </c>
      <c r="C532" s="356" t="s">
        <v>2300</v>
      </c>
      <c r="D532" s="358"/>
      <c r="E532" s="358"/>
      <c r="F532" s="356" t="e">
        <v>#N/A</v>
      </c>
      <c r="G532" s="358"/>
      <c r="H532" s="358"/>
      <c r="I532" s="356" t="s">
        <v>2922</v>
      </c>
      <c r="J532" s="347" t="s">
        <v>2922</v>
      </c>
      <c r="K532" s="348" t="s">
        <v>3732</v>
      </c>
      <c r="L532" s="348" t="s">
        <v>3999</v>
      </c>
      <c r="M532" s="347" t="s">
        <v>2378</v>
      </c>
      <c r="N532" s="347" t="s">
        <v>2922</v>
      </c>
      <c r="O532" s="348" t="s">
        <v>2261</v>
      </c>
      <c r="P532" s="347"/>
      <c r="Q532" s="357" t="s">
        <v>2769</v>
      </c>
      <c r="R532" s="358"/>
      <c r="S532" s="356" t="s">
        <v>2261</v>
      </c>
      <c r="T532" s="287" t="s">
        <v>2771</v>
      </c>
      <c r="U532" s="259" t="s">
        <v>859</v>
      </c>
      <c r="V532" s="304">
        <v>200000000</v>
      </c>
      <c r="W532" s="305">
        <v>0</v>
      </c>
      <c r="X532" s="305">
        <v>185226025</v>
      </c>
      <c r="Y532" s="305">
        <v>185226025</v>
      </c>
    </row>
    <row r="533" spans="1:25" s="310" customFormat="1">
      <c r="A533" s="285" t="s">
        <v>3414</v>
      </c>
      <c r="B533" s="356" t="s">
        <v>185</v>
      </c>
      <c r="C533" s="356" t="s">
        <v>2434</v>
      </c>
      <c r="D533" s="358"/>
      <c r="E533" s="358"/>
      <c r="F533" s="356" t="e">
        <v>#N/A</v>
      </c>
      <c r="G533" s="358"/>
      <c r="H533" s="358"/>
      <c r="I533" s="356" t="s">
        <v>3415</v>
      </c>
      <c r="J533" s="347" t="s">
        <v>3779</v>
      </c>
      <c r="K533" s="348" t="s">
        <v>3999</v>
      </c>
      <c r="L533" s="348" t="s">
        <v>4012</v>
      </c>
      <c r="M533" s="347" t="s">
        <v>3414</v>
      </c>
      <c r="N533" s="347" t="s">
        <v>3779</v>
      </c>
      <c r="O533" s="348">
        <v>0</v>
      </c>
      <c r="P533" s="347"/>
      <c r="Q533" s="357" t="s">
        <v>2769</v>
      </c>
      <c r="R533" s="358"/>
      <c r="S533" s="356">
        <v>23020101</v>
      </c>
      <c r="T533" s="287"/>
      <c r="U533" s="259" t="s">
        <v>508</v>
      </c>
      <c r="V533" s="304"/>
      <c r="W533" s="305">
        <v>0</v>
      </c>
      <c r="X533" s="305">
        <v>155226025</v>
      </c>
      <c r="Y533" s="305">
        <v>155226025</v>
      </c>
    </row>
    <row r="534" spans="1:25" s="310" customFormat="1">
      <c r="A534" s="285" t="s">
        <v>2379</v>
      </c>
      <c r="B534" s="356" t="s">
        <v>185</v>
      </c>
      <c r="C534" s="356" t="s">
        <v>2300</v>
      </c>
      <c r="D534" s="358"/>
      <c r="E534" s="358"/>
      <c r="F534" s="356" t="e">
        <v>#N/A</v>
      </c>
      <c r="G534" s="358"/>
      <c r="H534" s="358"/>
      <c r="I534" s="356" t="s">
        <v>2923</v>
      </c>
      <c r="J534" s="347" t="s">
        <v>2923</v>
      </c>
      <c r="K534" s="348" t="s">
        <v>3732</v>
      </c>
      <c r="L534" s="348" t="s">
        <v>3999</v>
      </c>
      <c r="M534" s="347" t="s">
        <v>2379</v>
      </c>
      <c r="N534" s="347" t="s">
        <v>2923</v>
      </c>
      <c r="O534" s="348" t="s">
        <v>2261</v>
      </c>
      <c r="P534" s="347"/>
      <c r="Q534" s="357" t="s">
        <v>2769</v>
      </c>
      <c r="R534" s="358"/>
      <c r="S534" s="356" t="s">
        <v>2261</v>
      </c>
      <c r="T534" s="287" t="s">
        <v>2771</v>
      </c>
      <c r="U534" s="259" t="s">
        <v>860</v>
      </c>
      <c r="V534" s="304">
        <v>265000000</v>
      </c>
      <c r="W534" s="305">
        <v>0</v>
      </c>
      <c r="X534" s="305">
        <v>185226025</v>
      </c>
      <c r="Y534" s="305">
        <v>185226025</v>
      </c>
    </row>
    <row r="535" spans="1:25" s="310" customFormat="1">
      <c r="A535" s="285" t="s">
        <v>3416</v>
      </c>
      <c r="B535" s="356" t="s">
        <v>185</v>
      </c>
      <c r="C535" s="356" t="s">
        <v>2434</v>
      </c>
      <c r="D535" s="358"/>
      <c r="E535" s="358"/>
      <c r="F535" s="356" t="e">
        <v>#N/A</v>
      </c>
      <c r="G535" s="358"/>
      <c r="H535" s="358"/>
      <c r="I535" s="356" t="s">
        <v>3417</v>
      </c>
      <c r="J535" s="347" t="s">
        <v>3780</v>
      </c>
      <c r="K535" s="348" t="s">
        <v>3999</v>
      </c>
      <c r="L535" s="348" t="s">
        <v>4012</v>
      </c>
      <c r="M535" s="347" t="s">
        <v>3416</v>
      </c>
      <c r="N535" s="347" t="s">
        <v>3780</v>
      </c>
      <c r="O535" s="348">
        <v>0</v>
      </c>
      <c r="P535" s="347"/>
      <c r="Q535" s="357" t="s">
        <v>2769</v>
      </c>
      <c r="R535" s="358"/>
      <c r="S535" s="356">
        <v>23020101</v>
      </c>
      <c r="T535" s="287"/>
      <c r="U535" s="259" t="s">
        <v>509</v>
      </c>
      <c r="V535" s="304"/>
      <c r="W535" s="305">
        <v>0</v>
      </c>
      <c r="X535" s="305">
        <v>155226025</v>
      </c>
      <c r="Y535" s="305">
        <v>155226025</v>
      </c>
    </row>
    <row r="536" spans="1:25" s="310" customFormat="1" ht="31.5">
      <c r="A536" s="285" t="s">
        <v>2419</v>
      </c>
      <c r="B536" s="356" t="s">
        <v>185</v>
      </c>
      <c r="C536" s="356" t="s">
        <v>2300</v>
      </c>
      <c r="D536" s="358"/>
      <c r="E536" s="358"/>
      <c r="F536" s="356" t="e">
        <v>#N/A</v>
      </c>
      <c r="G536" s="358"/>
      <c r="H536" s="358"/>
      <c r="I536" s="356" t="s">
        <v>2962</v>
      </c>
      <c r="J536" s="347" t="s">
        <v>2962</v>
      </c>
      <c r="K536" s="348" t="s">
        <v>4055</v>
      </c>
      <c r="L536" s="348" t="s">
        <v>3999</v>
      </c>
      <c r="M536" s="347" t="s">
        <v>2419</v>
      </c>
      <c r="N536" s="347" t="s">
        <v>2962</v>
      </c>
      <c r="O536" s="348" t="s">
        <v>2355</v>
      </c>
      <c r="P536" s="347"/>
      <c r="Q536" s="357" t="s">
        <v>2769</v>
      </c>
      <c r="R536" s="358"/>
      <c r="S536" s="356" t="s">
        <v>2355</v>
      </c>
      <c r="T536" s="287" t="s">
        <v>2771</v>
      </c>
      <c r="U536" s="259" t="s">
        <v>510</v>
      </c>
      <c r="V536" s="304"/>
      <c r="W536" s="305">
        <v>70000000</v>
      </c>
      <c r="X536" s="305">
        <v>15226025</v>
      </c>
      <c r="Y536" s="305">
        <v>15226025</v>
      </c>
    </row>
    <row r="537" spans="1:25" s="310" customFormat="1">
      <c r="A537" s="285" t="s">
        <v>3418</v>
      </c>
      <c r="B537" s="356" t="s">
        <v>185</v>
      </c>
      <c r="C537" s="356" t="s">
        <v>2434</v>
      </c>
      <c r="D537" s="358"/>
      <c r="E537" s="358"/>
      <c r="F537" s="356" t="e">
        <v>#N/A</v>
      </c>
      <c r="G537" s="358"/>
      <c r="H537" s="358"/>
      <c r="I537" s="356" t="s">
        <v>3419</v>
      </c>
      <c r="J537" s="347" t="s">
        <v>3781</v>
      </c>
      <c r="K537" s="348" t="s">
        <v>3999</v>
      </c>
      <c r="L537" s="348" t="s">
        <v>4012</v>
      </c>
      <c r="M537" s="347" t="s">
        <v>3418</v>
      </c>
      <c r="N537" s="347" t="s">
        <v>3781</v>
      </c>
      <c r="O537" s="348">
        <v>0</v>
      </c>
      <c r="P537" s="347"/>
      <c r="Q537" s="357" t="s">
        <v>2769</v>
      </c>
      <c r="R537" s="358"/>
      <c r="S537" s="356">
        <v>23020101</v>
      </c>
      <c r="T537" s="287"/>
      <c r="U537" s="259" t="s">
        <v>1857</v>
      </c>
      <c r="V537" s="304"/>
      <c r="W537" s="305">
        <v>100000000</v>
      </c>
      <c r="X537" s="305"/>
      <c r="Y537" s="305"/>
    </row>
    <row r="538" spans="1:25" s="310" customFormat="1">
      <c r="A538" s="285" t="s">
        <v>3420</v>
      </c>
      <c r="B538" s="356" t="s">
        <v>185</v>
      </c>
      <c r="C538" s="356" t="s">
        <v>2434</v>
      </c>
      <c r="D538" s="358"/>
      <c r="E538" s="358"/>
      <c r="F538" s="356" t="e">
        <v>#N/A</v>
      </c>
      <c r="G538" s="358"/>
      <c r="H538" s="358"/>
      <c r="I538" s="356" t="s">
        <v>3421</v>
      </c>
      <c r="J538" s="347" t="s">
        <v>3782</v>
      </c>
      <c r="K538" s="348" t="s">
        <v>3999</v>
      </c>
      <c r="L538" s="348" t="s">
        <v>4012</v>
      </c>
      <c r="M538" s="347" t="s">
        <v>3420</v>
      </c>
      <c r="N538" s="347" t="s">
        <v>3782</v>
      </c>
      <c r="O538" s="348">
        <v>0</v>
      </c>
      <c r="P538" s="347"/>
      <c r="Q538" s="357" t="s">
        <v>2769</v>
      </c>
      <c r="R538" s="358"/>
      <c r="S538" s="356">
        <v>23020101</v>
      </c>
      <c r="T538" s="287"/>
      <c r="U538" s="259" t="s">
        <v>1678</v>
      </c>
      <c r="V538" s="304"/>
      <c r="W538" s="305">
        <v>295619480</v>
      </c>
      <c r="X538" s="305">
        <v>147808490</v>
      </c>
      <c r="Y538" s="305">
        <v>147808490</v>
      </c>
    </row>
    <row r="539" spans="1:25">
      <c r="A539" s="285" t="s">
        <v>2638</v>
      </c>
      <c r="B539" s="356" t="s">
        <v>185</v>
      </c>
      <c r="C539" s="356" t="s">
        <v>2602</v>
      </c>
      <c r="D539" s="356"/>
      <c r="E539" s="356"/>
      <c r="F539" s="356" t="e">
        <v>#N/A</v>
      </c>
      <c r="G539" s="356"/>
      <c r="H539" s="356"/>
      <c r="I539" s="356" t="s">
        <v>3151</v>
      </c>
      <c r="J539" s="347" t="s">
        <v>3151</v>
      </c>
      <c r="K539" s="348" t="s">
        <v>3732</v>
      </c>
      <c r="L539" s="348" t="s">
        <v>3999</v>
      </c>
      <c r="M539" s="347" t="s">
        <v>2638</v>
      </c>
      <c r="N539" s="347" t="s">
        <v>3151</v>
      </c>
      <c r="O539" s="348" t="s">
        <v>2230</v>
      </c>
      <c r="P539" s="347"/>
      <c r="Q539" s="357" t="s">
        <v>2769</v>
      </c>
      <c r="R539" s="356"/>
      <c r="S539" s="356" t="s">
        <v>2230</v>
      </c>
      <c r="T539" s="287" t="s">
        <v>2771</v>
      </c>
      <c r="U539" s="259" t="s">
        <v>1679</v>
      </c>
      <c r="V539" s="304"/>
      <c r="W539" s="305">
        <v>12712500</v>
      </c>
      <c r="X539" s="305">
        <v>0</v>
      </c>
      <c r="Y539" s="305">
        <v>0</v>
      </c>
    </row>
    <row r="540" spans="1:25">
      <c r="A540" s="285" t="s">
        <v>3422</v>
      </c>
      <c r="B540" s="356" t="s">
        <v>185</v>
      </c>
      <c r="C540" s="356" t="s">
        <v>2434</v>
      </c>
      <c r="D540" s="356"/>
      <c r="E540" s="356"/>
      <c r="F540" s="356" t="e">
        <v>#N/A</v>
      </c>
      <c r="G540" s="356"/>
      <c r="H540" s="356"/>
      <c r="I540" s="356" t="s">
        <v>3423</v>
      </c>
      <c r="J540" s="347" t="s">
        <v>3783</v>
      </c>
      <c r="K540" s="348" t="s">
        <v>3999</v>
      </c>
      <c r="L540" s="348" t="s">
        <v>4012</v>
      </c>
      <c r="M540" s="347" t="s">
        <v>3422</v>
      </c>
      <c r="N540" s="347" t="s">
        <v>3783</v>
      </c>
      <c r="O540" s="348">
        <v>0</v>
      </c>
      <c r="P540" s="347"/>
      <c r="Q540" s="357" t="s">
        <v>2769</v>
      </c>
      <c r="R540" s="356"/>
      <c r="S540" s="356">
        <v>23050109</v>
      </c>
      <c r="U540" s="259" t="s">
        <v>1680</v>
      </c>
      <c r="V540" s="304"/>
      <c r="W540" s="305">
        <v>7712500</v>
      </c>
      <c r="X540" s="305">
        <v>0</v>
      </c>
      <c r="Y540" s="305">
        <v>0</v>
      </c>
    </row>
    <row r="541" spans="1:25">
      <c r="A541" s="285" t="s">
        <v>2451</v>
      </c>
      <c r="B541" s="356" t="s">
        <v>185</v>
      </c>
      <c r="C541" s="356" t="s">
        <v>2445</v>
      </c>
      <c r="D541" s="356"/>
      <c r="E541" s="356"/>
      <c r="F541" s="356" t="e">
        <v>#N/A</v>
      </c>
      <c r="G541" s="356"/>
      <c r="H541" s="356"/>
      <c r="I541" s="356" t="s">
        <v>2982</v>
      </c>
      <c r="J541" s="347" t="s">
        <v>2982</v>
      </c>
      <c r="K541" s="348" t="s">
        <v>3732</v>
      </c>
      <c r="L541" s="348" t="s">
        <v>3999</v>
      </c>
      <c r="M541" s="347" t="s">
        <v>2451</v>
      </c>
      <c r="N541" s="347" t="s">
        <v>2982</v>
      </c>
      <c r="O541" s="348" t="s">
        <v>2277</v>
      </c>
      <c r="P541" s="347"/>
      <c r="Q541" s="357" t="s">
        <v>2769</v>
      </c>
      <c r="R541" s="356"/>
      <c r="S541" s="356" t="s">
        <v>2277</v>
      </c>
      <c r="T541" s="287" t="s">
        <v>2771</v>
      </c>
      <c r="U541" s="259" t="s">
        <v>1681</v>
      </c>
      <c r="V541" s="304"/>
      <c r="W541" s="305">
        <v>11212500</v>
      </c>
      <c r="X541" s="305">
        <v>11212500</v>
      </c>
      <c r="Y541" s="305">
        <v>11212500</v>
      </c>
    </row>
    <row r="542" spans="1:25">
      <c r="A542" s="285" t="s">
        <v>2639</v>
      </c>
      <c r="B542" s="356" t="s">
        <v>185</v>
      </c>
      <c r="C542" s="356" t="s">
        <v>2602</v>
      </c>
      <c r="D542" s="356"/>
      <c r="E542" s="356"/>
      <c r="F542" s="356" t="e">
        <v>#N/A</v>
      </c>
      <c r="G542" s="356"/>
      <c r="H542" s="356"/>
      <c r="I542" s="356" t="s">
        <v>3152</v>
      </c>
      <c r="J542" s="347" t="s">
        <v>3152</v>
      </c>
      <c r="K542" s="348" t="s">
        <v>3732</v>
      </c>
      <c r="L542" s="348" t="s">
        <v>3999</v>
      </c>
      <c r="M542" s="347" t="s">
        <v>2639</v>
      </c>
      <c r="N542" s="347" t="s">
        <v>3152</v>
      </c>
      <c r="O542" s="348" t="s">
        <v>2326</v>
      </c>
      <c r="P542" s="347"/>
      <c r="Q542" s="357" t="s">
        <v>2769</v>
      </c>
      <c r="R542" s="356"/>
      <c r="S542" s="356" t="s">
        <v>2326</v>
      </c>
      <c r="T542" s="287" t="s">
        <v>2771</v>
      </c>
      <c r="U542" s="259" t="s">
        <v>1682</v>
      </c>
      <c r="V542" s="304"/>
      <c r="W542" s="305">
        <v>12212500</v>
      </c>
      <c r="X542" s="305">
        <v>0</v>
      </c>
      <c r="Y542" s="305">
        <v>0</v>
      </c>
    </row>
    <row r="543" spans="1:25">
      <c r="A543" s="285" t="s">
        <v>3424</v>
      </c>
      <c r="B543" s="356" t="s">
        <v>185</v>
      </c>
      <c r="C543" s="356" t="s">
        <v>2434</v>
      </c>
      <c r="D543" s="356"/>
      <c r="E543" s="356"/>
      <c r="F543" s="356" t="e">
        <v>#N/A</v>
      </c>
      <c r="G543" s="356"/>
      <c r="H543" s="356"/>
      <c r="I543" s="356" t="s">
        <v>3425</v>
      </c>
      <c r="J543" s="347" t="s">
        <v>3784</v>
      </c>
      <c r="K543" s="348" t="s">
        <v>3999</v>
      </c>
      <c r="L543" s="348" t="s">
        <v>4012</v>
      </c>
      <c r="M543" s="347" t="s">
        <v>3424</v>
      </c>
      <c r="N543" s="347" t="s">
        <v>3784</v>
      </c>
      <c r="O543" s="348">
        <v>0</v>
      </c>
      <c r="P543" s="347"/>
      <c r="Q543" s="357" t="s">
        <v>2769</v>
      </c>
      <c r="R543" s="356"/>
      <c r="S543" s="356">
        <v>23010130</v>
      </c>
      <c r="U543" s="259" t="s">
        <v>1683</v>
      </c>
      <c r="V543" s="304"/>
      <c r="W543" s="305">
        <v>10212500</v>
      </c>
      <c r="X543" s="305">
        <v>0</v>
      </c>
      <c r="Y543" s="305">
        <v>0</v>
      </c>
    </row>
    <row r="544" spans="1:25">
      <c r="A544" s="285" t="s">
        <v>3747</v>
      </c>
      <c r="B544" s="356" t="s">
        <v>185</v>
      </c>
      <c r="C544" s="356" t="s">
        <v>2434</v>
      </c>
      <c r="D544" s="356"/>
      <c r="E544" s="356"/>
      <c r="F544" s="356" t="e">
        <v>#N/A</v>
      </c>
      <c r="G544" s="356"/>
      <c r="H544" s="356"/>
      <c r="I544" s="356" t="e">
        <v>#N/A</v>
      </c>
      <c r="J544" s="347" t="s">
        <v>2982</v>
      </c>
      <c r="K544" s="348" t="s">
        <v>3732</v>
      </c>
      <c r="L544" s="348" t="s">
        <v>3999</v>
      </c>
      <c r="M544" s="347" t="s">
        <v>3747</v>
      </c>
      <c r="N544" s="347" t="s">
        <v>4067</v>
      </c>
      <c r="O544" s="348" t="e">
        <v>#N/A</v>
      </c>
      <c r="P544" s="347"/>
      <c r="Q544" s="357" t="s">
        <v>2769</v>
      </c>
      <c r="R544" s="356"/>
      <c r="S544" s="356">
        <v>23010121</v>
      </c>
      <c r="U544" s="259" t="s">
        <v>1684</v>
      </c>
      <c r="V544" s="304"/>
      <c r="W544" s="305">
        <v>11712500</v>
      </c>
      <c r="X544" s="305">
        <v>0</v>
      </c>
      <c r="Y544" s="305">
        <v>0</v>
      </c>
    </row>
    <row r="545" spans="1:25">
      <c r="A545" s="285" t="s">
        <v>2642</v>
      </c>
      <c r="B545" s="356" t="s">
        <v>185</v>
      </c>
      <c r="C545" s="356" t="s">
        <v>2602</v>
      </c>
      <c r="D545" s="356"/>
      <c r="E545" s="356"/>
      <c r="F545" s="356" t="e">
        <v>#N/A</v>
      </c>
      <c r="G545" s="356"/>
      <c r="H545" s="356"/>
      <c r="I545" s="356" t="s">
        <v>3154</v>
      </c>
      <c r="J545" s="347" t="s">
        <v>3154</v>
      </c>
      <c r="K545" s="348" t="s">
        <v>3732</v>
      </c>
      <c r="L545" s="348" t="s">
        <v>3999</v>
      </c>
      <c r="M545" s="347" t="s">
        <v>2642</v>
      </c>
      <c r="N545" s="347" t="s">
        <v>3154</v>
      </c>
      <c r="O545" s="348" t="s">
        <v>2261</v>
      </c>
      <c r="P545" s="347"/>
      <c r="Q545" s="357" t="s">
        <v>2769</v>
      </c>
      <c r="R545" s="356"/>
      <c r="S545" s="356" t="s">
        <v>2261</v>
      </c>
      <c r="T545" s="287" t="s">
        <v>2771</v>
      </c>
      <c r="U545" s="259" t="s">
        <v>1685</v>
      </c>
      <c r="V545" s="304"/>
      <c r="W545" s="305">
        <v>0</v>
      </c>
      <c r="X545" s="305">
        <v>30000000</v>
      </c>
      <c r="Y545" s="305">
        <v>0</v>
      </c>
    </row>
    <row r="546" spans="1:25">
      <c r="A546" s="285" t="s">
        <v>3426</v>
      </c>
      <c r="B546" s="356" t="s">
        <v>185</v>
      </c>
      <c r="C546" s="356" t="s">
        <v>2434</v>
      </c>
      <c r="D546" s="356"/>
      <c r="E546" s="356"/>
      <c r="F546" s="356" t="e">
        <v>#N/A</v>
      </c>
      <c r="G546" s="356"/>
      <c r="H546" s="356"/>
      <c r="I546" s="356" t="s">
        <v>3427</v>
      </c>
      <c r="J546" s="347" t="s">
        <v>3785</v>
      </c>
      <c r="K546" s="348" t="s">
        <v>3999</v>
      </c>
      <c r="L546" s="348" t="s">
        <v>4012</v>
      </c>
      <c r="M546" s="347" t="s">
        <v>3426</v>
      </c>
      <c r="N546" s="347" t="s">
        <v>3785</v>
      </c>
      <c r="O546" s="348">
        <v>0</v>
      </c>
      <c r="P546" s="347"/>
      <c r="Q546" s="357" t="s">
        <v>2769</v>
      </c>
      <c r="R546" s="356"/>
      <c r="S546" s="356">
        <v>23020101</v>
      </c>
      <c r="U546" s="259" t="s">
        <v>1686</v>
      </c>
      <c r="V546" s="304"/>
      <c r="W546" s="305">
        <v>0</v>
      </c>
      <c r="X546" s="305">
        <v>40000000</v>
      </c>
      <c r="Y546" s="305">
        <v>0</v>
      </c>
    </row>
    <row r="547" spans="1:25">
      <c r="B547" s="356" t="s">
        <v>185</v>
      </c>
      <c r="C547" s="356" t="s">
        <v>2300</v>
      </c>
      <c r="D547" s="356"/>
      <c r="E547" s="356"/>
      <c r="F547" s="356"/>
      <c r="G547" s="356"/>
      <c r="H547" s="356"/>
      <c r="I547" s="356"/>
      <c r="J547" s="347"/>
      <c r="K547" s="348"/>
      <c r="L547" s="348"/>
      <c r="M547" s="347"/>
      <c r="N547" s="347" t="s">
        <v>2853</v>
      </c>
      <c r="O547" s="348"/>
      <c r="P547" s="347"/>
      <c r="Q547" s="357" t="s">
        <v>2769</v>
      </c>
      <c r="R547" s="356"/>
      <c r="S547" s="356" t="s">
        <v>2301</v>
      </c>
      <c r="U547" s="259" t="s">
        <v>2302</v>
      </c>
      <c r="V547" s="304">
        <v>6663986.21</v>
      </c>
      <c r="W547" s="305"/>
      <c r="X547" s="305"/>
      <c r="Y547" s="305"/>
    </row>
    <row r="548" spans="1:25">
      <c r="B548" s="356" t="s">
        <v>185</v>
      </c>
      <c r="C548" s="356" t="s">
        <v>2300</v>
      </c>
      <c r="D548" s="356"/>
      <c r="E548" s="356"/>
      <c r="F548" s="356"/>
      <c r="G548" s="356"/>
      <c r="H548" s="356"/>
      <c r="I548" s="356"/>
      <c r="J548" s="347"/>
      <c r="K548" s="348"/>
      <c r="L548" s="348"/>
      <c r="M548" s="347"/>
      <c r="N548" s="347" t="s">
        <v>2854</v>
      </c>
      <c r="O548" s="348"/>
      <c r="P548" s="347"/>
      <c r="Q548" s="357" t="s">
        <v>2769</v>
      </c>
      <c r="R548" s="356"/>
      <c r="S548" s="356" t="s">
        <v>2303</v>
      </c>
      <c r="U548" s="259" t="s">
        <v>2304</v>
      </c>
      <c r="V548" s="304">
        <v>3706948.63</v>
      </c>
      <c r="W548" s="305"/>
      <c r="X548" s="305"/>
      <c r="Y548" s="305"/>
    </row>
    <row r="549" spans="1:25">
      <c r="B549" s="356" t="s">
        <v>185</v>
      </c>
      <c r="C549" s="356" t="s">
        <v>2300</v>
      </c>
      <c r="D549" s="356"/>
      <c r="E549" s="356"/>
      <c r="F549" s="356"/>
      <c r="G549" s="356"/>
      <c r="H549" s="356"/>
      <c r="I549" s="356"/>
      <c r="J549" s="347"/>
      <c r="K549" s="348"/>
      <c r="L549" s="348"/>
      <c r="M549" s="347"/>
      <c r="N549" s="347" t="s">
        <v>2855</v>
      </c>
      <c r="O549" s="348"/>
      <c r="P549" s="347"/>
      <c r="Q549" s="357" t="s">
        <v>2769</v>
      </c>
      <c r="R549" s="356"/>
      <c r="S549" s="356" t="s">
        <v>2305</v>
      </c>
      <c r="U549" s="259" t="s">
        <v>2306</v>
      </c>
      <c r="V549" s="304">
        <v>53927543.649999999</v>
      </c>
      <c r="W549" s="305"/>
      <c r="X549" s="305"/>
      <c r="Y549" s="305"/>
    </row>
    <row r="550" spans="1:25">
      <c r="B550" s="356" t="s">
        <v>185</v>
      </c>
      <c r="C550" s="356" t="s">
        <v>2300</v>
      </c>
      <c r="D550" s="356"/>
      <c r="E550" s="356"/>
      <c r="F550" s="356"/>
      <c r="G550" s="356"/>
      <c r="H550" s="356"/>
      <c r="I550" s="356"/>
      <c r="J550" s="347"/>
      <c r="K550" s="348"/>
      <c r="L550" s="348"/>
      <c r="M550" s="347"/>
      <c r="N550" s="347" t="s">
        <v>2856</v>
      </c>
      <c r="O550" s="348"/>
      <c r="P550" s="347"/>
      <c r="Q550" s="357" t="s">
        <v>2769</v>
      </c>
      <c r="R550" s="356"/>
      <c r="S550" s="356" t="s">
        <v>2305</v>
      </c>
      <c r="U550" s="259" t="s">
        <v>2307</v>
      </c>
      <c r="V550" s="304">
        <v>40644263.640000001</v>
      </c>
      <c r="W550" s="305"/>
      <c r="X550" s="305"/>
      <c r="Y550" s="305"/>
    </row>
    <row r="551" spans="1:25">
      <c r="B551" s="356" t="s">
        <v>185</v>
      </c>
      <c r="C551" s="356" t="s">
        <v>2300</v>
      </c>
      <c r="D551" s="356"/>
      <c r="E551" s="356"/>
      <c r="F551" s="356"/>
      <c r="G551" s="356"/>
      <c r="H551" s="356"/>
      <c r="I551" s="356"/>
      <c r="J551" s="347"/>
      <c r="K551" s="348"/>
      <c r="L551" s="348"/>
      <c r="M551" s="347"/>
      <c r="N551" s="347" t="s">
        <v>2857</v>
      </c>
      <c r="O551" s="348"/>
      <c r="P551" s="347"/>
      <c r="Q551" s="357" t="s">
        <v>2769</v>
      </c>
      <c r="R551" s="356"/>
      <c r="S551" s="356" t="s">
        <v>2305</v>
      </c>
      <c r="U551" s="259" t="s">
        <v>2308</v>
      </c>
      <c r="V551" s="304">
        <v>36499241.549999997</v>
      </c>
      <c r="W551" s="305"/>
      <c r="X551" s="305"/>
      <c r="Y551" s="305"/>
    </row>
    <row r="552" spans="1:25">
      <c r="B552" s="356" t="s">
        <v>185</v>
      </c>
      <c r="C552" s="356" t="s">
        <v>2300</v>
      </c>
      <c r="D552" s="356"/>
      <c r="E552" s="356"/>
      <c r="F552" s="356"/>
      <c r="G552" s="356"/>
      <c r="H552" s="356"/>
      <c r="I552" s="356"/>
      <c r="J552" s="347"/>
      <c r="K552" s="348"/>
      <c r="L552" s="348"/>
      <c r="M552" s="347"/>
      <c r="N552" s="347" t="s">
        <v>2858</v>
      </c>
      <c r="O552" s="348"/>
      <c r="P552" s="347"/>
      <c r="Q552" s="357" t="s">
        <v>2769</v>
      </c>
      <c r="R552" s="356"/>
      <c r="S552" s="356" t="s">
        <v>2303</v>
      </c>
      <c r="U552" s="259" t="s">
        <v>2309</v>
      </c>
      <c r="V552" s="304">
        <v>10412182.75</v>
      </c>
      <c r="W552" s="305"/>
      <c r="X552" s="305"/>
      <c r="Y552" s="305"/>
    </row>
    <row r="553" spans="1:25">
      <c r="B553" s="356" t="s">
        <v>185</v>
      </c>
      <c r="C553" s="356" t="s">
        <v>2300</v>
      </c>
      <c r="D553" s="356"/>
      <c r="E553" s="356"/>
      <c r="F553" s="356"/>
      <c r="G553" s="356"/>
      <c r="H553" s="356"/>
      <c r="I553" s="356"/>
      <c r="J553" s="347"/>
      <c r="K553" s="348"/>
      <c r="L553" s="348"/>
      <c r="M553" s="347"/>
      <c r="N553" s="347" t="s">
        <v>2859</v>
      </c>
      <c r="O553" s="348"/>
      <c r="P553" s="347"/>
      <c r="Q553" s="357" t="s">
        <v>2769</v>
      </c>
      <c r="R553" s="356"/>
      <c r="S553" s="356" t="s">
        <v>2303</v>
      </c>
      <c r="U553" s="259" t="s">
        <v>2310</v>
      </c>
      <c r="V553" s="304">
        <v>15377732.17</v>
      </c>
      <c r="W553" s="305"/>
      <c r="X553" s="305"/>
      <c r="Y553" s="305"/>
    </row>
    <row r="554" spans="1:25">
      <c r="B554" s="356" t="s">
        <v>185</v>
      </c>
      <c r="C554" s="356" t="s">
        <v>2300</v>
      </c>
      <c r="D554" s="356"/>
      <c r="E554" s="356"/>
      <c r="F554" s="356"/>
      <c r="G554" s="356"/>
      <c r="H554" s="356"/>
      <c r="I554" s="356"/>
      <c r="J554" s="347"/>
      <c r="K554" s="348"/>
      <c r="L554" s="348"/>
      <c r="M554" s="347"/>
      <c r="N554" s="347" t="s">
        <v>2860</v>
      </c>
      <c r="O554" s="348"/>
      <c r="P554" s="347"/>
      <c r="Q554" s="357" t="s">
        <v>2769</v>
      </c>
      <c r="R554" s="356"/>
      <c r="S554" s="356" t="s">
        <v>2303</v>
      </c>
      <c r="U554" s="259" t="s">
        <v>2311</v>
      </c>
      <c r="V554" s="304">
        <v>6074941.0700000003</v>
      </c>
      <c r="W554" s="305"/>
      <c r="X554" s="305"/>
      <c r="Y554" s="305"/>
    </row>
    <row r="555" spans="1:25">
      <c r="B555" s="356" t="s">
        <v>185</v>
      </c>
      <c r="C555" s="356" t="s">
        <v>2300</v>
      </c>
      <c r="D555" s="356"/>
      <c r="E555" s="356"/>
      <c r="F555" s="356"/>
      <c r="G555" s="356"/>
      <c r="H555" s="356"/>
      <c r="I555" s="356"/>
      <c r="J555" s="347"/>
      <c r="K555" s="348"/>
      <c r="L555" s="348"/>
      <c r="M555" s="347"/>
      <c r="N555" s="347" t="s">
        <v>2861</v>
      </c>
      <c r="O555" s="348"/>
      <c r="P555" s="347"/>
      <c r="Q555" s="357" t="s">
        <v>2769</v>
      </c>
      <c r="R555" s="356"/>
      <c r="S555" s="356" t="s">
        <v>2235</v>
      </c>
      <c r="U555" s="259" t="s">
        <v>2312</v>
      </c>
      <c r="V555" s="304">
        <v>9956219.5800000001</v>
      </c>
      <c r="W555" s="305"/>
      <c r="X555" s="305"/>
      <c r="Y555" s="305"/>
    </row>
    <row r="556" spans="1:25">
      <c r="B556" s="356" t="s">
        <v>185</v>
      </c>
      <c r="C556" s="356" t="s">
        <v>2300</v>
      </c>
      <c r="D556" s="356"/>
      <c r="E556" s="356"/>
      <c r="F556" s="356"/>
      <c r="G556" s="356"/>
      <c r="H556" s="356"/>
      <c r="I556" s="356"/>
      <c r="J556" s="347"/>
      <c r="K556" s="348"/>
      <c r="L556" s="348"/>
      <c r="M556" s="347"/>
      <c r="N556" s="347" t="s">
        <v>2862</v>
      </c>
      <c r="O556" s="348"/>
      <c r="P556" s="347"/>
      <c r="Q556" s="357" t="s">
        <v>2769</v>
      </c>
      <c r="R556" s="356"/>
      <c r="S556" s="356" t="s">
        <v>2313</v>
      </c>
      <c r="U556" s="259" t="s">
        <v>2314</v>
      </c>
      <c r="V556" s="304">
        <v>4240818.75</v>
      </c>
      <c r="W556" s="305"/>
      <c r="X556" s="305"/>
      <c r="Y556" s="305"/>
    </row>
    <row r="557" spans="1:25">
      <c r="B557" s="356" t="s">
        <v>185</v>
      </c>
      <c r="C557" s="356" t="s">
        <v>2300</v>
      </c>
      <c r="D557" s="356"/>
      <c r="E557" s="356"/>
      <c r="F557" s="356"/>
      <c r="G557" s="356"/>
      <c r="H557" s="356"/>
      <c r="I557" s="356"/>
      <c r="J557" s="347"/>
      <c r="K557" s="348"/>
      <c r="L557" s="348"/>
      <c r="M557" s="347"/>
      <c r="N557" s="347" t="s">
        <v>2863</v>
      </c>
      <c r="O557" s="348"/>
      <c r="P557" s="347"/>
      <c r="Q557" s="357" t="s">
        <v>2769</v>
      </c>
      <c r="R557" s="356"/>
      <c r="S557" s="356" t="s">
        <v>2315</v>
      </c>
      <c r="U557" s="259" t="s">
        <v>2316</v>
      </c>
      <c r="V557" s="304">
        <v>3686728.73</v>
      </c>
      <c r="W557" s="305"/>
      <c r="X557" s="305"/>
      <c r="Y557" s="305"/>
    </row>
    <row r="558" spans="1:25">
      <c r="B558" s="356" t="s">
        <v>185</v>
      </c>
      <c r="C558" s="356" t="s">
        <v>2300</v>
      </c>
      <c r="D558" s="356"/>
      <c r="E558" s="356"/>
      <c r="F558" s="356"/>
      <c r="G558" s="356"/>
      <c r="H558" s="356"/>
      <c r="I558" s="356"/>
      <c r="J558" s="347"/>
      <c r="K558" s="348"/>
      <c r="L558" s="348"/>
      <c r="M558" s="347"/>
      <c r="N558" s="347" t="s">
        <v>2864</v>
      </c>
      <c r="O558" s="348"/>
      <c r="P558" s="347"/>
      <c r="Q558" s="357" t="s">
        <v>2769</v>
      </c>
      <c r="R558" s="356"/>
      <c r="S558" s="356" t="s">
        <v>2199</v>
      </c>
      <c r="U558" s="259" t="s">
        <v>2317</v>
      </c>
      <c r="V558" s="304">
        <v>5682863.0499999998</v>
      </c>
      <c r="W558" s="305"/>
      <c r="X558" s="305"/>
      <c r="Y558" s="305"/>
    </row>
    <row r="559" spans="1:25">
      <c r="B559" s="356" t="s">
        <v>185</v>
      </c>
      <c r="C559" s="356" t="s">
        <v>2300</v>
      </c>
      <c r="D559" s="356"/>
      <c r="E559" s="356"/>
      <c r="F559" s="356"/>
      <c r="G559" s="356"/>
      <c r="H559" s="356"/>
      <c r="I559" s="356"/>
      <c r="J559" s="347"/>
      <c r="K559" s="348"/>
      <c r="L559" s="348"/>
      <c r="M559" s="347"/>
      <c r="N559" s="347" t="s">
        <v>2865</v>
      </c>
      <c r="O559" s="348"/>
      <c r="P559" s="347"/>
      <c r="Q559" s="357" t="s">
        <v>2769</v>
      </c>
      <c r="R559" s="356"/>
      <c r="S559" s="356" t="s">
        <v>2177</v>
      </c>
      <c r="U559" s="259" t="s">
        <v>2318</v>
      </c>
      <c r="V559" s="304">
        <v>30000000</v>
      </c>
      <c r="W559" s="305"/>
      <c r="X559" s="305"/>
      <c r="Y559" s="305"/>
    </row>
    <row r="560" spans="1:25">
      <c r="B560" s="356" t="s">
        <v>185</v>
      </c>
      <c r="C560" s="356" t="s">
        <v>2300</v>
      </c>
      <c r="D560" s="356"/>
      <c r="E560" s="356"/>
      <c r="F560" s="356"/>
      <c r="G560" s="356"/>
      <c r="H560" s="356"/>
      <c r="I560" s="356"/>
      <c r="J560" s="347"/>
      <c r="K560" s="348"/>
      <c r="L560" s="348"/>
      <c r="M560" s="347"/>
      <c r="N560" s="347" t="s">
        <v>2866</v>
      </c>
      <c r="O560" s="348"/>
      <c r="P560" s="347"/>
      <c r="Q560" s="357" t="s">
        <v>2769</v>
      </c>
      <c r="R560" s="356"/>
      <c r="S560" s="356" t="s">
        <v>2269</v>
      </c>
      <c r="U560" s="259" t="s">
        <v>2319</v>
      </c>
      <c r="V560" s="304">
        <v>10941127.460000001</v>
      </c>
      <c r="W560" s="305"/>
      <c r="X560" s="305"/>
      <c r="Y560" s="305"/>
    </row>
    <row r="561" spans="2:25" ht="31.5">
      <c r="B561" s="356" t="s">
        <v>185</v>
      </c>
      <c r="C561" s="356" t="s">
        <v>2300</v>
      </c>
      <c r="D561" s="356"/>
      <c r="E561" s="356"/>
      <c r="F561" s="356"/>
      <c r="G561" s="356"/>
      <c r="H561" s="356"/>
      <c r="I561" s="356"/>
      <c r="J561" s="347"/>
      <c r="K561" s="348"/>
      <c r="L561" s="348"/>
      <c r="M561" s="347"/>
      <c r="N561" s="347" t="s">
        <v>2868</v>
      </c>
      <c r="O561" s="348"/>
      <c r="P561" s="347"/>
      <c r="Q561" s="357" t="s">
        <v>2769</v>
      </c>
      <c r="R561" s="356"/>
      <c r="S561" s="356" t="s">
        <v>2303</v>
      </c>
      <c r="U561" s="259" t="s">
        <v>4172</v>
      </c>
      <c r="V561" s="304">
        <v>50000000</v>
      </c>
      <c r="W561" s="305"/>
      <c r="X561" s="305"/>
      <c r="Y561" s="305"/>
    </row>
    <row r="562" spans="2:25">
      <c r="B562" s="356" t="s">
        <v>185</v>
      </c>
      <c r="C562" s="356" t="s">
        <v>2300</v>
      </c>
      <c r="D562" s="356"/>
      <c r="E562" s="356"/>
      <c r="F562" s="356"/>
      <c r="G562" s="356"/>
      <c r="H562" s="356"/>
      <c r="I562" s="356"/>
      <c r="J562" s="347"/>
      <c r="K562" s="348"/>
      <c r="L562" s="348"/>
      <c r="M562" s="347"/>
      <c r="N562" s="347" t="s">
        <v>2872</v>
      </c>
      <c r="O562" s="348"/>
      <c r="P562" s="347"/>
      <c r="Q562" s="357" t="s">
        <v>2769</v>
      </c>
      <c r="R562" s="356"/>
      <c r="S562" s="356" t="s">
        <v>2303</v>
      </c>
      <c r="U562" s="259" t="s">
        <v>2324</v>
      </c>
      <c r="V562" s="304">
        <v>41352068.299999997</v>
      </c>
      <c r="W562" s="305"/>
      <c r="X562" s="305"/>
      <c r="Y562" s="305"/>
    </row>
    <row r="563" spans="2:25">
      <c r="B563" s="356" t="s">
        <v>185</v>
      </c>
      <c r="C563" s="356" t="s">
        <v>2300</v>
      </c>
      <c r="D563" s="356"/>
      <c r="E563" s="356"/>
      <c r="F563" s="356"/>
      <c r="G563" s="356"/>
      <c r="H563" s="356"/>
      <c r="I563" s="356"/>
      <c r="J563" s="347"/>
      <c r="K563" s="348"/>
      <c r="L563" s="348"/>
      <c r="M563" s="347"/>
      <c r="N563" s="347" t="s">
        <v>2874</v>
      </c>
      <c r="O563" s="348"/>
      <c r="P563" s="347"/>
      <c r="Q563" s="357" t="s">
        <v>2769</v>
      </c>
      <c r="R563" s="356"/>
      <c r="S563" s="356" t="s">
        <v>2326</v>
      </c>
      <c r="U563" s="259" t="s">
        <v>2327</v>
      </c>
      <c r="V563" s="304">
        <v>50000000</v>
      </c>
      <c r="W563" s="305"/>
      <c r="X563" s="305"/>
      <c r="Y563" s="305"/>
    </row>
    <row r="564" spans="2:25">
      <c r="B564" s="356" t="s">
        <v>185</v>
      </c>
      <c r="C564" s="356" t="s">
        <v>2300</v>
      </c>
      <c r="D564" s="356"/>
      <c r="E564" s="356"/>
      <c r="F564" s="356"/>
      <c r="G564" s="356"/>
      <c r="H564" s="356"/>
      <c r="I564" s="356"/>
      <c r="J564" s="347"/>
      <c r="K564" s="348"/>
      <c r="L564" s="348"/>
      <c r="M564" s="347"/>
      <c r="N564" s="347" t="s">
        <v>2875</v>
      </c>
      <c r="O564" s="348"/>
      <c r="P564" s="347"/>
      <c r="Q564" s="357" t="s">
        <v>2769</v>
      </c>
      <c r="R564" s="356"/>
      <c r="S564" s="356" t="s">
        <v>2326</v>
      </c>
      <c r="U564" s="259" t="s">
        <v>2328</v>
      </c>
      <c r="V564" s="304">
        <v>50000000</v>
      </c>
      <c r="W564" s="305"/>
      <c r="X564" s="305"/>
      <c r="Y564" s="305"/>
    </row>
    <row r="565" spans="2:25" ht="31.5">
      <c r="B565" s="356" t="s">
        <v>185</v>
      </c>
      <c r="C565" s="356" t="s">
        <v>2300</v>
      </c>
      <c r="D565" s="356"/>
      <c r="E565" s="356"/>
      <c r="F565" s="356"/>
      <c r="G565" s="356"/>
      <c r="H565" s="356"/>
      <c r="I565" s="356"/>
      <c r="J565" s="347"/>
      <c r="K565" s="348"/>
      <c r="L565" s="348"/>
      <c r="M565" s="347"/>
      <c r="N565" s="347" t="s">
        <v>2880</v>
      </c>
      <c r="O565" s="348"/>
      <c r="P565" s="347"/>
      <c r="Q565" s="357" t="s">
        <v>2769</v>
      </c>
      <c r="R565" s="356"/>
      <c r="S565" s="356" t="s">
        <v>2186</v>
      </c>
      <c r="U565" s="259" t="s">
        <v>4173</v>
      </c>
      <c r="V565" s="304">
        <v>54681773.649999999</v>
      </c>
      <c r="W565" s="305"/>
      <c r="X565" s="305"/>
      <c r="Y565" s="305"/>
    </row>
    <row r="566" spans="2:25" ht="31.5">
      <c r="B566" s="356" t="s">
        <v>185</v>
      </c>
      <c r="C566" s="356" t="s">
        <v>2300</v>
      </c>
      <c r="D566" s="356"/>
      <c r="E566" s="356"/>
      <c r="F566" s="356"/>
      <c r="G566" s="356"/>
      <c r="H566" s="356"/>
      <c r="I566" s="356"/>
      <c r="J566" s="347"/>
      <c r="K566" s="348"/>
      <c r="L566" s="348"/>
      <c r="M566" s="347"/>
      <c r="N566" s="347" t="s">
        <v>2881</v>
      </c>
      <c r="O566" s="348"/>
      <c r="P566" s="347"/>
      <c r="Q566" s="357" t="s">
        <v>2769</v>
      </c>
      <c r="R566" s="356"/>
      <c r="S566" s="356" t="s">
        <v>2326</v>
      </c>
      <c r="U566" s="259" t="s">
        <v>2333</v>
      </c>
      <c r="V566" s="304">
        <v>100000000</v>
      </c>
      <c r="W566" s="305"/>
      <c r="X566" s="305"/>
      <c r="Y566" s="305"/>
    </row>
    <row r="567" spans="2:25">
      <c r="B567" s="356" t="s">
        <v>185</v>
      </c>
      <c r="C567" s="356" t="s">
        <v>2300</v>
      </c>
      <c r="D567" s="356"/>
      <c r="E567" s="356"/>
      <c r="F567" s="356"/>
      <c r="G567" s="356"/>
      <c r="H567" s="356"/>
      <c r="I567" s="356"/>
      <c r="J567" s="347"/>
      <c r="K567" s="348"/>
      <c r="L567" s="348"/>
      <c r="M567" s="347"/>
      <c r="N567" s="347" t="s">
        <v>2882</v>
      </c>
      <c r="O567" s="348"/>
      <c r="P567" s="347"/>
      <c r="Q567" s="357" t="s">
        <v>2769</v>
      </c>
      <c r="R567" s="356"/>
      <c r="S567" s="356" t="s">
        <v>2326</v>
      </c>
      <c r="U567" s="259" t="s">
        <v>2334</v>
      </c>
      <c r="V567" s="304">
        <v>75000000</v>
      </c>
      <c r="W567" s="305"/>
      <c r="X567" s="305"/>
      <c r="Y567" s="305"/>
    </row>
    <row r="568" spans="2:25">
      <c r="B568" s="356" t="s">
        <v>185</v>
      </c>
      <c r="C568" s="356" t="s">
        <v>2300</v>
      </c>
      <c r="D568" s="356"/>
      <c r="E568" s="356"/>
      <c r="F568" s="356"/>
      <c r="G568" s="356"/>
      <c r="H568" s="356"/>
      <c r="I568" s="356"/>
      <c r="J568" s="347"/>
      <c r="K568" s="348"/>
      <c r="L568" s="348"/>
      <c r="M568" s="347"/>
      <c r="N568" s="347" t="s">
        <v>2884</v>
      </c>
      <c r="O568" s="348"/>
      <c r="P568" s="347"/>
      <c r="Q568" s="357" t="s">
        <v>2769</v>
      </c>
      <c r="R568" s="356"/>
      <c r="S568" s="356" t="s">
        <v>2326</v>
      </c>
      <c r="U568" s="259" t="s">
        <v>2336</v>
      </c>
      <c r="V568" s="304">
        <v>8497530.3000000007</v>
      </c>
      <c r="W568" s="305"/>
      <c r="X568" s="305"/>
      <c r="Y568" s="305"/>
    </row>
    <row r="569" spans="2:25" ht="31.5">
      <c r="B569" s="356" t="s">
        <v>185</v>
      </c>
      <c r="C569" s="356" t="s">
        <v>2300</v>
      </c>
      <c r="D569" s="356"/>
      <c r="E569" s="356"/>
      <c r="F569" s="356"/>
      <c r="G569" s="356"/>
      <c r="H569" s="356"/>
      <c r="I569" s="356"/>
      <c r="J569" s="347"/>
      <c r="K569" s="348"/>
      <c r="L569" s="348"/>
      <c r="M569" s="347"/>
      <c r="N569" s="347" t="s">
        <v>2885</v>
      </c>
      <c r="O569" s="348"/>
      <c r="P569" s="347"/>
      <c r="Q569" s="357" t="s">
        <v>2769</v>
      </c>
      <c r="R569" s="356"/>
      <c r="S569" s="356" t="s">
        <v>2326</v>
      </c>
      <c r="U569" s="259" t="s">
        <v>2337</v>
      </c>
      <c r="V569" s="304">
        <v>75000000</v>
      </c>
      <c r="W569" s="305"/>
      <c r="X569" s="305"/>
      <c r="Y569" s="305"/>
    </row>
    <row r="570" spans="2:25">
      <c r="B570" s="356" t="s">
        <v>185</v>
      </c>
      <c r="C570" s="356" t="s">
        <v>2300</v>
      </c>
      <c r="D570" s="356"/>
      <c r="E570" s="356"/>
      <c r="F570" s="356"/>
      <c r="G570" s="356"/>
      <c r="H570" s="356"/>
      <c r="I570" s="356"/>
      <c r="J570" s="347"/>
      <c r="K570" s="348"/>
      <c r="L570" s="348"/>
      <c r="M570" s="347"/>
      <c r="N570" s="347" t="s">
        <v>4174</v>
      </c>
      <c r="O570" s="348"/>
      <c r="P570" s="347"/>
      <c r="Q570" s="357" t="s">
        <v>2769</v>
      </c>
      <c r="R570" s="356"/>
      <c r="S570" s="356" t="s">
        <v>2269</v>
      </c>
      <c r="U570" s="259" t="s">
        <v>2344</v>
      </c>
      <c r="V570" s="304">
        <v>4090259.79</v>
      </c>
      <c r="W570" s="305"/>
      <c r="X570" s="305"/>
      <c r="Y570" s="305"/>
    </row>
    <row r="571" spans="2:25">
      <c r="B571" s="356" t="s">
        <v>185</v>
      </c>
      <c r="C571" s="356" t="s">
        <v>2300</v>
      </c>
      <c r="D571" s="356"/>
      <c r="E571" s="356"/>
      <c r="F571" s="356"/>
      <c r="G571" s="356"/>
      <c r="H571" s="356"/>
      <c r="I571" s="356"/>
      <c r="J571" s="347"/>
      <c r="K571" s="348"/>
      <c r="L571" s="348"/>
      <c r="M571" s="347"/>
      <c r="N571" s="347" t="s">
        <v>2891</v>
      </c>
      <c r="O571" s="348"/>
      <c r="P571" s="347"/>
      <c r="Q571" s="357" t="s">
        <v>2769</v>
      </c>
      <c r="R571" s="356"/>
      <c r="S571" s="356" t="s">
        <v>2242</v>
      </c>
      <c r="U571" s="259" t="s">
        <v>2345</v>
      </c>
      <c r="V571" s="304">
        <v>11137195.82</v>
      </c>
      <c r="W571" s="305"/>
      <c r="X571" s="305"/>
      <c r="Y571" s="305"/>
    </row>
    <row r="572" spans="2:25">
      <c r="B572" s="356" t="s">
        <v>185</v>
      </c>
      <c r="C572" s="356" t="s">
        <v>2300</v>
      </c>
      <c r="D572" s="356"/>
      <c r="E572" s="356"/>
      <c r="F572" s="356"/>
      <c r="G572" s="356"/>
      <c r="H572" s="356"/>
      <c r="I572" s="356"/>
      <c r="J572" s="347"/>
      <c r="K572" s="348"/>
      <c r="L572" s="348"/>
      <c r="M572" s="347"/>
      <c r="N572" s="347" t="s">
        <v>2894</v>
      </c>
      <c r="O572" s="348"/>
      <c r="P572" s="347"/>
      <c r="Q572" s="357" t="s">
        <v>2769</v>
      </c>
      <c r="R572" s="356"/>
      <c r="S572" s="356" t="s">
        <v>2277</v>
      </c>
      <c r="U572" s="259" t="s">
        <v>2348</v>
      </c>
      <c r="V572" s="304">
        <v>12094681.25</v>
      </c>
      <c r="W572" s="305"/>
      <c r="X572" s="305"/>
      <c r="Y572" s="305"/>
    </row>
    <row r="573" spans="2:25" ht="31.5">
      <c r="B573" s="356" t="s">
        <v>185</v>
      </c>
      <c r="C573" s="356" t="s">
        <v>2300</v>
      </c>
      <c r="D573" s="356"/>
      <c r="E573" s="356"/>
      <c r="F573" s="356"/>
      <c r="G573" s="356"/>
      <c r="H573" s="356"/>
      <c r="I573" s="356"/>
      <c r="J573" s="347"/>
      <c r="K573" s="348"/>
      <c r="L573" s="348"/>
      <c r="M573" s="347"/>
      <c r="N573" s="347" t="s">
        <v>2908</v>
      </c>
      <c r="O573" s="348"/>
      <c r="P573" s="347"/>
      <c r="Q573" s="357" t="s">
        <v>2769</v>
      </c>
      <c r="R573" s="356"/>
      <c r="S573" s="356" t="s">
        <v>2359</v>
      </c>
      <c r="U573" s="259" t="s">
        <v>2365</v>
      </c>
      <c r="V573" s="304">
        <v>75000000</v>
      </c>
      <c r="W573" s="305"/>
      <c r="X573" s="305"/>
      <c r="Y573" s="305"/>
    </row>
    <row r="574" spans="2:25">
      <c r="B574" s="356" t="s">
        <v>185</v>
      </c>
      <c r="C574" s="356" t="s">
        <v>2300</v>
      </c>
      <c r="D574" s="356"/>
      <c r="E574" s="356"/>
      <c r="F574" s="356"/>
      <c r="G574" s="356"/>
      <c r="H574" s="356"/>
      <c r="I574" s="356"/>
      <c r="J574" s="347"/>
      <c r="K574" s="348"/>
      <c r="L574" s="348"/>
      <c r="M574" s="347"/>
      <c r="N574" s="347" t="s">
        <v>2909</v>
      </c>
      <c r="O574" s="348"/>
      <c r="P574" s="347"/>
      <c r="Q574" s="357" t="s">
        <v>2769</v>
      </c>
      <c r="R574" s="356"/>
      <c r="S574" s="356" t="s">
        <v>2359</v>
      </c>
      <c r="U574" s="259" t="s">
        <v>2366</v>
      </c>
      <c r="V574" s="304">
        <v>50000000</v>
      </c>
      <c r="W574" s="305"/>
      <c r="X574" s="305"/>
      <c r="Y574" s="305"/>
    </row>
    <row r="575" spans="2:25">
      <c r="B575" s="356" t="s">
        <v>185</v>
      </c>
      <c r="C575" s="356" t="s">
        <v>2300</v>
      </c>
      <c r="D575" s="356"/>
      <c r="E575" s="356"/>
      <c r="F575" s="356"/>
      <c r="G575" s="356"/>
      <c r="H575" s="356"/>
      <c r="I575" s="356"/>
      <c r="J575" s="347"/>
      <c r="K575" s="348"/>
      <c r="L575" s="348"/>
      <c r="M575" s="347"/>
      <c r="N575" s="347" t="s">
        <v>2911</v>
      </c>
      <c r="O575" s="348"/>
      <c r="P575" s="347"/>
      <c r="Q575" s="357" t="s">
        <v>2769</v>
      </c>
      <c r="R575" s="356"/>
      <c r="S575" s="356" t="s">
        <v>2269</v>
      </c>
      <c r="U575" s="259" t="s">
        <v>2368</v>
      </c>
      <c r="V575" s="304">
        <v>5801204.4400000004</v>
      </c>
      <c r="W575" s="305"/>
      <c r="X575" s="305"/>
      <c r="Y575" s="305"/>
    </row>
    <row r="576" spans="2:25" ht="31.5">
      <c r="B576" s="356" t="s">
        <v>185</v>
      </c>
      <c r="C576" s="356" t="s">
        <v>2300</v>
      </c>
      <c r="D576" s="356"/>
      <c r="E576" s="356"/>
      <c r="F576" s="356"/>
      <c r="G576" s="356"/>
      <c r="H576" s="356"/>
      <c r="I576" s="356"/>
      <c r="J576" s="347"/>
      <c r="K576" s="348"/>
      <c r="L576" s="348"/>
      <c r="M576" s="347"/>
      <c r="N576" s="347" t="s">
        <v>2915</v>
      </c>
      <c r="O576" s="348"/>
      <c r="P576" s="347"/>
      <c r="Q576" s="357" t="s">
        <v>2769</v>
      </c>
      <c r="R576" s="356"/>
      <c r="S576" s="356" t="s">
        <v>2359</v>
      </c>
      <c r="U576" s="259" t="s">
        <v>4175</v>
      </c>
      <c r="V576" s="304">
        <v>50000000</v>
      </c>
      <c r="W576" s="305"/>
      <c r="X576" s="305"/>
      <c r="Y576" s="305"/>
    </row>
    <row r="577" spans="1:25" ht="31.5">
      <c r="B577" s="356" t="s">
        <v>185</v>
      </c>
      <c r="C577" s="356" t="s">
        <v>2300</v>
      </c>
      <c r="D577" s="356"/>
      <c r="E577" s="356"/>
      <c r="F577" s="356"/>
      <c r="G577" s="356"/>
      <c r="H577" s="356"/>
      <c r="I577" s="356"/>
      <c r="J577" s="347"/>
      <c r="K577" s="348"/>
      <c r="L577" s="348"/>
      <c r="M577" s="347"/>
      <c r="N577" s="347" t="s">
        <v>2889</v>
      </c>
      <c r="O577" s="348"/>
      <c r="P577" s="347"/>
      <c r="Q577" s="357" t="s">
        <v>2769</v>
      </c>
      <c r="R577" s="356"/>
      <c r="S577" s="356">
        <v>23020113</v>
      </c>
      <c r="U577" s="259" t="s">
        <v>847</v>
      </c>
      <c r="V577" s="304">
        <v>88201398.140000001</v>
      </c>
      <c r="W577" s="305"/>
      <c r="X577" s="305"/>
      <c r="Y577" s="305"/>
    </row>
    <row r="578" spans="1:25" s="310" customFormat="1">
      <c r="A578" s="284"/>
      <c r="B578" s="356"/>
      <c r="C578" s="358"/>
      <c r="D578" s="358"/>
      <c r="E578" s="358"/>
      <c r="F578" s="356"/>
      <c r="G578" s="358"/>
      <c r="H578" s="358"/>
      <c r="I578" s="358"/>
      <c r="J578" s="347">
        <v>0</v>
      </c>
      <c r="K578" s="348" t="s">
        <v>2763</v>
      </c>
      <c r="L578" s="348" t="s">
        <v>2763</v>
      </c>
      <c r="M578" s="347">
        <v>0</v>
      </c>
      <c r="N578" s="347"/>
      <c r="O578" s="348" t="e">
        <v>#N/A</v>
      </c>
      <c r="P578" s="347"/>
      <c r="Q578" s="359"/>
      <c r="R578" s="358"/>
      <c r="S578" s="356"/>
      <c r="T578" s="287"/>
      <c r="U578" s="308"/>
      <c r="V578" s="309">
        <f>SUM(V449:V577)</f>
        <v>2468501307.4000006</v>
      </c>
      <c r="W578" s="309">
        <f>SUM(W449:W576)</f>
        <v>2158321994.7755003</v>
      </c>
      <c r="X578" s="309">
        <f>SUM(X449:X576)</f>
        <v>1344701760.6673999</v>
      </c>
      <c r="Y578" s="309">
        <f>SUM(Y449:Y576)</f>
        <v>1274243147.5</v>
      </c>
    </row>
    <row r="579" spans="1:25" s="310" customFormat="1">
      <c r="A579" s="284"/>
      <c r="B579" s="284"/>
      <c r="C579" s="306"/>
      <c r="D579" s="306"/>
      <c r="E579" s="306"/>
      <c r="F579" s="284"/>
      <c r="G579" s="306"/>
      <c r="H579" s="306"/>
      <c r="I579" s="306"/>
      <c r="J579" s="278">
        <v>0</v>
      </c>
      <c r="K579" s="279" t="s">
        <v>2763</v>
      </c>
      <c r="L579" s="279" t="s">
        <v>2763</v>
      </c>
      <c r="M579" s="278">
        <v>0</v>
      </c>
      <c r="N579" s="278"/>
      <c r="O579" s="279" t="e">
        <v>#N/A</v>
      </c>
      <c r="P579" s="278"/>
      <c r="Q579" s="307"/>
      <c r="R579" s="306"/>
      <c r="S579" s="284"/>
      <c r="T579" s="287"/>
      <c r="U579" s="312"/>
      <c r="V579" s="312"/>
      <c r="W579" s="315"/>
      <c r="X579" s="315"/>
      <c r="Y579" s="315"/>
    </row>
    <row r="580" spans="1:25" s="310" customFormat="1">
      <c r="A580" s="284"/>
      <c r="B580" s="284"/>
      <c r="C580" s="306"/>
      <c r="D580" s="306"/>
      <c r="E580" s="306"/>
      <c r="F580" s="284"/>
      <c r="G580" s="306"/>
      <c r="H580" s="306"/>
      <c r="I580" s="306"/>
      <c r="J580" s="278">
        <v>0</v>
      </c>
      <c r="K580" s="279" t="s">
        <v>2763</v>
      </c>
      <c r="L580" s="279" t="s">
        <v>2763</v>
      </c>
      <c r="M580" s="278">
        <v>0</v>
      </c>
      <c r="N580" s="278"/>
      <c r="O580" s="279" t="e">
        <v>#N/A</v>
      </c>
      <c r="P580" s="278"/>
      <c r="Q580" s="307"/>
      <c r="R580" s="306"/>
      <c r="S580" s="284"/>
      <c r="T580" s="287"/>
      <c r="U580" s="312" t="s">
        <v>791</v>
      </c>
      <c r="V580" s="377"/>
      <c r="W580" s="315"/>
      <c r="X580" s="315"/>
      <c r="Y580" s="315"/>
    </row>
    <row r="581" spans="1:25" s="310" customFormat="1" ht="31.5">
      <c r="A581" s="284"/>
      <c r="B581" s="284"/>
      <c r="C581" s="306"/>
      <c r="D581" s="306"/>
      <c r="E581" s="306"/>
      <c r="F581" s="284"/>
      <c r="G581" s="306"/>
      <c r="H581" s="306"/>
      <c r="I581" s="306"/>
      <c r="J581" s="278">
        <v>0</v>
      </c>
      <c r="K581" s="279" t="s">
        <v>2763</v>
      </c>
      <c r="L581" s="279" t="s">
        <v>2763</v>
      </c>
      <c r="M581" s="278">
        <v>0</v>
      </c>
      <c r="N581" s="278"/>
      <c r="O581" s="279" t="e">
        <v>#N/A</v>
      </c>
      <c r="P581" s="278"/>
      <c r="Q581" s="307"/>
      <c r="R581" s="306"/>
      <c r="S581" s="284"/>
      <c r="T581" s="287"/>
      <c r="U581" s="312" t="s">
        <v>1455</v>
      </c>
      <c r="V581" s="312"/>
      <c r="W581" s="315">
        <v>197025410.49000001</v>
      </c>
      <c r="X581" s="315"/>
      <c r="Y581" s="315"/>
    </row>
    <row r="582" spans="1:25" s="310" customFormat="1" ht="31.5">
      <c r="A582" s="284"/>
      <c r="B582" s="284"/>
      <c r="C582" s="306"/>
      <c r="D582" s="306"/>
      <c r="E582" s="306"/>
      <c r="F582" s="284"/>
      <c r="G582" s="306"/>
      <c r="H582" s="306"/>
      <c r="I582" s="306"/>
      <c r="J582" s="278">
        <v>0</v>
      </c>
      <c r="K582" s="279" t="s">
        <v>2763</v>
      </c>
      <c r="L582" s="279" t="s">
        <v>2763</v>
      </c>
      <c r="M582" s="278">
        <v>0</v>
      </c>
      <c r="N582" s="278"/>
      <c r="O582" s="279" t="e">
        <v>#N/A</v>
      </c>
      <c r="P582" s="278"/>
      <c r="Q582" s="307"/>
      <c r="R582" s="306"/>
      <c r="S582" s="284"/>
      <c r="T582" s="287"/>
      <c r="U582" s="312" t="s">
        <v>1456</v>
      </c>
      <c r="V582" s="312"/>
      <c r="W582" s="315">
        <v>1331951000.05</v>
      </c>
      <c r="X582" s="315"/>
      <c r="Y582" s="315"/>
    </row>
    <row r="583" spans="1:25" s="310" customFormat="1">
      <c r="A583" s="284"/>
      <c r="B583" s="284"/>
      <c r="C583" s="306"/>
      <c r="D583" s="306"/>
      <c r="E583" s="306"/>
      <c r="F583" s="284"/>
      <c r="G583" s="306"/>
      <c r="H583" s="306"/>
      <c r="I583" s="306"/>
      <c r="J583" s="278">
        <v>0</v>
      </c>
      <c r="K583" s="279" t="s">
        <v>2763</v>
      </c>
      <c r="L583" s="279" t="s">
        <v>2763</v>
      </c>
      <c r="M583" s="278">
        <v>0</v>
      </c>
      <c r="N583" s="278"/>
      <c r="O583" s="279" t="e">
        <v>#N/A</v>
      </c>
      <c r="P583" s="278"/>
      <c r="Q583" s="307"/>
      <c r="R583" s="306"/>
      <c r="S583" s="284"/>
      <c r="T583" s="287"/>
      <c r="U583" s="312"/>
      <c r="V583" s="312"/>
      <c r="W583" s="315"/>
      <c r="X583" s="315"/>
      <c r="Y583" s="315"/>
    </row>
    <row r="584" spans="1:25" s="310" customFormat="1">
      <c r="A584" s="284"/>
      <c r="B584" s="284"/>
      <c r="C584" s="306"/>
      <c r="D584" s="306"/>
      <c r="E584" s="306"/>
      <c r="F584" s="284"/>
      <c r="G584" s="306"/>
      <c r="H584" s="306"/>
      <c r="I584" s="306"/>
      <c r="J584" s="278">
        <v>0</v>
      </c>
      <c r="K584" s="279" t="s">
        <v>2763</v>
      </c>
      <c r="L584" s="279" t="s">
        <v>2763</v>
      </c>
      <c r="M584" s="278">
        <v>0</v>
      </c>
      <c r="N584" s="278"/>
      <c r="O584" s="279" t="e">
        <v>#N/A</v>
      </c>
      <c r="P584" s="278"/>
      <c r="Q584" s="307"/>
      <c r="R584" s="306"/>
      <c r="S584" s="284"/>
      <c r="T584" s="287"/>
      <c r="U584" s="312"/>
      <c r="V584" s="312"/>
      <c r="W584" s="315"/>
      <c r="X584" s="315"/>
      <c r="Y584" s="315"/>
    </row>
    <row r="585" spans="1:25" s="310" customFormat="1">
      <c r="A585" s="284"/>
      <c r="B585" s="284"/>
      <c r="C585" s="306"/>
      <c r="D585" s="306"/>
      <c r="E585" s="306"/>
      <c r="F585" s="284"/>
      <c r="G585" s="306"/>
      <c r="H585" s="306"/>
      <c r="I585" s="306"/>
      <c r="J585" s="278">
        <v>0</v>
      </c>
      <c r="K585" s="279" t="s">
        <v>2763</v>
      </c>
      <c r="L585" s="279" t="s">
        <v>2763</v>
      </c>
      <c r="M585" s="278">
        <v>0</v>
      </c>
      <c r="N585" s="278"/>
      <c r="O585" s="279" t="e">
        <v>#N/A</v>
      </c>
      <c r="P585" s="278"/>
      <c r="Q585" s="307"/>
      <c r="R585" s="306"/>
      <c r="S585" s="284"/>
      <c r="T585" s="287"/>
      <c r="U585" s="312"/>
      <c r="V585" s="312"/>
      <c r="W585" s="315"/>
      <c r="X585" s="315"/>
      <c r="Y585" s="315"/>
    </row>
    <row r="586" spans="1:25" s="310" customFormat="1">
      <c r="A586" s="284"/>
      <c r="B586" s="323" t="s">
        <v>1687</v>
      </c>
      <c r="C586" s="306"/>
      <c r="D586" s="306"/>
      <c r="E586" s="306"/>
      <c r="F586" s="284" t="e">
        <v>#N/A</v>
      </c>
      <c r="G586" s="306"/>
      <c r="H586" s="306"/>
      <c r="I586" s="306"/>
      <c r="J586" s="278">
        <v>0</v>
      </c>
      <c r="K586" s="279" t="s">
        <v>2763</v>
      </c>
      <c r="L586" s="279" t="s">
        <v>2763</v>
      </c>
      <c r="M586" s="278">
        <v>0</v>
      </c>
      <c r="N586" s="278"/>
      <c r="O586" s="279" t="e">
        <v>#N/A</v>
      </c>
      <c r="P586" s="278"/>
      <c r="Q586" s="307"/>
      <c r="R586" s="306"/>
      <c r="S586" s="284"/>
      <c r="T586" s="287"/>
      <c r="U586" s="323"/>
      <c r="V586" s="323"/>
      <c r="W586" s="315"/>
      <c r="X586" s="315"/>
      <c r="Y586" s="315"/>
    </row>
    <row r="587" spans="1:25" s="310" customFormat="1">
      <c r="A587" s="285" t="s">
        <v>2421</v>
      </c>
      <c r="B587" s="356" t="s">
        <v>1755</v>
      </c>
      <c r="C587" s="356" t="s">
        <v>2300</v>
      </c>
      <c r="D587" s="358"/>
      <c r="E587" s="358"/>
      <c r="F587" s="356" t="s">
        <v>2421</v>
      </c>
      <c r="G587" s="358"/>
      <c r="H587" s="358"/>
      <c r="I587" s="356" t="s">
        <v>2963</v>
      </c>
      <c r="J587" s="347" t="s">
        <v>2963</v>
      </c>
      <c r="K587" s="348" t="s">
        <v>3732</v>
      </c>
      <c r="L587" s="348" t="s">
        <v>3999</v>
      </c>
      <c r="M587" s="347" t="s">
        <v>2421</v>
      </c>
      <c r="N587" s="347" t="s">
        <v>2963</v>
      </c>
      <c r="O587" s="348" t="s">
        <v>2261</v>
      </c>
      <c r="P587" s="347"/>
      <c r="Q587" s="357" t="s">
        <v>2769</v>
      </c>
      <c r="R587" s="358"/>
      <c r="S587" s="356" t="s">
        <v>2261</v>
      </c>
      <c r="T587" s="287" t="s">
        <v>2771</v>
      </c>
      <c r="U587" s="259" t="s">
        <v>861</v>
      </c>
      <c r="V587" s="259"/>
      <c r="W587" s="305">
        <v>50090000</v>
      </c>
      <c r="X587" s="305">
        <v>100000000</v>
      </c>
      <c r="Y587" s="305">
        <v>50000000</v>
      </c>
    </row>
    <row r="588" spans="1:25" s="310" customFormat="1">
      <c r="A588" s="285" t="s">
        <v>2422</v>
      </c>
      <c r="B588" s="356" t="s">
        <v>1755</v>
      </c>
      <c r="C588" s="356" t="s">
        <v>2300</v>
      </c>
      <c r="D588" s="358"/>
      <c r="E588" s="358"/>
      <c r="F588" s="356" t="e">
        <v>#N/A</v>
      </c>
      <c r="G588" s="358"/>
      <c r="H588" s="358"/>
      <c r="I588" s="356" t="s">
        <v>2964</v>
      </c>
      <c r="J588" s="347" t="s">
        <v>2964</v>
      </c>
      <c r="K588" s="348" t="s">
        <v>3732</v>
      </c>
      <c r="L588" s="348" t="s">
        <v>3999</v>
      </c>
      <c r="M588" s="347" t="s">
        <v>2422</v>
      </c>
      <c r="N588" s="347" t="s">
        <v>2964</v>
      </c>
      <c r="O588" s="348" t="s">
        <v>2261</v>
      </c>
      <c r="P588" s="347"/>
      <c r="Q588" s="357" t="s">
        <v>2769</v>
      </c>
      <c r="R588" s="358"/>
      <c r="S588" s="356" t="s">
        <v>2261</v>
      </c>
      <c r="T588" s="287" t="s">
        <v>2771</v>
      </c>
      <c r="U588" s="259" t="s">
        <v>862</v>
      </c>
      <c r="V588" s="259"/>
      <c r="W588" s="305">
        <v>25090000</v>
      </c>
      <c r="X588" s="305">
        <v>50000000</v>
      </c>
      <c r="Y588" s="305">
        <v>25000000</v>
      </c>
    </row>
    <row r="589" spans="1:25" s="310" customFormat="1">
      <c r="A589" s="285" t="s">
        <v>2423</v>
      </c>
      <c r="B589" s="356" t="s">
        <v>1755</v>
      </c>
      <c r="C589" s="356" t="s">
        <v>2300</v>
      </c>
      <c r="D589" s="358"/>
      <c r="E589" s="358"/>
      <c r="F589" s="356" t="s">
        <v>2423</v>
      </c>
      <c r="G589" s="358"/>
      <c r="H589" s="358"/>
      <c r="I589" s="356" t="s">
        <v>2965</v>
      </c>
      <c r="J589" s="347" t="s">
        <v>2965</v>
      </c>
      <c r="K589" s="348" t="s">
        <v>3732</v>
      </c>
      <c r="L589" s="348" t="s">
        <v>3999</v>
      </c>
      <c r="M589" s="347" t="s">
        <v>2423</v>
      </c>
      <c r="N589" s="347" t="s">
        <v>2965</v>
      </c>
      <c r="O589" s="348" t="s">
        <v>2261</v>
      </c>
      <c r="P589" s="347"/>
      <c r="Q589" s="357" t="s">
        <v>2769</v>
      </c>
      <c r="R589" s="358"/>
      <c r="S589" s="356" t="s">
        <v>2261</v>
      </c>
      <c r="T589" s="287" t="s">
        <v>2771</v>
      </c>
      <c r="U589" s="259" t="s">
        <v>863</v>
      </c>
      <c r="V589" s="259"/>
      <c r="W589" s="305">
        <v>30090000</v>
      </c>
      <c r="X589" s="305">
        <v>60000000</v>
      </c>
      <c r="Y589" s="305">
        <v>30000000</v>
      </c>
    </row>
    <row r="590" spans="1:25" s="310" customFormat="1">
      <c r="A590" s="285" t="s">
        <v>2424</v>
      </c>
      <c r="B590" s="356" t="s">
        <v>1755</v>
      </c>
      <c r="C590" s="356" t="s">
        <v>2300</v>
      </c>
      <c r="D590" s="358"/>
      <c r="E590" s="358"/>
      <c r="F590" s="356" t="s">
        <v>2424</v>
      </c>
      <c r="G590" s="358"/>
      <c r="H590" s="358"/>
      <c r="I590" s="356" t="s">
        <v>2966</v>
      </c>
      <c r="J590" s="347" t="s">
        <v>2966</v>
      </c>
      <c r="K590" s="348" t="s">
        <v>3732</v>
      </c>
      <c r="L590" s="348" t="s">
        <v>3999</v>
      </c>
      <c r="M590" s="347" t="s">
        <v>2424</v>
      </c>
      <c r="N590" s="347" t="s">
        <v>2966</v>
      </c>
      <c r="O590" s="348" t="s">
        <v>2261</v>
      </c>
      <c r="P590" s="347"/>
      <c r="Q590" s="357" t="s">
        <v>2769</v>
      </c>
      <c r="R590" s="358"/>
      <c r="S590" s="356" t="s">
        <v>2261</v>
      </c>
      <c r="T590" s="287" t="s">
        <v>2771</v>
      </c>
      <c r="U590" s="259" t="s">
        <v>864</v>
      </c>
      <c r="V590" s="259"/>
      <c r="W590" s="305">
        <v>20090000</v>
      </c>
      <c r="X590" s="305">
        <v>20000000</v>
      </c>
      <c r="Y590" s="305">
        <v>0</v>
      </c>
    </row>
    <row r="591" spans="1:25" s="310" customFormat="1">
      <c r="A591" s="285" t="s">
        <v>3436</v>
      </c>
      <c r="B591" s="356" t="s">
        <v>1755</v>
      </c>
      <c r="C591" s="356" t="s">
        <v>2434</v>
      </c>
      <c r="D591" s="358"/>
      <c r="E591" s="358"/>
      <c r="F591" s="356" t="e">
        <v>#N/A</v>
      </c>
      <c r="G591" s="358"/>
      <c r="H591" s="358"/>
      <c r="I591" s="356" t="s">
        <v>3437</v>
      </c>
      <c r="J591" s="347" t="s">
        <v>3786</v>
      </c>
      <c r="K591" s="348" t="s">
        <v>3732</v>
      </c>
      <c r="L591" s="348" t="s">
        <v>4012</v>
      </c>
      <c r="M591" s="347" t="s">
        <v>3436</v>
      </c>
      <c r="N591" s="347" t="s">
        <v>3786</v>
      </c>
      <c r="O591" s="348">
        <v>0</v>
      </c>
      <c r="P591" s="347"/>
      <c r="Q591" s="357" t="s">
        <v>2769</v>
      </c>
      <c r="R591" s="358"/>
      <c r="S591" s="356">
        <v>23030121</v>
      </c>
      <c r="T591" s="287"/>
      <c r="U591" s="259" t="s">
        <v>865</v>
      </c>
      <c r="V591" s="304">
        <v>26821685</v>
      </c>
      <c r="W591" s="305">
        <v>26090000</v>
      </c>
      <c r="X591" s="305">
        <v>0</v>
      </c>
      <c r="Y591" s="305">
        <v>0</v>
      </c>
    </row>
    <row r="592" spans="1:25" s="310" customFormat="1">
      <c r="A592" s="285" t="s">
        <v>3446</v>
      </c>
      <c r="B592" s="356" t="s">
        <v>1755</v>
      </c>
      <c r="C592" s="356" t="s">
        <v>2434</v>
      </c>
      <c r="D592" s="358"/>
      <c r="E592" s="358"/>
      <c r="F592" s="356" t="e">
        <v>#N/A</v>
      </c>
      <c r="G592" s="358"/>
      <c r="H592" s="358"/>
      <c r="I592" s="356" t="s">
        <v>3447</v>
      </c>
      <c r="J592" s="347" t="s">
        <v>3787</v>
      </c>
      <c r="K592" s="348" t="s">
        <v>3732</v>
      </c>
      <c r="L592" s="348" t="s">
        <v>4012</v>
      </c>
      <c r="M592" s="347" t="s">
        <v>3446</v>
      </c>
      <c r="N592" s="347" t="s">
        <v>3787</v>
      </c>
      <c r="O592" s="348">
        <v>0</v>
      </c>
      <c r="P592" s="347"/>
      <c r="Q592" s="357" t="s">
        <v>2769</v>
      </c>
      <c r="R592" s="358"/>
      <c r="S592" s="356">
        <v>23030121</v>
      </c>
      <c r="T592" s="287"/>
      <c r="U592" s="259" t="s">
        <v>866</v>
      </c>
      <c r="V592" s="304"/>
      <c r="W592" s="305">
        <v>41442406.5</v>
      </c>
      <c r="X592" s="305">
        <v>25000000</v>
      </c>
      <c r="Y592" s="305">
        <v>0</v>
      </c>
    </row>
    <row r="593" spans="1:25" s="310" customFormat="1">
      <c r="A593" s="285" t="s">
        <v>2425</v>
      </c>
      <c r="B593" s="356" t="s">
        <v>1755</v>
      </c>
      <c r="C593" s="356" t="s">
        <v>2300</v>
      </c>
      <c r="D593" s="358"/>
      <c r="E593" s="358"/>
      <c r="F593" s="356" t="s">
        <v>2425</v>
      </c>
      <c r="G593" s="358"/>
      <c r="H593" s="358"/>
      <c r="I593" s="356" t="s">
        <v>2967</v>
      </c>
      <c r="J593" s="347" t="s">
        <v>2967</v>
      </c>
      <c r="K593" s="348" t="s">
        <v>3732</v>
      </c>
      <c r="L593" s="348" t="s">
        <v>3999</v>
      </c>
      <c r="M593" s="347" t="s">
        <v>2425</v>
      </c>
      <c r="N593" s="347" t="s">
        <v>2967</v>
      </c>
      <c r="O593" s="348" t="s">
        <v>2279</v>
      </c>
      <c r="P593" s="347"/>
      <c r="Q593" s="357" t="s">
        <v>2769</v>
      </c>
      <c r="R593" s="358"/>
      <c r="S593" s="356" t="s">
        <v>2279</v>
      </c>
      <c r="T593" s="287" t="s">
        <v>2771</v>
      </c>
      <c r="U593" s="259" t="s">
        <v>867</v>
      </c>
      <c r="V593" s="304"/>
      <c r="W593" s="305">
        <v>35090000</v>
      </c>
      <c r="X593" s="305">
        <v>0</v>
      </c>
      <c r="Y593" s="305">
        <v>0</v>
      </c>
    </row>
    <row r="594" spans="1:25" s="310" customFormat="1">
      <c r="A594" s="285" t="s">
        <v>3453</v>
      </c>
      <c r="B594" s="356" t="s">
        <v>1755</v>
      </c>
      <c r="C594" s="356" t="s">
        <v>2434</v>
      </c>
      <c r="D594" s="358"/>
      <c r="E594" s="358"/>
      <c r="F594" s="356" t="e">
        <v>#N/A</v>
      </c>
      <c r="G594" s="358"/>
      <c r="H594" s="358"/>
      <c r="I594" s="356" t="s">
        <v>3454</v>
      </c>
      <c r="J594" s="347" t="s">
        <v>3788</v>
      </c>
      <c r="K594" s="348" t="s">
        <v>3732</v>
      </c>
      <c r="L594" s="348" t="s">
        <v>4012</v>
      </c>
      <c r="M594" s="347" t="s">
        <v>3453</v>
      </c>
      <c r="N594" s="347" t="s">
        <v>3788</v>
      </c>
      <c r="O594" s="348">
        <v>0</v>
      </c>
      <c r="P594" s="347"/>
      <c r="Q594" s="357" t="s">
        <v>2769</v>
      </c>
      <c r="R594" s="358"/>
      <c r="S594" s="356">
        <v>23030101</v>
      </c>
      <c r="T594" s="287"/>
      <c r="U594" s="259" t="s">
        <v>868</v>
      </c>
      <c r="V594" s="304">
        <v>110352108.34999999</v>
      </c>
      <c r="W594" s="305">
        <v>260352108.34999999</v>
      </c>
      <c r="X594" s="305">
        <v>125000000</v>
      </c>
      <c r="Y594" s="305">
        <v>0</v>
      </c>
    </row>
    <row r="595" spans="1:25" s="310" customFormat="1">
      <c r="A595" s="285" t="s">
        <v>2427</v>
      </c>
      <c r="B595" s="356" t="s">
        <v>1755</v>
      </c>
      <c r="C595" s="356" t="s">
        <v>2300</v>
      </c>
      <c r="D595" s="358"/>
      <c r="E595" s="358"/>
      <c r="F595" s="356" t="s">
        <v>2427</v>
      </c>
      <c r="G595" s="358"/>
      <c r="H595" s="358"/>
      <c r="I595" s="356" t="s">
        <v>2968</v>
      </c>
      <c r="J595" s="347" t="s">
        <v>2968</v>
      </c>
      <c r="K595" s="348" t="s">
        <v>3732</v>
      </c>
      <c r="L595" s="348" t="s">
        <v>3999</v>
      </c>
      <c r="M595" s="347" t="s">
        <v>2427</v>
      </c>
      <c r="N595" s="347" t="s">
        <v>2968</v>
      </c>
      <c r="O595" s="348" t="s">
        <v>2428</v>
      </c>
      <c r="P595" s="347"/>
      <c r="Q595" s="357" t="s">
        <v>2769</v>
      </c>
      <c r="R595" s="358"/>
      <c r="S595" s="356" t="s">
        <v>2428</v>
      </c>
      <c r="T595" s="287" t="s">
        <v>2771</v>
      </c>
      <c r="U595" s="259" t="s">
        <v>869</v>
      </c>
      <c r="V595" s="304">
        <v>27826206.649999999</v>
      </c>
      <c r="W595" s="305">
        <v>28090000</v>
      </c>
      <c r="X595" s="305">
        <v>0</v>
      </c>
      <c r="Y595" s="305">
        <v>0</v>
      </c>
    </row>
    <row r="596" spans="1:25" s="310" customFormat="1">
      <c r="A596" s="285" t="s">
        <v>2431</v>
      </c>
      <c r="B596" s="356" t="s">
        <v>1755</v>
      </c>
      <c r="C596" s="356" t="s">
        <v>2300</v>
      </c>
      <c r="D596" s="358"/>
      <c r="E596" s="358"/>
      <c r="F596" s="356" t="e">
        <v>#N/A</v>
      </c>
      <c r="G596" s="358"/>
      <c r="H596" s="358"/>
      <c r="I596" s="356" t="s">
        <v>2970</v>
      </c>
      <c r="J596" s="347" t="s">
        <v>2970</v>
      </c>
      <c r="K596" s="348" t="s">
        <v>3732</v>
      </c>
      <c r="L596" s="348" t="s">
        <v>3999</v>
      </c>
      <c r="M596" s="347" t="s">
        <v>2431</v>
      </c>
      <c r="N596" s="347" t="s">
        <v>2970</v>
      </c>
      <c r="O596" s="348" t="s">
        <v>2261</v>
      </c>
      <c r="P596" s="347"/>
      <c r="Q596" s="357" t="s">
        <v>2769</v>
      </c>
      <c r="R596" s="358"/>
      <c r="S596" s="356" t="s">
        <v>2261</v>
      </c>
      <c r="T596" s="287" t="s">
        <v>2771</v>
      </c>
      <c r="U596" s="259" t="s">
        <v>877</v>
      </c>
      <c r="V596" s="304"/>
      <c r="W596" s="305">
        <v>420090000</v>
      </c>
      <c r="X596" s="305">
        <v>0</v>
      </c>
      <c r="Y596" s="305">
        <v>0</v>
      </c>
    </row>
    <row r="597" spans="1:25" s="310" customFormat="1">
      <c r="A597" s="285" t="s">
        <v>2432</v>
      </c>
      <c r="B597" s="356" t="s">
        <v>1755</v>
      </c>
      <c r="C597" s="356" t="s">
        <v>2300</v>
      </c>
      <c r="D597" s="358"/>
      <c r="E597" s="358"/>
      <c r="F597" s="356" t="s">
        <v>2432</v>
      </c>
      <c r="G597" s="358"/>
      <c r="H597" s="358"/>
      <c r="I597" s="356" t="s">
        <v>2971</v>
      </c>
      <c r="J597" s="347" t="s">
        <v>2971</v>
      </c>
      <c r="K597" s="348" t="s">
        <v>3732</v>
      </c>
      <c r="L597" s="348" t="s">
        <v>3999</v>
      </c>
      <c r="M597" s="347" t="s">
        <v>2432</v>
      </c>
      <c r="N597" s="347" t="s">
        <v>2971</v>
      </c>
      <c r="O597" s="348" t="s">
        <v>2210</v>
      </c>
      <c r="P597" s="347"/>
      <c r="Q597" s="357" t="s">
        <v>2769</v>
      </c>
      <c r="R597" s="358"/>
      <c r="S597" s="356" t="s">
        <v>2210</v>
      </c>
      <c r="T597" s="287" t="s">
        <v>2771</v>
      </c>
      <c r="U597" s="259" t="s">
        <v>870</v>
      </c>
      <c r="V597" s="304">
        <v>10000000</v>
      </c>
      <c r="W597" s="305">
        <v>10090000</v>
      </c>
      <c r="X597" s="305">
        <v>0</v>
      </c>
      <c r="Y597" s="305">
        <v>0</v>
      </c>
    </row>
    <row r="598" spans="1:25" s="310" customFormat="1">
      <c r="A598" s="285" t="s">
        <v>2429</v>
      </c>
      <c r="B598" s="356" t="s">
        <v>1755</v>
      </c>
      <c r="C598" s="356" t="s">
        <v>2300</v>
      </c>
      <c r="D598" s="358"/>
      <c r="E598" s="358"/>
      <c r="F598" s="356" t="e">
        <v>#N/A</v>
      </c>
      <c r="G598" s="358"/>
      <c r="H598" s="358"/>
      <c r="I598" s="356" t="s">
        <v>2969</v>
      </c>
      <c r="J598" s="347" t="s">
        <v>2969</v>
      </c>
      <c r="K598" s="348" t="s">
        <v>4055</v>
      </c>
      <c r="L598" s="348" t="s">
        <v>3999</v>
      </c>
      <c r="M598" s="347" t="s">
        <v>2429</v>
      </c>
      <c r="N598" s="347" t="s">
        <v>2969</v>
      </c>
      <c r="O598" s="348" t="s">
        <v>2430</v>
      </c>
      <c r="P598" s="347"/>
      <c r="Q598" s="357" t="s">
        <v>2769</v>
      </c>
      <c r="R598" s="358"/>
      <c r="S598" s="356" t="s">
        <v>2430</v>
      </c>
      <c r="T598" s="287" t="s">
        <v>2771</v>
      </c>
      <c r="U598" s="259" t="s">
        <v>871</v>
      </c>
      <c r="V598" s="304">
        <v>90286652.790000007</v>
      </c>
      <c r="W598" s="305">
        <v>529103580.01999986</v>
      </c>
      <c r="X598" s="305">
        <v>0</v>
      </c>
      <c r="Y598" s="305">
        <v>0</v>
      </c>
    </row>
    <row r="599" spans="1:25" s="310" customFormat="1">
      <c r="A599" s="285" t="s">
        <v>3456</v>
      </c>
      <c r="B599" s="356" t="s">
        <v>1755</v>
      </c>
      <c r="C599" s="356" t="s">
        <v>2434</v>
      </c>
      <c r="D599" s="358"/>
      <c r="E599" s="358"/>
      <c r="F599" s="356" t="e">
        <v>#N/A</v>
      </c>
      <c r="G599" s="358"/>
      <c r="H599" s="358"/>
      <c r="I599" s="356" t="s">
        <v>3457</v>
      </c>
      <c r="J599" s="347" t="s">
        <v>3789</v>
      </c>
      <c r="K599" s="348" t="s">
        <v>3732</v>
      </c>
      <c r="L599" s="348" t="s">
        <v>4012</v>
      </c>
      <c r="M599" s="347" t="s">
        <v>3456</v>
      </c>
      <c r="N599" s="347" t="s">
        <v>3789</v>
      </c>
      <c r="O599" s="348">
        <v>0</v>
      </c>
      <c r="P599" s="347"/>
      <c r="Q599" s="357" t="s">
        <v>2769</v>
      </c>
      <c r="R599" s="358"/>
      <c r="S599" s="356">
        <v>23030101</v>
      </c>
      <c r="T599" s="287"/>
      <c r="U599" s="259" t="s">
        <v>872</v>
      </c>
      <c r="V599" s="304"/>
      <c r="W599" s="305">
        <v>50090000</v>
      </c>
      <c r="X599" s="305">
        <v>0</v>
      </c>
      <c r="Y599" s="305">
        <v>0</v>
      </c>
    </row>
    <row r="600" spans="1:25" s="310" customFormat="1">
      <c r="A600" s="285" t="s">
        <v>3460</v>
      </c>
      <c r="B600" s="356" t="s">
        <v>1755</v>
      </c>
      <c r="C600" s="356" t="s">
        <v>2434</v>
      </c>
      <c r="D600" s="358"/>
      <c r="E600" s="358"/>
      <c r="F600" s="356" t="e">
        <v>#N/A</v>
      </c>
      <c r="G600" s="358"/>
      <c r="H600" s="358"/>
      <c r="I600" s="356" t="s">
        <v>3461</v>
      </c>
      <c r="J600" s="347" t="s">
        <v>3790</v>
      </c>
      <c r="K600" s="348" t="s">
        <v>3999</v>
      </c>
      <c r="L600" s="348" t="s">
        <v>4012</v>
      </c>
      <c r="M600" s="347" t="s">
        <v>3460</v>
      </c>
      <c r="N600" s="347" t="s">
        <v>3790</v>
      </c>
      <c r="O600" s="348">
        <v>0</v>
      </c>
      <c r="P600" s="347"/>
      <c r="Q600" s="357" t="s">
        <v>2769</v>
      </c>
      <c r="R600" s="358"/>
      <c r="S600" s="356">
        <v>23020101</v>
      </c>
      <c r="T600" s="287"/>
      <c r="U600" s="259" t="s">
        <v>873</v>
      </c>
      <c r="V600" s="304"/>
      <c r="W600" s="305">
        <v>38090000</v>
      </c>
      <c r="X600" s="305">
        <v>0</v>
      </c>
      <c r="Y600" s="305">
        <v>0</v>
      </c>
    </row>
    <row r="601" spans="1:25" s="310" customFormat="1">
      <c r="A601" s="285" t="s">
        <v>3467</v>
      </c>
      <c r="B601" s="356" t="s">
        <v>1755</v>
      </c>
      <c r="C601" s="356" t="s">
        <v>2434</v>
      </c>
      <c r="D601" s="358"/>
      <c r="E601" s="358"/>
      <c r="F601" s="356" t="e">
        <v>#N/A</v>
      </c>
      <c r="G601" s="358"/>
      <c r="H601" s="358"/>
      <c r="I601" s="356" t="s">
        <v>3468</v>
      </c>
      <c r="J601" s="347" t="s">
        <v>3791</v>
      </c>
      <c r="K601" s="348" t="s">
        <v>3732</v>
      </c>
      <c r="L601" s="348" t="s">
        <v>4012</v>
      </c>
      <c r="M601" s="347" t="s">
        <v>3467</v>
      </c>
      <c r="N601" s="347" t="s">
        <v>3791</v>
      </c>
      <c r="O601" s="348">
        <v>0</v>
      </c>
      <c r="P601" s="347"/>
      <c r="Q601" s="357" t="s">
        <v>2769</v>
      </c>
      <c r="R601" s="358"/>
      <c r="S601" s="356">
        <v>23020111</v>
      </c>
      <c r="T601" s="287"/>
      <c r="U601" s="259" t="s">
        <v>874</v>
      </c>
      <c r="V601" s="304"/>
      <c r="W601" s="305">
        <v>7590000</v>
      </c>
      <c r="X601" s="305">
        <v>0</v>
      </c>
      <c r="Y601" s="305">
        <v>0</v>
      </c>
    </row>
    <row r="602" spans="1:25" s="310" customFormat="1">
      <c r="A602" s="285"/>
      <c r="B602" s="356" t="s">
        <v>1755</v>
      </c>
      <c r="C602" s="356" t="s">
        <v>2300</v>
      </c>
      <c r="D602" s="358"/>
      <c r="E602" s="358"/>
      <c r="F602" s="356"/>
      <c r="G602" s="358"/>
      <c r="H602" s="358"/>
      <c r="I602" s="356"/>
      <c r="J602" s="347"/>
      <c r="K602" s="348"/>
      <c r="L602" s="348"/>
      <c r="M602" s="347"/>
      <c r="N602" s="347" t="s">
        <v>2972</v>
      </c>
      <c r="O602" s="348"/>
      <c r="P602" s="347"/>
      <c r="Q602" s="357" t="s">
        <v>2769</v>
      </c>
      <c r="R602" s="358"/>
      <c r="S602" s="356" t="s">
        <v>2433</v>
      </c>
      <c r="T602" s="287"/>
      <c r="U602" s="259" t="s">
        <v>4176</v>
      </c>
      <c r="V602" s="304">
        <v>251900000</v>
      </c>
      <c r="W602" s="305"/>
      <c r="X602" s="305"/>
      <c r="Y602" s="305"/>
    </row>
    <row r="603" spans="1:25" s="310" customFormat="1">
      <c r="A603" s="285"/>
      <c r="B603" s="356" t="s">
        <v>1755</v>
      </c>
      <c r="C603" s="356" t="s">
        <v>2300</v>
      </c>
      <c r="D603" s="358"/>
      <c r="E603" s="358"/>
      <c r="F603" s="356"/>
      <c r="G603" s="358"/>
      <c r="H603" s="358"/>
      <c r="I603" s="356"/>
      <c r="J603" s="347"/>
      <c r="K603" s="348"/>
      <c r="L603" s="348"/>
      <c r="M603" s="347"/>
      <c r="N603" s="347" t="s">
        <v>2973</v>
      </c>
      <c r="O603" s="348"/>
      <c r="P603" s="347"/>
      <c r="Q603" s="357" t="s">
        <v>2769</v>
      </c>
      <c r="R603" s="358"/>
      <c r="S603" s="356" t="s">
        <v>2430</v>
      </c>
      <c r="T603" s="287"/>
      <c r="U603" s="259" t="s">
        <v>4177</v>
      </c>
      <c r="V603" s="304">
        <v>31725692.23</v>
      </c>
      <c r="W603" s="305"/>
      <c r="X603" s="305"/>
      <c r="Y603" s="305"/>
    </row>
    <row r="604" spans="1:25" s="310" customFormat="1">
      <c r="A604" s="285"/>
      <c r="B604" s="356" t="s">
        <v>1755</v>
      </c>
      <c r="C604" s="356" t="s">
        <v>2300</v>
      </c>
      <c r="D604" s="358"/>
      <c r="E604" s="358"/>
      <c r="F604" s="356"/>
      <c r="G604" s="358"/>
      <c r="H604" s="358"/>
      <c r="I604" s="356"/>
      <c r="J604" s="347"/>
      <c r="K604" s="348"/>
      <c r="L604" s="348"/>
      <c r="M604" s="347"/>
      <c r="N604" s="347" t="s">
        <v>2968</v>
      </c>
      <c r="O604" s="348"/>
      <c r="P604" s="347"/>
      <c r="Q604" s="357" t="s">
        <v>2769</v>
      </c>
      <c r="R604" s="358"/>
      <c r="S604" s="356" t="s">
        <v>2428</v>
      </c>
      <c r="T604" s="287"/>
      <c r="U604" s="259" t="s">
        <v>4178</v>
      </c>
      <c r="V604" s="304"/>
      <c r="W604" s="305">
        <v>25000000</v>
      </c>
      <c r="X604" s="305"/>
      <c r="Y604" s="305"/>
    </row>
    <row r="605" spans="1:25" s="310" customFormat="1">
      <c r="A605" s="284"/>
      <c r="B605" s="356"/>
      <c r="C605" s="358"/>
      <c r="D605" s="358"/>
      <c r="E605" s="358"/>
      <c r="F605" s="356"/>
      <c r="G605" s="358"/>
      <c r="H605" s="358"/>
      <c r="I605" s="358"/>
      <c r="J605" s="347">
        <v>0</v>
      </c>
      <c r="K605" s="348" t="s">
        <v>2763</v>
      </c>
      <c r="L605" s="348" t="s">
        <v>2763</v>
      </c>
      <c r="M605" s="347">
        <v>0</v>
      </c>
      <c r="N605" s="347"/>
      <c r="O605" s="348" t="e">
        <v>#N/A</v>
      </c>
      <c r="P605" s="347"/>
      <c r="Q605" s="359"/>
      <c r="R605" s="358"/>
      <c r="S605" s="356"/>
      <c r="T605" s="287"/>
      <c r="U605" s="308"/>
      <c r="V605" s="309">
        <f>SUM(V587:V604)</f>
        <v>548912345.01999998</v>
      </c>
      <c r="W605" s="309">
        <f>SUM(W587:W604)</f>
        <v>1596478094.8699999</v>
      </c>
      <c r="X605" s="309">
        <f>SUM(X587:X604)</f>
        <v>380000000</v>
      </c>
      <c r="Y605" s="309">
        <f>SUM(Y587:Y604)</f>
        <v>105000000</v>
      </c>
    </row>
    <row r="606" spans="1:25" s="310" customFormat="1">
      <c r="A606" s="284"/>
      <c r="B606" s="284"/>
      <c r="C606" s="306"/>
      <c r="D606" s="306"/>
      <c r="E606" s="306"/>
      <c r="F606" s="284"/>
      <c r="G606" s="306"/>
      <c r="H606" s="306"/>
      <c r="I606" s="306"/>
      <c r="J606" s="278">
        <v>0</v>
      </c>
      <c r="K606" s="279" t="s">
        <v>2763</v>
      </c>
      <c r="L606" s="279" t="s">
        <v>2763</v>
      </c>
      <c r="M606" s="278">
        <v>0</v>
      </c>
      <c r="N606" s="278"/>
      <c r="O606" s="279" t="e">
        <v>#N/A</v>
      </c>
      <c r="P606" s="278"/>
      <c r="Q606" s="307"/>
      <c r="R606" s="306"/>
      <c r="S606" s="284"/>
      <c r="T606" s="287"/>
      <c r="U606" s="312"/>
      <c r="V606" s="312"/>
      <c r="W606" s="315"/>
      <c r="X606" s="315"/>
      <c r="Y606" s="315"/>
    </row>
    <row r="607" spans="1:25" s="310" customFormat="1">
      <c r="A607" s="284"/>
      <c r="B607" s="284"/>
      <c r="C607" s="306"/>
      <c r="D607" s="306"/>
      <c r="E607" s="306"/>
      <c r="F607" s="284"/>
      <c r="G607" s="306"/>
      <c r="H607" s="306"/>
      <c r="I607" s="306"/>
      <c r="J607" s="278">
        <v>0</v>
      </c>
      <c r="K607" s="279" t="s">
        <v>2763</v>
      </c>
      <c r="L607" s="279" t="s">
        <v>2763</v>
      </c>
      <c r="M607" s="278">
        <v>0</v>
      </c>
      <c r="N607" s="278"/>
      <c r="O607" s="279" t="e">
        <v>#N/A</v>
      </c>
      <c r="P607" s="278"/>
      <c r="Q607" s="307"/>
      <c r="R607" s="306"/>
      <c r="S607" s="284"/>
      <c r="T607" s="287"/>
      <c r="U607" s="312" t="s">
        <v>791</v>
      </c>
      <c r="V607" s="312"/>
      <c r="W607" s="315"/>
      <c r="X607" s="315"/>
      <c r="Y607" s="315"/>
    </row>
    <row r="608" spans="1:25" s="310" customFormat="1">
      <c r="A608" s="284"/>
      <c r="B608" s="284"/>
      <c r="C608" s="306"/>
      <c r="D608" s="306"/>
      <c r="E608" s="306"/>
      <c r="F608" s="284"/>
      <c r="G608" s="306"/>
      <c r="H608" s="306"/>
      <c r="I608" s="306"/>
      <c r="J608" s="278">
        <v>0</v>
      </c>
      <c r="K608" s="279" t="s">
        <v>2763</v>
      </c>
      <c r="L608" s="279" t="s">
        <v>2763</v>
      </c>
      <c r="M608" s="278">
        <v>0</v>
      </c>
      <c r="N608" s="278"/>
      <c r="O608" s="279" t="e">
        <v>#N/A</v>
      </c>
      <c r="P608" s="278"/>
      <c r="Q608" s="307"/>
      <c r="R608" s="306"/>
      <c r="S608" s="284"/>
      <c r="T608" s="287"/>
      <c r="U608" s="312" t="s">
        <v>1353</v>
      </c>
      <c r="V608" s="312"/>
      <c r="W608" s="315">
        <v>529103580.01999998</v>
      </c>
      <c r="X608" s="315"/>
      <c r="Y608" s="315"/>
    </row>
    <row r="609" spans="1:25" s="310" customFormat="1">
      <c r="A609" s="284"/>
      <c r="B609" s="284"/>
      <c r="C609" s="306"/>
      <c r="D609" s="306"/>
      <c r="E609" s="306"/>
      <c r="F609" s="284"/>
      <c r="G609" s="306"/>
      <c r="H609" s="306"/>
      <c r="I609" s="306"/>
      <c r="J609" s="278">
        <v>0</v>
      </c>
      <c r="K609" s="279" t="s">
        <v>2763</v>
      </c>
      <c r="L609" s="279" t="s">
        <v>2763</v>
      </c>
      <c r="M609" s="278">
        <v>0</v>
      </c>
      <c r="N609" s="278"/>
      <c r="O609" s="279" t="e">
        <v>#N/A</v>
      </c>
      <c r="P609" s="278"/>
      <c r="Q609" s="307"/>
      <c r="R609" s="306"/>
      <c r="S609" s="284"/>
      <c r="T609" s="287"/>
      <c r="U609" s="312"/>
      <c r="V609" s="312"/>
      <c r="W609" s="315"/>
      <c r="X609" s="315"/>
      <c r="Y609" s="315"/>
    </row>
    <row r="610" spans="1:25" s="310" customFormat="1">
      <c r="A610" s="284"/>
      <c r="B610" s="284"/>
      <c r="C610" s="306"/>
      <c r="D610" s="306"/>
      <c r="E610" s="306"/>
      <c r="F610" s="284"/>
      <c r="G610" s="306"/>
      <c r="H610" s="306"/>
      <c r="I610" s="306"/>
      <c r="J610" s="278">
        <v>0</v>
      </c>
      <c r="K610" s="279" t="s">
        <v>2763</v>
      </c>
      <c r="L610" s="279" t="s">
        <v>2763</v>
      </c>
      <c r="M610" s="278">
        <v>0</v>
      </c>
      <c r="N610" s="278"/>
      <c r="O610" s="279" t="e">
        <v>#N/A</v>
      </c>
      <c r="P610" s="278"/>
      <c r="Q610" s="307"/>
      <c r="R610" s="306"/>
      <c r="S610" s="284"/>
      <c r="T610" s="287"/>
      <c r="U610" s="312"/>
      <c r="V610" s="312"/>
      <c r="W610" s="315"/>
      <c r="X610" s="315"/>
      <c r="Y610" s="315"/>
    </row>
    <row r="611" spans="1:25" s="310" customFormat="1">
      <c r="A611" s="284"/>
      <c r="B611" s="284"/>
      <c r="C611" s="306"/>
      <c r="D611" s="306"/>
      <c r="E611" s="306"/>
      <c r="F611" s="284"/>
      <c r="G611" s="306"/>
      <c r="H611" s="306"/>
      <c r="I611" s="306"/>
      <c r="J611" s="278">
        <v>0</v>
      </c>
      <c r="K611" s="279" t="s">
        <v>2763</v>
      </c>
      <c r="L611" s="279" t="s">
        <v>2763</v>
      </c>
      <c r="M611" s="278">
        <v>0</v>
      </c>
      <c r="N611" s="278"/>
      <c r="O611" s="279" t="e">
        <v>#N/A</v>
      </c>
      <c r="P611" s="278"/>
      <c r="Q611" s="307"/>
      <c r="R611" s="306"/>
      <c r="S611" s="284"/>
      <c r="T611" s="287"/>
      <c r="U611" s="312"/>
      <c r="V611" s="312"/>
      <c r="W611" s="315"/>
      <c r="X611" s="315"/>
      <c r="Y611" s="315"/>
    </row>
    <row r="612" spans="1:25" s="310" customFormat="1">
      <c r="A612" s="284"/>
      <c r="B612" s="284"/>
      <c r="C612" s="306"/>
      <c r="D612" s="306"/>
      <c r="E612" s="306"/>
      <c r="F612" s="284"/>
      <c r="G612" s="306"/>
      <c r="H612" s="306"/>
      <c r="I612" s="306"/>
      <c r="J612" s="278">
        <v>0</v>
      </c>
      <c r="K612" s="279" t="s">
        <v>2763</v>
      </c>
      <c r="L612" s="279" t="s">
        <v>2763</v>
      </c>
      <c r="M612" s="278">
        <v>0</v>
      </c>
      <c r="N612" s="278"/>
      <c r="O612" s="279" t="e">
        <v>#N/A</v>
      </c>
      <c r="P612" s="278"/>
      <c r="Q612" s="307"/>
      <c r="R612" s="306"/>
      <c r="S612" s="284"/>
      <c r="T612" s="287"/>
      <c r="U612" s="312"/>
      <c r="V612" s="312"/>
      <c r="W612" s="315"/>
      <c r="X612" s="315"/>
      <c r="Y612" s="315"/>
    </row>
    <row r="613" spans="1:25" s="310" customFormat="1">
      <c r="A613" s="284"/>
      <c r="B613" s="323" t="s">
        <v>168</v>
      </c>
      <c r="C613" s="306"/>
      <c r="D613" s="306"/>
      <c r="E613" s="306"/>
      <c r="F613" s="284"/>
      <c r="G613" s="306"/>
      <c r="H613" s="306"/>
      <c r="I613" s="306"/>
      <c r="J613" s="278">
        <v>0</v>
      </c>
      <c r="K613" s="279" t="s">
        <v>2763</v>
      </c>
      <c r="L613" s="279" t="s">
        <v>2763</v>
      </c>
      <c r="M613" s="278">
        <v>0</v>
      </c>
      <c r="N613" s="278"/>
      <c r="O613" s="279" t="e">
        <v>#N/A</v>
      </c>
      <c r="P613" s="278"/>
      <c r="Q613" s="307"/>
      <c r="R613" s="306"/>
      <c r="S613" s="284"/>
      <c r="T613" s="287"/>
      <c r="U613" s="323"/>
      <c r="V613" s="323"/>
      <c r="W613" s="315"/>
      <c r="X613" s="315"/>
      <c r="Y613" s="315"/>
    </row>
    <row r="614" spans="1:25" s="310" customFormat="1">
      <c r="A614" s="285" t="s">
        <v>2435</v>
      </c>
      <c r="B614" s="356" t="s">
        <v>1752</v>
      </c>
      <c r="C614" s="356" t="s">
        <v>2434</v>
      </c>
      <c r="D614" s="358"/>
      <c r="E614" s="358"/>
      <c r="F614" s="356" t="s">
        <v>2435</v>
      </c>
      <c r="G614" s="358"/>
      <c r="H614" s="358"/>
      <c r="I614" s="356" t="s">
        <v>2974</v>
      </c>
      <c r="J614" s="347" t="s">
        <v>2974</v>
      </c>
      <c r="K614" s="348" t="s">
        <v>3732</v>
      </c>
      <c r="L614" s="348" t="s">
        <v>3999</v>
      </c>
      <c r="M614" s="347" t="s">
        <v>2435</v>
      </c>
      <c r="N614" s="347" t="s">
        <v>2974</v>
      </c>
      <c r="O614" s="348" t="s">
        <v>2436</v>
      </c>
      <c r="P614" s="347"/>
      <c r="Q614" s="357" t="s">
        <v>2769</v>
      </c>
      <c r="R614" s="358"/>
      <c r="S614" s="356" t="s">
        <v>2436</v>
      </c>
      <c r="T614" s="287" t="s">
        <v>2771</v>
      </c>
      <c r="U614" s="259" t="s">
        <v>875</v>
      </c>
      <c r="V614" s="304">
        <v>20000000</v>
      </c>
      <c r="W614" s="305">
        <v>20000000</v>
      </c>
      <c r="X614" s="305">
        <v>55000000</v>
      </c>
      <c r="Y614" s="305">
        <v>55000000</v>
      </c>
    </row>
    <row r="615" spans="1:25" s="310" customFormat="1">
      <c r="A615" s="285" t="s">
        <v>3505</v>
      </c>
      <c r="B615" s="356" t="s">
        <v>1752</v>
      </c>
      <c r="C615" s="356" t="s">
        <v>2434</v>
      </c>
      <c r="D615" s="358"/>
      <c r="E615" s="358"/>
      <c r="F615" s="356" t="e">
        <v>#N/A</v>
      </c>
      <c r="G615" s="358"/>
      <c r="H615" s="358"/>
      <c r="I615" s="356">
        <v>0</v>
      </c>
      <c r="J615" s="347" t="s">
        <v>2974</v>
      </c>
      <c r="K615" s="348" t="s">
        <v>3732</v>
      </c>
      <c r="L615" s="348" t="s">
        <v>3999</v>
      </c>
      <c r="M615" s="347" t="s">
        <v>3505</v>
      </c>
      <c r="N615" s="347" t="s">
        <v>4068</v>
      </c>
      <c r="O615" s="348">
        <v>0</v>
      </c>
      <c r="P615" s="347"/>
      <c r="Q615" s="357" t="s">
        <v>2769</v>
      </c>
      <c r="R615" s="358"/>
      <c r="S615" s="356">
        <v>23010125</v>
      </c>
      <c r="T615" s="287"/>
      <c r="U615" s="259" t="s">
        <v>878</v>
      </c>
      <c r="V615" s="304">
        <v>10000000</v>
      </c>
      <c r="W615" s="305">
        <v>30500000</v>
      </c>
      <c r="X615" s="305">
        <v>45500000</v>
      </c>
      <c r="Y615" s="305">
        <v>45500000</v>
      </c>
    </row>
    <row r="616" spans="1:25" s="310" customFormat="1">
      <c r="A616" s="285" t="s">
        <v>3511</v>
      </c>
      <c r="B616" s="356" t="s">
        <v>1752</v>
      </c>
      <c r="C616" s="356" t="s">
        <v>2434</v>
      </c>
      <c r="D616" s="358"/>
      <c r="E616" s="358"/>
      <c r="F616" s="356" t="e">
        <v>#N/A</v>
      </c>
      <c r="G616" s="358"/>
      <c r="H616" s="358"/>
      <c r="I616" s="356" t="s">
        <v>3512</v>
      </c>
      <c r="J616" s="347" t="s">
        <v>3792</v>
      </c>
      <c r="K616" s="348" t="s">
        <v>3732</v>
      </c>
      <c r="L616" s="348" t="s">
        <v>3999</v>
      </c>
      <c r="M616" s="347" t="s">
        <v>3511</v>
      </c>
      <c r="N616" s="347" t="s">
        <v>3792</v>
      </c>
      <c r="O616" s="348">
        <v>0</v>
      </c>
      <c r="P616" s="347"/>
      <c r="Q616" s="357" t="s">
        <v>2769</v>
      </c>
      <c r="R616" s="358"/>
      <c r="S616" s="356">
        <v>23010112</v>
      </c>
      <c r="T616" s="287"/>
      <c r="U616" s="259" t="s">
        <v>876</v>
      </c>
      <c r="V616" s="304"/>
      <c r="W616" s="305">
        <v>25455000</v>
      </c>
      <c r="X616" s="305">
        <v>50455000</v>
      </c>
      <c r="Y616" s="305">
        <v>50455000</v>
      </c>
    </row>
    <row r="617" spans="1:25" s="310" customFormat="1">
      <c r="A617" s="285" t="s">
        <v>2736</v>
      </c>
      <c r="B617" s="356" t="s">
        <v>1752</v>
      </c>
      <c r="C617" s="356" t="s">
        <v>2768</v>
      </c>
      <c r="D617" s="358"/>
      <c r="E617" s="358"/>
      <c r="F617" s="356" t="e">
        <v>#N/A</v>
      </c>
      <c r="G617" s="358"/>
      <c r="H617" s="358"/>
      <c r="I617" s="356" t="s">
        <v>3243</v>
      </c>
      <c r="J617" s="347" t="s">
        <v>3243</v>
      </c>
      <c r="K617" s="348" t="s">
        <v>4069</v>
      </c>
      <c r="L617" s="348" t="s">
        <v>3999</v>
      </c>
      <c r="M617" s="347" t="s">
        <v>2736</v>
      </c>
      <c r="N617" s="347" t="s">
        <v>3243</v>
      </c>
      <c r="O617" s="348" t="s">
        <v>2436</v>
      </c>
      <c r="P617" s="347"/>
      <c r="Q617" s="357" t="s">
        <v>2769</v>
      </c>
      <c r="R617" s="358"/>
      <c r="S617" s="356" t="s">
        <v>2436</v>
      </c>
      <c r="T617" s="287" t="s">
        <v>2771</v>
      </c>
      <c r="U617" s="259" t="s">
        <v>879</v>
      </c>
      <c r="V617" s="304"/>
      <c r="W617" s="305">
        <v>13500000</v>
      </c>
      <c r="X617" s="305">
        <v>13500000</v>
      </c>
      <c r="Y617" s="305">
        <v>13500000</v>
      </c>
    </row>
    <row r="618" spans="1:25" s="310" customFormat="1">
      <c r="A618" s="285" t="s">
        <v>3514</v>
      </c>
      <c r="B618" s="356" t="s">
        <v>1752</v>
      </c>
      <c r="C618" s="356" t="s">
        <v>2434</v>
      </c>
      <c r="D618" s="358"/>
      <c r="E618" s="358"/>
      <c r="F618" s="356" t="e">
        <v>#N/A</v>
      </c>
      <c r="G618" s="358"/>
      <c r="H618" s="358"/>
      <c r="I618" s="356" t="s">
        <v>3515</v>
      </c>
      <c r="J618" s="347" t="s">
        <v>3793</v>
      </c>
      <c r="K618" s="348" t="s">
        <v>3732</v>
      </c>
      <c r="L618" s="348" t="s">
        <v>4012</v>
      </c>
      <c r="M618" s="347" t="s">
        <v>3514</v>
      </c>
      <c r="N618" s="347" t="s">
        <v>3793</v>
      </c>
      <c r="O618" s="348">
        <v>0</v>
      </c>
      <c r="P618" s="347"/>
      <c r="Q618" s="357" t="s">
        <v>2769</v>
      </c>
      <c r="R618" s="358"/>
      <c r="S618" s="356">
        <v>23020101</v>
      </c>
      <c r="T618" s="287"/>
      <c r="U618" s="259" t="s">
        <v>880</v>
      </c>
      <c r="V618" s="304">
        <v>250000000</v>
      </c>
      <c r="W618" s="305">
        <v>250000000</v>
      </c>
      <c r="X618" s="305">
        <v>0</v>
      </c>
      <c r="Y618" s="305">
        <v>0</v>
      </c>
    </row>
    <row r="619" spans="1:25" s="310" customFormat="1">
      <c r="A619" s="285"/>
      <c r="B619" s="356" t="s">
        <v>1752</v>
      </c>
      <c r="C619" s="356">
        <v>70960</v>
      </c>
      <c r="D619" s="358"/>
      <c r="E619" s="358"/>
      <c r="F619" s="356"/>
      <c r="G619" s="358"/>
      <c r="H619" s="358"/>
      <c r="I619" s="356"/>
      <c r="J619" s="347"/>
      <c r="K619" s="348"/>
      <c r="L619" s="348"/>
      <c r="M619" s="347"/>
      <c r="N619" s="347" t="s">
        <v>4494</v>
      </c>
      <c r="O619" s="348"/>
      <c r="P619" s="347"/>
      <c r="Q619" s="357" t="s">
        <v>2769</v>
      </c>
      <c r="R619" s="358"/>
      <c r="S619" s="356">
        <v>23020111</v>
      </c>
      <c r="T619" s="287"/>
      <c r="U619" s="259" t="s">
        <v>4179</v>
      </c>
      <c r="V619" s="304">
        <v>4300000</v>
      </c>
      <c r="W619" s="305"/>
      <c r="X619" s="305"/>
      <c r="Y619" s="305"/>
    </row>
    <row r="620" spans="1:25" s="310" customFormat="1">
      <c r="A620" s="284"/>
      <c r="B620" s="356"/>
      <c r="C620" s="358"/>
      <c r="D620" s="358"/>
      <c r="E620" s="358"/>
      <c r="F620" s="356"/>
      <c r="G620" s="358"/>
      <c r="H620" s="358"/>
      <c r="I620" s="358"/>
      <c r="J620" s="347">
        <v>0</v>
      </c>
      <c r="K620" s="348" t="s">
        <v>2763</v>
      </c>
      <c r="L620" s="348" t="s">
        <v>2763</v>
      </c>
      <c r="M620" s="347">
        <v>0</v>
      </c>
      <c r="N620" s="347"/>
      <c r="O620" s="348" t="e">
        <v>#N/A</v>
      </c>
      <c r="P620" s="347"/>
      <c r="Q620" s="359"/>
      <c r="R620" s="358"/>
      <c r="S620" s="356"/>
      <c r="T620" s="287"/>
      <c r="U620" s="308"/>
      <c r="V620" s="309">
        <f>SUM(V614:V619)</f>
        <v>284300000</v>
      </c>
      <c r="W620" s="309">
        <f>SUM(W614:W619)</f>
        <v>339455000</v>
      </c>
      <c r="X620" s="309">
        <f>SUM(X614:X619)</f>
        <v>164455000</v>
      </c>
      <c r="Y620" s="309">
        <f>SUM(Y614:Y619)</f>
        <v>164455000</v>
      </c>
    </row>
    <row r="621" spans="1:25" s="310" customFormat="1">
      <c r="A621" s="284"/>
      <c r="B621" s="284"/>
      <c r="C621" s="306"/>
      <c r="D621" s="306"/>
      <c r="E621" s="306"/>
      <c r="F621" s="284"/>
      <c r="G621" s="306"/>
      <c r="H621" s="306"/>
      <c r="I621" s="306"/>
      <c r="J621" s="278">
        <v>0</v>
      </c>
      <c r="K621" s="279" t="s">
        <v>2763</v>
      </c>
      <c r="L621" s="279" t="s">
        <v>2763</v>
      </c>
      <c r="M621" s="278">
        <v>0</v>
      </c>
      <c r="N621" s="278"/>
      <c r="O621" s="279" t="e">
        <v>#N/A</v>
      </c>
      <c r="P621" s="278"/>
      <c r="Q621" s="307"/>
      <c r="R621" s="306"/>
      <c r="S621" s="284"/>
      <c r="T621" s="287"/>
      <c r="U621" s="312"/>
      <c r="V621" s="312"/>
      <c r="W621" s="315"/>
      <c r="X621" s="315"/>
      <c r="Y621" s="315"/>
    </row>
    <row r="622" spans="1:25" s="310" customFormat="1">
      <c r="A622" s="284"/>
      <c r="B622" s="284"/>
      <c r="C622" s="306"/>
      <c r="D622" s="306"/>
      <c r="E622" s="306"/>
      <c r="F622" s="284"/>
      <c r="G622" s="306"/>
      <c r="H622" s="306"/>
      <c r="I622" s="306"/>
      <c r="J622" s="278"/>
      <c r="K622" s="279"/>
      <c r="L622" s="279"/>
      <c r="M622" s="278"/>
      <c r="N622" s="278"/>
      <c r="O622" s="279"/>
      <c r="P622" s="278"/>
      <c r="Q622" s="307"/>
      <c r="R622" s="306"/>
      <c r="S622" s="284"/>
      <c r="T622" s="287"/>
      <c r="U622" s="312"/>
      <c r="V622" s="312"/>
      <c r="W622" s="315"/>
      <c r="X622" s="315"/>
      <c r="Y622" s="315"/>
    </row>
    <row r="623" spans="1:25" s="310" customFormat="1">
      <c r="A623" s="284"/>
      <c r="B623" s="284"/>
      <c r="C623" s="306"/>
      <c r="D623" s="306"/>
      <c r="E623" s="306"/>
      <c r="F623" s="284"/>
      <c r="G623" s="306"/>
      <c r="H623" s="306"/>
      <c r="I623" s="306"/>
      <c r="J623" s="278"/>
      <c r="K623" s="279"/>
      <c r="L623" s="279"/>
      <c r="M623" s="278"/>
      <c r="N623" s="278"/>
      <c r="O623" s="279"/>
      <c r="P623" s="278"/>
      <c r="Q623" s="307"/>
      <c r="R623" s="306"/>
      <c r="S623" s="284"/>
      <c r="T623" s="287"/>
      <c r="U623" s="312"/>
      <c r="V623" s="312"/>
      <c r="W623" s="315"/>
      <c r="X623" s="315"/>
      <c r="Y623" s="315"/>
    </row>
    <row r="624" spans="1:25" s="310" customFormat="1">
      <c r="A624" s="284"/>
      <c r="B624" s="284"/>
      <c r="C624" s="306"/>
      <c r="D624" s="306"/>
      <c r="E624" s="306"/>
      <c r="F624" s="284"/>
      <c r="G624" s="306"/>
      <c r="H624" s="306"/>
      <c r="I624" s="306"/>
      <c r="J624" s="278"/>
      <c r="K624" s="279"/>
      <c r="L624" s="279"/>
      <c r="M624" s="278"/>
      <c r="N624" s="278"/>
      <c r="O624" s="279"/>
      <c r="P624" s="278"/>
      <c r="Q624" s="307"/>
      <c r="R624" s="306"/>
      <c r="S624" s="284"/>
      <c r="T624" s="287"/>
      <c r="U624" s="312"/>
      <c r="V624" s="312"/>
      <c r="W624" s="315"/>
      <c r="X624" s="315"/>
      <c r="Y624" s="315"/>
    </row>
    <row r="625" spans="1:25" s="310" customFormat="1">
      <c r="A625" s="284"/>
      <c r="B625" s="284"/>
      <c r="C625" s="306"/>
      <c r="D625" s="306"/>
      <c r="E625" s="306"/>
      <c r="F625" s="284"/>
      <c r="G625" s="306"/>
      <c r="H625" s="306"/>
      <c r="I625" s="306"/>
      <c r="J625" s="278"/>
      <c r="K625" s="279"/>
      <c r="L625" s="279"/>
      <c r="M625" s="278"/>
      <c r="N625" s="278"/>
      <c r="O625" s="279"/>
      <c r="P625" s="278"/>
      <c r="Q625" s="307"/>
      <c r="R625" s="306"/>
      <c r="S625" s="284"/>
      <c r="T625" s="287"/>
      <c r="U625" s="312"/>
      <c r="V625" s="312"/>
      <c r="W625" s="315"/>
      <c r="X625" s="315"/>
      <c r="Y625" s="315"/>
    </row>
    <row r="626" spans="1:25" s="310" customFormat="1">
      <c r="A626" s="284"/>
      <c r="B626" s="284"/>
      <c r="C626" s="306"/>
      <c r="D626" s="306"/>
      <c r="E626" s="306"/>
      <c r="F626" s="284"/>
      <c r="G626" s="306"/>
      <c r="H626" s="306"/>
      <c r="I626" s="306"/>
      <c r="J626" s="278"/>
      <c r="K626" s="279"/>
      <c r="L626" s="279"/>
      <c r="M626" s="278"/>
      <c r="N626" s="278"/>
      <c r="O626" s="279"/>
      <c r="P626" s="278"/>
      <c r="Q626" s="307"/>
      <c r="R626" s="306"/>
      <c r="S626" s="284"/>
      <c r="T626" s="287"/>
      <c r="U626" s="312"/>
      <c r="V626" s="312"/>
      <c r="W626" s="315"/>
      <c r="X626" s="315"/>
      <c r="Y626" s="315"/>
    </row>
    <row r="627" spans="1:25" s="310" customFormat="1">
      <c r="A627" s="284"/>
      <c r="B627" s="323" t="s">
        <v>511</v>
      </c>
      <c r="C627" s="306"/>
      <c r="D627" s="306"/>
      <c r="E627" s="306"/>
      <c r="F627" s="284"/>
      <c r="G627" s="306"/>
      <c r="H627" s="306"/>
      <c r="I627" s="306"/>
      <c r="J627" s="278">
        <v>0</v>
      </c>
      <c r="K627" s="279" t="s">
        <v>2763</v>
      </c>
      <c r="L627" s="279" t="s">
        <v>2763</v>
      </c>
      <c r="M627" s="278">
        <v>0</v>
      </c>
      <c r="N627" s="278"/>
      <c r="O627" s="279" t="e">
        <v>#N/A</v>
      </c>
      <c r="P627" s="278"/>
      <c r="Q627" s="307"/>
      <c r="R627" s="306"/>
      <c r="S627" s="284"/>
      <c r="T627" s="287"/>
      <c r="U627" s="323"/>
      <c r="V627" s="323"/>
      <c r="W627" s="315"/>
      <c r="X627" s="315"/>
      <c r="Y627" s="315"/>
    </row>
    <row r="628" spans="1:25" s="310" customFormat="1">
      <c r="A628" s="285" t="s">
        <v>2460</v>
      </c>
      <c r="B628" s="356" t="s">
        <v>1754</v>
      </c>
      <c r="C628" s="356" t="s">
        <v>2300</v>
      </c>
      <c r="D628" s="358"/>
      <c r="E628" s="358"/>
      <c r="F628" s="356" t="s">
        <v>2460</v>
      </c>
      <c r="G628" s="358"/>
      <c r="H628" s="358"/>
      <c r="I628" s="356" t="s">
        <v>2988</v>
      </c>
      <c r="J628" s="347" t="s">
        <v>2988</v>
      </c>
      <c r="K628" s="348" t="s">
        <v>3732</v>
      </c>
      <c r="L628" s="348" t="s">
        <v>3999</v>
      </c>
      <c r="M628" s="347" t="s">
        <v>2460</v>
      </c>
      <c r="N628" s="347" t="s">
        <v>2988</v>
      </c>
      <c r="O628" s="348" t="s">
        <v>2277</v>
      </c>
      <c r="P628" s="347"/>
      <c r="Q628" s="357" t="s">
        <v>2769</v>
      </c>
      <c r="R628" s="358"/>
      <c r="S628" s="356" t="s">
        <v>2277</v>
      </c>
      <c r="T628" s="287" t="s">
        <v>2771</v>
      </c>
      <c r="U628" s="259" t="s">
        <v>512</v>
      </c>
      <c r="V628" s="304">
        <v>289990</v>
      </c>
      <c r="W628" s="305">
        <v>2000000</v>
      </c>
      <c r="X628" s="305">
        <v>2010000</v>
      </c>
      <c r="Y628" s="305">
        <v>2010000</v>
      </c>
    </row>
    <row r="629" spans="1:25" s="310" customFormat="1">
      <c r="A629" s="285"/>
      <c r="B629" s="356" t="s">
        <v>1754</v>
      </c>
      <c r="C629" s="356">
        <v>70960</v>
      </c>
      <c r="D629" s="358"/>
      <c r="E629" s="358"/>
      <c r="F629" s="356"/>
      <c r="G629" s="358"/>
      <c r="H629" s="358"/>
      <c r="I629" s="356"/>
      <c r="J629" s="347"/>
      <c r="K629" s="348"/>
      <c r="L629" s="348"/>
      <c r="M629" s="347"/>
      <c r="N629" s="347" t="s">
        <v>4495</v>
      </c>
      <c r="O629" s="348"/>
      <c r="P629" s="347"/>
      <c r="Q629" s="357" t="s">
        <v>2769</v>
      </c>
      <c r="R629" s="358"/>
      <c r="S629" s="356">
        <v>23010113</v>
      </c>
      <c r="T629" s="287"/>
      <c r="U629" s="259" t="s">
        <v>2437</v>
      </c>
      <c r="V629" s="304">
        <v>1088499.93</v>
      </c>
      <c r="W629" s="305"/>
      <c r="X629" s="305"/>
      <c r="Y629" s="305"/>
    </row>
    <row r="630" spans="1:25" s="310" customFormat="1">
      <c r="A630" s="285"/>
      <c r="B630" s="356" t="s">
        <v>1754</v>
      </c>
      <c r="C630" s="356">
        <v>70960</v>
      </c>
      <c r="D630" s="358"/>
      <c r="E630" s="358"/>
      <c r="F630" s="356"/>
      <c r="G630" s="358"/>
      <c r="H630" s="358"/>
      <c r="I630" s="356"/>
      <c r="J630" s="347"/>
      <c r="K630" s="348"/>
      <c r="L630" s="348"/>
      <c r="M630" s="347"/>
      <c r="N630" s="347" t="s">
        <v>4496</v>
      </c>
      <c r="O630" s="348"/>
      <c r="P630" s="347"/>
      <c r="Q630" s="357" t="s">
        <v>2769</v>
      </c>
      <c r="R630" s="358"/>
      <c r="S630" s="356">
        <v>23010114</v>
      </c>
      <c r="T630" s="287"/>
      <c r="U630" s="259" t="s">
        <v>2440</v>
      </c>
      <c r="V630" s="304">
        <v>50000</v>
      </c>
      <c r="W630" s="305"/>
      <c r="X630" s="305"/>
      <c r="Y630" s="305"/>
    </row>
    <row r="631" spans="1:25" s="310" customFormat="1">
      <c r="A631" s="285"/>
      <c r="B631" s="356" t="s">
        <v>1754</v>
      </c>
      <c r="C631" s="356">
        <v>70960</v>
      </c>
      <c r="D631" s="358"/>
      <c r="E631" s="358"/>
      <c r="F631" s="356"/>
      <c r="G631" s="358"/>
      <c r="H631" s="358"/>
      <c r="I631" s="356"/>
      <c r="J631" s="347"/>
      <c r="K631" s="348"/>
      <c r="L631" s="348"/>
      <c r="M631" s="347"/>
      <c r="N631" s="347" t="s">
        <v>4497</v>
      </c>
      <c r="O631" s="348"/>
      <c r="P631" s="347"/>
      <c r="Q631" s="357" t="s">
        <v>2769</v>
      </c>
      <c r="R631" s="358"/>
      <c r="S631" s="356">
        <v>23010118</v>
      </c>
      <c r="T631" s="287"/>
      <c r="U631" s="259" t="s">
        <v>4180</v>
      </c>
      <c r="V631" s="304">
        <v>71510</v>
      </c>
      <c r="W631" s="305"/>
      <c r="X631" s="305"/>
      <c r="Y631" s="305"/>
    </row>
    <row r="632" spans="1:25" s="310" customFormat="1">
      <c r="A632" s="284"/>
      <c r="B632" s="356"/>
      <c r="C632" s="358"/>
      <c r="D632" s="358"/>
      <c r="E632" s="358"/>
      <c r="F632" s="356"/>
      <c r="G632" s="358"/>
      <c r="H632" s="358"/>
      <c r="I632" s="358"/>
      <c r="J632" s="347">
        <v>0</v>
      </c>
      <c r="K632" s="348" t="s">
        <v>2763</v>
      </c>
      <c r="L632" s="348" t="s">
        <v>2763</v>
      </c>
      <c r="M632" s="347">
        <v>0</v>
      </c>
      <c r="N632" s="347"/>
      <c r="O632" s="348" t="e">
        <v>#N/A</v>
      </c>
      <c r="P632" s="347"/>
      <c r="Q632" s="359"/>
      <c r="R632" s="358"/>
      <c r="S632" s="356"/>
      <c r="T632" s="287"/>
      <c r="U632" s="308"/>
      <c r="V632" s="309">
        <f>SUM(V628:V631)</f>
        <v>1499999.93</v>
      </c>
      <c r="W632" s="309">
        <f>SUM(W628:W631)</f>
        <v>2000000</v>
      </c>
      <c r="X632" s="309">
        <f>SUM(X628:X631)</f>
        <v>2010000</v>
      </c>
      <c r="Y632" s="309">
        <f>SUM(Y628:Y631)</f>
        <v>2010000</v>
      </c>
    </row>
    <row r="633" spans="1:25" s="310" customFormat="1">
      <c r="A633" s="284"/>
      <c r="B633" s="284"/>
      <c r="C633" s="306"/>
      <c r="D633" s="306"/>
      <c r="E633" s="306"/>
      <c r="F633" s="284"/>
      <c r="G633" s="306"/>
      <c r="H633" s="306"/>
      <c r="I633" s="306"/>
      <c r="J633" s="278">
        <v>0</v>
      </c>
      <c r="K633" s="279" t="s">
        <v>2763</v>
      </c>
      <c r="L633" s="279" t="s">
        <v>2763</v>
      </c>
      <c r="M633" s="278">
        <v>0</v>
      </c>
      <c r="N633" s="278"/>
      <c r="O633" s="279" t="e">
        <v>#N/A</v>
      </c>
      <c r="P633" s="278"/>
      <c r="Q633" s="307"/>
      <c r="R633" s="306"/>
      <c r="S633" s="284"/>
      <c r="T633" s="287"/>
      <c r="U633" s="312"/>
      <c r="V633" s="312"/>
      <c r="W633" s="315"/>
      <c r="X633" s="315"/>
      <c r="Y633" s="315"/>
    </row>
    <row r="634" spans="1:25" s="310" customFormat="1">
      <c r="A634" s="284"/>
      <c r="B634" s="284"/>
      <c r="C634" s="306"/>
      <c r="D634" s="306"/>
      <c r="E634" s="306"/>
      <c r="F634" s="284"/>
      <c r="G634" s="306"/>
      <c r="H634" s="306"/>
      <c r="I634" s="306"/>
      <c r="J634" s="278">
        <v>0</v>
      </c>
      <c r="K634" s="279" t="s">
        <v>2763</v>
      </c>
      <c r="L634" s="279" t="s">
        <v>2763</v>
      </c>
      <c r="M634" s="278">
        <v>0</v>
      </c>
      <c r="N634" s="278"/>
      <c r="O634" s="279" t="e">
        <v>#N/A</v>
      </c>
      <c r="P634" s="278"/>
      <c r="Q634" s="307"/>
      <c r="R634" s="306"/>
      <c r="S634" s="284"/>
      <c r="T634" s="287"/>
      <c r="U634" s="312"/>
      <c r="V634" s="312"/>
      <c r="W634" s="315"/>
      <c r="X634" s="315"/>
      <c r="Y634" s="315"/>
    </row>
    <row r="635" spans="1:25" s="310" customFormat="1">
      <c r="A635" s="284"/>
      <c r="B635" s="284"/>
      <c r="C635" s="306"/>
      <c r="D635" s="306"/>
      <c r="E635" s="306"/>
      <c r="F635" s="284"/>
      <c r="G635" s="306"/>
      <c r="H635" s="306"/>
      <c r="I635" s="306"/>
      <c r="J635" s="278">
        <v>0</v>
      </c>
      <c r="K635" s="279" t="s">
        <v>2763</v>
      </c>
      <c r="L635" s="279" t="s">
        <v>2763</v>
      </c>
      <c r="M635" s="278">
        <v>0</v>
      </c>
      <c r="N635" s="278"/>
      <c r="O635" s="279" t="e">
        <v>#N/A</v>
      </c>
      <c r="P635" s="278"/>
      <c r="Q635" s="307"/>
      <c r="R635" s="306"/>
      <c r="S635" s="284"/>
      <c r="T635" s="287"/>
      <c r="U635" s="312"/>
      <c r="V635" s="312"/>
      <c r="W635" s="315"/>
      <c r="X635" s="315"/>
      <c r="Y635" s="315"/>
    </row>
    <row r="636" spans="1:25" s="310" customFormat="1">
      <c r="A636" s="284"/>
      <c r="B636" s="323" t="s">
        <v>2092</v>
      </c>
      <c r="C636" s="306"/>
      <c r="D636" s="306"/>
      <c r="E636" s="306"/>
      <c r="F636" s="284"/>
      <c r="G636" s="306"/>
      <c r="H636" s="306"/>
      <c r="I636" s="306"/>
      <c r="J636" s="278">
        <v>0</v>
      </c>
      <c r="K636" s="279" t="s">
        <v>2763</v>
      </c>
      <c r="L636" s="279" t="s">
        <v>2763</v>
      </c>
      <c r="M636" s="278">
        <v>0</v>
      </c>
      <c r="N636" s="278"/>
      <c r="O636" s="279" t="e">
        <v>#N/A</v>
      </c>
      <c r="P636" s="278"/>
      <c r="Q636" s="307"/>
      <c r="R636" s="306"/>
      <c r="S636" s="284"/>
      <c r="T636" s="287"/>
      <c r="U636" s="323"/>
      <c r="V636" s="323"/>
      <c r="W636" s="315"/>
      <c r="X636" s="315"/>
      <c r="Y636" s="315"/>
    </row>
    <row r="637" spans="1:25" s="310" customFormat="1">
      <c r="A637" s="285" t="s">
        <v>3518</v>
      </c>
      <c r="B637" s="356" t="s">
        <v>1767</v>
      </c>
      <c r="C637" s="356" t="s">
        <v>2434</v>
      </c>
      <c r="D637" s="358"/>
      <c r="E637" s="358"/>
      <c r="F637" s="356" t="e">
        <v>#N/A</v>
      </c>
      <c r="G637" s="358"/>
      <c r="H637" s="358"/>
      <c r="I637" s="356" t="s">
        <v>3519</v>
      </c>
      <c r="J637" s="347" t="s">
        <v>3794</v>
      </c>
      <c r="K637" s="348" t="s">
        <v>3999</v>
      </c>
      <c r="L637" s="348" t="s">
        <v>4012</v>
      </c>
      <c r="M637" s="347" t="s">
        <v>3518</v>
      </c>
      <c r="N637" s="347" t="s">
        <v>3794</v>
      </c>
      <c r="O637" s="348">
        <v>0</v>
      </c>
      <c r="P637" s="347"/>
      <c r="Q637" s="357" t="s">
        <v>2769</v>
      </c>
      <c r="R637" s="358"/>
      <c r="S637" s="356">
        <v>23050120</v>
      </c>
      <c r="T637" s="287"/>
      <c r="U637" s="259" t="s">
        <v>747</v>
      </c>
      <c r="V637" s="304">
        <v>606000</v>
      </c>
      <c r="W637" s="305">
        <v>846000</v>
      </c>
      <c r="X637" s="305">
        <v>846000</v>
      </c>
      <c r="Y637" s="305">
        <v>846000</v>
      </c>
    </row>
    <row r="638" spans="1:25" s="310" customFormat="1">
      <c r="A638" s="285"/>
      <c r="B638" s="356" t="s">
        <v>1767</v>
      </c>
      <c r="C638" s="356">
        <v>70960</v>
      </c>
      <c r="D638" s="358"/>
      <c r="E638" s="358"/>
      <c r="F638" s="356"/>
      <c r="G638" s="358"/>
      <c r="H638" s="358"/>
      <c r="I638" s="356"/>
      <c r="J638" s="347"/>
      <c r="K638" s="348"/>
      <c r="L638" s="348"/>
      <c r="M638" s="347"/>
      <c r="N638" s="347" t="s">
        <v>4498</v>
      </c>
      <c r="O638" s="348"/>
      <c r="P638" s="347"/>
      <c r="Q638" s="357" t="s">
        <v>2769</v>
      </c>
      <c r="R638" s="358"/>
      <c r="S638" s="356">
        <v>23010114</v>
      </c>
      <c r="T638" s="287"/>
      <c r="U638" s="259" t="s">
        <v>2443</v>
      </c>
      <c r="V638" s="304">
        <v>800000</v>
      </c>
      <c r="W638" s="305"/>
      <c r="X638" s="305"/>
      <c r="Y638" s="305"/>
    </row>
    <row r="639" spans="1:25" s="310" customFormat="1">
      <c r="A639" s="284"/>
      <c r="B639" s="356"/>
      <c r="C639" s="358"/>
      <c r="D639" s="358"/>
      <c r="E639" s="358"/>
      <c r="F639" s="356"/>
      <c r="G639" s="358"/>
      <c r="H639" s="358"/>
      <c r="I639" s="358"/>
      <c r="J639" s="347">
        <v>0</v>
      </c>
      <c r="K639" s="348" t="s">
        <v>2763</v>
      </c>
      <c r="L639" s="348" t="s">
        <v>2763</v>
      </c>
      <c r="M639" s="347">
        <v>0</v>
      </c>
      <c r="N639" s="347"/>
      <c r="O639" s="348" t="e">
        <v>#N/A</v>
      </c>
      <c r="P639" s="347"/>
      <c r="Q639" s="359"/>
      <c r="R639" s="358"/>
      <c r="S639" s="356"/>
      <c r="T639" s="287"/>
      <c r="U639" s="308"/>
      <c r="V639" s="326">
        <f>SUM(V637:V638)</f>
        <v>1406000</v>
      </c>
      <c r="W639" s="326">
        <f>SUM(W637:W638)</f>
        <v>846000</v>
      </c>
      <c r="X639" s="326">
        <f>SUM(X637:X638)</f>
        <v>846000</v>
      </c>
      <c r="Y639" s="326">
        <f>SUM(Y637:Y638)</f>
        <v>846000</v>
      </c>
    </row>
    <row r="640" spans="1:25" s="310" customFormat="1">
      <c r="A640" s="284"/>
      <c r="B640" s="284"/>
      <c r="C640" s="306"/>
      <c r="D640" s="306"/>
      <c r="E640" s="306"/>
      <c r="F640" s="284"/>
      <c r="G640" s="306"/>
      <c r="H640" s="306"/>
      <c r="I640" s="306"/>
      <c r="J640" s="278">
        <v>0</v>
      </c>
      <c r="K640" s="279" t="s">
        <v>2763</v>
      </c>
      <c r="L640" s="279" t="s">
        <v>2763</v>
      </c>
      <c r="M640" s="278">
        <v>0</v>
      </c>
      <c r="N640" s="278"/>
      <c r="O640" s="279" t="e">
        <v>#N/A</v>
      </c>
      <c r="P640" s="278"/>
      <c r="Q640" s="307"/>
      <c r="R640" s="306"/>
      <c r="S640" s="284"/>
      <c r="T640" s="287"/>
      <c r="U640" s="312"/>
      <c r="V640" s="312"/>
      <c r="W640" s="315"/>
      <c r="X640" s="315"/>
      <c r="Y640" s="315"/>
    </row>
    <row r="641" spans="1:25" s="310" customFormat="1">
      <c r="A641" s="284"/>
      <c r="B641" s="284"/>
      <c r="C641" s="306"/>
      <c r="D641" s="306"/>
      <c r="E641" s="306"/>
      <c r="F641" s="284"/>
      <c r="G641" s="306"/>
      <c r="H641" s="306"/>
      <c r="I641" s="306"/>
      <c r="J641" s="278">
        <v>0</v>
      </c>
      <c r="K641" s="279" t="s">
        <v>2763</v>
      </c>
      <c r="L641" s="279" t="s">
        <v>2763</v>
      </c>
      <c r="M641" s="278">
        <v>0</v>
      </c>
      <c r="N641" s="278"/>
      <c r="O641" s="279" t="e">
        <v>#N/A</v>
      </c>
      <c r="P641" s="278"/>
      <c r="Q641" s="307"/>
      <c r="R641" s="306"/>
      <c r="S641" s="284"/>
      <c r="T641" s="287"/>
      <c r="U641" s="312"/>
      <c r="V641" s="312"/>
      <c r="W641" s="315"/>
      <c r="X641" s="315"/>
      <c r="Y641" s="315"/>
    </row>
    <row r="642" spans="1:25" s="310" customFormat="1">
      <c r="A642" s="284"/>
      <c r="B642" s="284"/>
      <c r="C642" s="306"/>
      <c r="D642" s="306"/>
      <c r="E642" s="306"/>
      <c r="F642" s="284"/>
      <c r="G642" s="306"/>
      <c r="H642" s="306"/>
      <c r="I642" s="306"/>
      <c r="J642" s="278">
        <v>0</v>
      </c>
      <c r="K642" s="279" t="s">
        <v>2763</v>
      </c>
      <c r="L642" s="279" t="s">
        <v>2763</v>
      </c>
      <c r="M642" s="278">
        <v>0</v>
      </c>
      <c r="N642" s="278"/>
      <c r="O642" s="279" t="e">
        <v>#N/A</v>
      </c>
      <c r="P642" s="278"/>
      <c r="Q642" s="307"/>
      <c r="R642" s="306"/>
      <c r="S642" s="284"/>
      <c r="T642" s="287"/>
      <c r="U642" s="312"/>
      <c r="V642" s="312"/>
      <c r="W642" s="315"/>
      <c r="X642" s="315"/>
      <c r="Y642" s="315"/>
    </row>
    <row r="643" spans="1:25" s="310" customFormat="1">
      <c r="A643" s="284"/>
      <c r="B643" s="284"/>
      <c r="C643" s="306"/>
      <c r="D643" s="306"/>
      <c r="E643" s="306"/>
      <c r="F643" s="284"/>
      <c r="G643" s="306"/>
      <c r="H643" s="306"/>
      <c r="I643" s="306"/>
      <c r="J643" s="278">
        <v>0</v>
      </c>
      <c r="K643" s="279" t="s">
        <v>2763</v>
      </c>
      <c r="L643" s="279" t="s">
        <v>2763</v>
      </c>
      <c r="M643" s="278">
        <v>0</v>
      </c>
      <c r="N643" s="278"/>
      <c r="O643" s="279" t="e">
        <v>#N/A</v>
      </c>
      <c r="P643" s="278"/>
      <c r="Q643" s="307"/>
      <c r="R643" s="306"/>
      <c r="S643" s="284"/>
      <c r="T643" s="287"/>
      <c r="U643" s="312"/>
      <c r="V643" s="312"/>
      <c r="W643" s="315"/>
      <c r="X643" s="315"/>
      <c r="Y643" s="315"/>
    </row>
    <row r="644" spans="1:25" s="310" customFormat="1">
      <c r="A644" s="284"/>
      <c r="B644" s="323" t="s">
        <v>884</v>
      </c>
      <c r="C644" s="306"/>
      <c r="D644" s="306"/>
      <c r="E644" s="306"/>
      <c r="F644" s="284"/>
      <c r="G644" s="306"/>
      <c r="H644" s="306"/>
      <c r="I644" s="306"/>
      <c r="J644" s="278">
        <v>0</v>
      </c>
      <c r="K644" s="279" t="s">
        <v>2763</v>
      </c>
      <c r="L644" s="279" t="s">
        <v>2763</v>
      </c>
      <c r="M644" s="278">
        <v>0</v>
      </c>
      <c r="N644" s="278"/>
      <c r="O644" s="279" t="e">
        <v>#N/A</v>
      </c>
      <c r="P644" s="278"/>
      <c r="Q644" s="307"/>
      <c r="R644" s="306"/>
      <c r="S644" s="284"/>
      <c r="T644" s="287"/>
      <c r="U644" s="323"/>
      <c r="V644" s="323"/>
      <c r="W644" s="315"/>
      <c r="X644" s="315"/>
      <c r="Y644" s="315"/>
    </row>
    <row r="645" spans="1:25" s="310" customFormat="1">
      <c r="A645" s="285" t="s">
        <v>3522</v>
      </c>
      <c r="B645" s="356" t="s">
        <v>2444</v>
      </c>
      <c r="C645" s="356" t="s">
        <v>2434</v>
      </c>
      <c r="D645" s="358"/>
      <c r="E645" s="358"/>
      <c r="F645" s="356" t="e">
        <v>#N/A</v>
      </c>
      <c r="G645" s="358"/>
      <c r="H645" s="358"/>
      <c r="I645" s="356" t="s">
        <v>3523</v>
      </c>
      <c r="J645" s="347" t="s">
        <v>3795</v>
      </c>
      <c r="K645" s="348" t="s">
        <v>3999</v>
      </c>
      <c r="L645" s="348" t="s">
        <v>4012</v>
      </c>
      <c r="M645" s="347" t="s">
        <v>3522</v>
      </c>
      <c r="N645" s="347" t="s">
        <v>3795</v>
      </c>
      <c r="O645" s="348">
        <v>0</v>
      </c>
      <c r="P645" s="347"/>
      <c r="Q645" s="357" t="s">
        <v>2769</v>
      </c>
      <c r="R645" s="358"/>
      <c r="S645" s="356">
        <v>23050101</v>
      </c>
      <c r="T645" s="287"/>
      <c r="U645" s="259" t="s">
        <v>513</v>
      </c>
      <c r="V645" s="259"/>
      <c r="W645" s="305">
        <v>10000000</v>
      </c>
      <c r="X645" s="305">
        <v>10000000</v>
      </c>
      <c r="Y645" s="305">
        <v>10000000</v>
      </c>
    </row>
    <row r="646" spans="1:25" s="310" customFormat="1" ht="31.5">
      <c r="A646" s="285" t="s">
        <v>2446</v>
      </c>
      <c r="B646" s="356" t="s">
        <v>2444</v>
      </c>
      <c r="C646" s="356" t="s">
        <v>2445</v>
      </c>
      <c r="D646" s="358"/>
      <c r="E646" s="358"/>
      <c r="F646" s="356" t="e">
        <v>#N/A</v>
      </c>
      <c r="G646" s="358"/>
      <c r="H646" s="358"/>
      <c r="I646" s="356" t="s">
        <v>2977</v>
      </c>
      <c r="J646" s="347" t="s">
        <v>2977</v>
      </c>
      <c r="K646" s="348" t="s">
        <v>3732</v>
      </c>
      <c r="L646" s="348" t="s">
        <v>3999</v>
      </c>
      <c r="M646" s="347" t="s">
        <v>2446</v>
      </c>
      <c r="N646" s="347" t="s">
        <v>2977</v>
      </c>
      <c r="O646" s="348" t="s">
        <v>2261</v>
      </c>
      <c r="P646" s="347"/>
      <c r="Q646" s="357" t="s">
        <v>2769</v>
      </c>
      <c r="R646" s="358"/>
      <c r="S646" s="356" t="s">
        <v>2261</v>
      </c>
      <c r="T646" s="287" t="s">
        <v>2771</v>
      </c>
      <c r="U646" s="259" t="s">
        <v>885</v>
      </c>
      <c r="V646" s="259"/>
      <c r="W646" s="305">
        <v>270854139.19999999</v>
      </c>
      <c r="X646" s="305">
        <v>270854139.19999999</v>
      </c>
      <c r="Y646" s="305">
        <v>270854139.19999999</v>
      </c>
    </row>
    <row r="647" spans="1:25" s="310" customFormat="1">
      <c r="A647" s="285" t="s">
        <v>2448</v>
      </c>
      <c r="B647" s="356" t="s">
        <v>2444</v>
      </c>
      <c r="C647" s="356" t="s">
        <v>2445</v>
      </c>
      <c r="D647" s="358"/>
      <c r="E647" s="358"/>
      <c r="F647" s="356" t="e">
        <v>#N/A</v>
      </c>
      <c r="G647" s="358"/>
      <c r="H647" s="358"/>
      <c r="I647" s="356" t="s">
        <v>2979</v>
      </c>
      <c r="J647" s="347" t="s">
        <v>2979</v>
      </c>
      <c r="K647" s="348" t="s">
        <v>3732</v>
      </c>
      <c r="L647" s="348" t="s">
        <v>3999</v>
      </c>
      <c r="M647" s="347" t="s">
        <v>2448</v>
      </c>
      <c r="N647" s="347" t="s">
        <v>2979</v>
      </c>
      <c r="O647" s="348" t="s">
        <v>2282</v>
      </c>
      <c r="P647" s="347"/>
      <c r="Q647" s="357" t="s">
        <v>2769</v>
      </c>
      <c r="R647" s="358"/>
      <c r="S647" s="356" t="s">
        <v>2282</v>
      </c>
      <c r="T647" s="287" t="s">
        <v>2771</v>
      </c>
      <c r="U647" s="259" t="s">
        <v>886</v>
      </c>
      <c r="V647" s="259"/>
      <c r="W647" s="305">
        <v>1978830015</v>
      </c>
      <c r="X647" s="305">
        <v>1978830015</v>
      </c>
      <c r="Y647" s="305">
        <v>1978830015</v>
      </c>
    </row>
    <row r="648" spans="1:25" s="310" customFormat="1">
      <c r="A648" s="285" t="s">
        <v>3527</v>
      </c>
      <c r="B648" s="356" t="s">
        <v>2444</v>
      </c>
      <c r="C648" s="356" t="s">
        <v>2434</v>
      </c>
      <c r="D648" s="358"/>
      <c r="E648" s="358"/>
      <c r="F648" s="356" t="e">
        <v>#N/A</v>
      </c>
      <c r="G648" s="358"/>
      <c r="H648" s="358"/>
      <c r="I648" s="356" t="s">
        <v>3528</v>
      </c>
      <c r="J648" s="347" t="s">
        <v>3796</v>
      </c>
      <c r="K648" s="348" t="s">
        <v>3999</v>
      </c>
      <c r="L648" s="348" t="s">
        <v>4012</v>
      </c>
      <c r="M648" s="347" t="s">
        <v>3527</v>
      </c>
      <c r="N648" s="347" t="s">
        <v>3796</v>
      </c>
      <c r="O648" s="348">
        <v>0</v>
      </c>
      <c r="P648" s="347"/>
      <c r="Q648" s="357" t="s">
        <v>2769</v>
      </c>
      <c r="R648" s="358"/>
      <c r="S648" s="356">
        <v>23020107</v>
      </c>
      <c r="T648" s="287"/>
      <c r="U648" s="259" t="s">
        <v>887</v>
      </c>
      <c r="V648" s="259"/>
      <c r="W648" s="305">
        <v>898029301.68000007</v>
      </c>
      <c r="X648" s="305">
        <v>898029301.68000007</v>
      </c>
      <c r="Y648" s="305">
        <v>898029301.68000007</v>
      </c>
    </row>
    <row r="649" spans="1:25" s="310" customFormat="1">
      <c r="A649" s="285" t="s">
        <v>3532</v>
      </c>
      <c r="B649" s="356" t="s">
        <v>2444</v>
      </c>
      <c r="C649" s="356" t="s">
        <v>2434</v>
      </c>
      <c r="D649" s="358"/>
      <c r="E649" s="358"/>
      <c r="F649" s="356" t="e">
        <v>#N/A</v>
      </c>
      <c r="G649" s="358"/>
      <c r="H649" s="358"/>
      <c r="I649" s="356" t="s">
        <v>3533</v>
      </c>
      <c r="J649" s="347" t="s">
        <v>3797</v>
      </c>
      <c r="K649" s="348" t="s">
        <v>3732</v>
      </c>
      <c r="L649" s="348" t="s">
        <v>4012</v>
      </c>
      <c r="M649" s="347" t="s">
        <v>3532</v>
      </c>
      <c r="N649" s="347" t="s">
        <v>3797</v>
      </c>
      <c r="O649" s="348">
        <v>0</v>
      </c>
      <c r="P649" s="347"/>
      <c r="Q649" s="357" t="s">
        <v>2769</v>
      </c>
      <c r="R649" s="358"/>
      <c r="S649" s="356">
        <v>23020107</v>
      </c>
      <c r="T649" s="287"/>
      <c r="U649" s="259" t="s">
        <v>888</v>
      </c>
      <c r="V649" s="259"/>
      <c r="W649" s="305">
        <v>332036840.97000003</v>
      </c>
      <c r="X649" s="305">
        <v>332036840.97000003</v>
      </c>
      <c r="Y649" s="305">
        <v>332036840.97000003</v>
      </c>
    </row>
    <row r="650" spans="1:25" s="310" customFormat="1">
      <c r="A650" s="285" t="s">
        <v>3534</v>
      </c>
      <c r="B650" s="356" t="s">
        <v>2444</v>
      </c>
      <c r="C650" s="356" t="s">
        <v>2434</v>
      </c>
      <c r="D650" s="358"/>
      <c r="E650" s="358"/>
      <c r="F650" s="356" t="e">
        <v>#N/A</v>
      </c>
      <c r="G650" s="358"/>
      <c r="H650" s="358"/>
      <c r="I650" s="356" t="s">
        <v>3535</v>
      </c>
      <c r="J650" s="347" t="s">
        <v>3798</v>
      </c>
      <c r="K650" s="348" t="s">
        <v>3732</v>
      </c>
      <c r="L650" s="348" t="s">
        <v>4012</v>
      </c>
      <c r="M650" s="347" t="s">
        <v>3534</v>
      </c>
      <c r="N650" s="347" t="s">
        <v>3798</v>
      </c>
      <c r="O650" s="348">
        <v>0</v>
      </c>
      <c r="P650" s="347"/>
      <c r="Q650" s="357" t="s">
        <v>2769</v>
      </c>
      <c r="R650" s="358"/>
      <c r="S650" s="356">
        <v>23020107</v>
      </c>
      <c r="T650" s="287"/>
      <c r="U650" s="259" t="s">
        <v>889</v>
      </c>
      <c r="V650" s="259"/>
      <c r="W650" s="305">
        <v>1272208177.3800001</v>
      </c>
      <c r="X650" s="305">
        <v>1272208177.3800001</v>
      </c>
      <c r="Y650" s="305">
        <v>1272208177.3800001</v>
      </c>
    </row>
    <row r="651" spans="1:25" s="310" customFormat="1">
      <c r="A651" s="285" t="s">
        <v>3536</v>
      </c>
      <c r="B651" s="356" t="s">
        <v>2444</v>
      </c>
      <c r="C651" s="356" t="s">
        <v>2434</v>
      </c>
      <c r="D651" s="358"/>
      <c r="E651" s="358"/>
      <c r="F651" s="356" t="e">
        <v>#N/A</v>
      </c>
      <c r="G651" s="358"/>
      <c r="H651" s="358"/>
      <c r="I651" s="356" t="s">
        <v>3537</v>
      </c>
      <c r="J651" s="347" t="s">
        <v>3799</v>
      </c>
      <c r="K651" s="348" t="s">
        <v>3732</v>
      </c>
      <c r="L651" s="348" t="s">
        <v>4012</v>
      </c>
      <c r="M651" s="347" t="s">
        <v>3536</v>
      </c>
      <c r="N651" s="347" t="s">
        <v>3799</v>
      </c>
      <c r="O651" s="348">
        <v>0</v>
      </c>
      <c r="P651" s="347"/>
      <c r="Q651" s="357" t="s">
        <v>2769</v>
      </c>
      <c r="R651" s="358"/>
      <c r="S651" s="356">
        <v>23020107</v>
      </c>
      <c r="T651" s="287"/>
      <c r="U651" s="259" t="s">
        <v>890</v>
      </c>
      <c r="V651" s="259"/>
      <c r="W651" s="305">
        <v>389782378.53000003</v>
      </c>
      <c r="X651" s="305">
        <v>389782378.53000003</v>
      </c>
      <c r="Y651" s="305">
        <v>389782378.53000003</v>
      </c>
    </row>
    <row r="652" spans="1:25" s="310" customFormat="1">
      <c r="A652" s="285" t="s">
        <v>2452</v>
      </c>
      <c r="B652" s="356" t="s">
        <v>2444</v>
      </c>
      <c r="C652" s="356" t="s">
        <v>2445</v>
      </c>
      <c r="D652" s="358"/>
      <c r="E652" s="358"/>
      <c r="F652" s="356" t="s">
        <v>2452</v>
      </c>
      <c r="G652" s="358"/>
      <c r="H652" s="358"/>
      <c r="I652" s="356" t="s">
        <v>2983</v>
      </c>
      <c r="J652" s="347" t="s">
        <v>2983</v>
      </c>
      <c r="K652" s="348" t="s">
        <v>3732</v>
      </c>
      <c r="L652" s="348" t="s">
        <v>3999</v>
      </c>
      <c r="M652" s="347" t="s">
        <v>2452</v>
      </c>
      <c r="N652" s="347" t="s">
        <v>2983</v>
      </c>
      <c r="O652" s="348" t="s">
        <v>2261</v>
      </c>
      <c r="P652" s="347"/>
      <c r="Q652" s="357" t="s">
        <v>2769</v>
      </c>
      <c r="R652" s="358"/>
      <c r="S652" s="356" t="s">
        <v>2261</v>
      </c>
      <c r="T652" s="287" t="s">
        <v>2771</v>
      </c>
      <c r="U652" s="259" t="s">
        <v>514</v>
      </c>
      <c r="V652" s="259"/>
      <c r="W652" s="305">
        <v>234586260</v>
      </c>
      <c r="X652" s="305">
        <v>234586260</v>
      </c>
      <c r="Y652" s="305">
        <v>234586260</v>
      </c>
    </row>
    <row r="653" spans="1:25" s="310" customFormat="1" ht="31.5">
      <c r="A653" s="285" t="s">
        <v>2447</v>
      </c>
      <c r="B653" s="356" t="s">
        <v>2444</v>
      </c>
      <c r="C653" s="356" t="s">
        <v>2445</v>
      </c>
      <c r="D653" s="358"/>
      <c r="E653" s="358"/>
      <c r="F653" s="356" t="e">
        <v>#N/A</v>
      </c>
      <c r="G653" s="358"/>
      <c r="H653" s="358"/>
      <c r="I653" s="356" t="s">
        <v>2978</v>
      </c>
      <c r="J653" s="347" t="s">
        <v>2978</v>
      </c>
      <c r="K653" s="348" t="s">
        <v>3732</v>
      </c>
      <c r="L653" s="348" t="s">
        <v>3999</v>
      </c>
      <c r="M653" s="347" t="s">
        <v>2447</v>
      </c>
      <c r="N653" s="347" t="s">
        <v>2978</v>
      </c>
      <c r="O653" s="348" t="s">
        <v>2261</v>
      </c>
      <c r="P653" s="347"/>
      <c r="Q653" s="357" t="s">
        <v>2769</v>
      </c>
      <c r="R653" s="358"/>
      <c r="S653" s="356" t="s">
        <v>2261</v>
      </c>
      <c r="T653" s="287" t="s">
        <v>2771</v>
      </c>
      <c r="U653" s="259" t="s">
        <v>891</v>
      </c>
      <c r="V653" s="259"/>
      <c r="W653" s="305">
        <v>15101520</v>
      </c>
      <c r="X653" s="305">
        <v>15101520</v>
      </c>
      <c r="Y653" s="305">
        <v>15101520</v>
      </c>
    </row>
    <row r="654" spans="1:25" s="310" customFormat="1" ht="31.5">
      <c r="A654" s="285" t="s">
        <v>3539</v>
      </c>
      <c r="B654" s="356" t="s">
        <v>2444</v>
      </c>
      <c r="C654" s="356" t="s">
        <v>2434</v>
      </c>
      <c r="D654" s="358"/>
      <c r="E654" s="358"/>
      <c r="F654" s="356" t="e">
        <v>#N/A</v>
      </c>
      <c r="G654" s="358"/>
      <c r="H654" s="358"/>
      <c r="I654" s="356" t="s">
        <v>3540</v>
      </c>
      <c r="J654" s="347" t="s">
        <v>3800</v>
      </c>
      <c r="K654" s="348" t="s">
        <v>3732</v>
      </c>
      <c r="L654" s="348" t="s">
        <v>4012</v>
      </c>
      <c r="M654" s="347" t="s">
        <v>3539</v>
      </c>
      <c r="N654" s="347" t="s">
        <v>3800</v>
      </c>
      <c r="O654" s="348">
        <v>0</v>
      </c>
      <c r="P654" s="347"/>
      <c r="Q654" s="357" t="s">
        <v>2769</v>
      </c>
      <c r="R654" s="358"/>
      <c r="S654" s="356">
        <v>23010112</v>
      </c>
      <c r="T654" s="287"/>
      <c r="U654" s="259" t="s">
        <v>893</v>
      </c>
      <c r="V654" s="259"/>
      <c r="W654" s="305">
        <v>8750080</v>
      </c>
      <c r="X654" s="305">
        <v>8750080</v>
      </c>
      <c r="Y654" s="305">
        <v>8750080</v>
      </c>
    </row>
    <row r="655" spans="1:25" s="310" customFormat="1">
      <c r="A655" s="285" t="s">
        <v>3541</v>
      </c>
      <c r="B655" s="356" t="s">
        <v>2444</v>
      </c>
      <c r="C655" s="356" t="s">
        <v>2434</v>
      </c>
      <c r="D655" s="358"/>
      <c r="E655" s="358"/>
      <c r="F655" s="356" t="e">
        <v>#N/A</v>
      </c>
      <c r="G655" s="358"/>
      <c r="H655" s="358"/>
      <c r="I655" s="356" t="s">
        <v>3542</v>
      </c>
      <c r="J655" s="347" t="s">
        <v>3801</v>
      </c>
      <c r="K655" s="348" t="s">
        <v>3732</v>
      </c>
      <c r="L655" s="348" t="s">
        <v>4012</v>
      </c>
      <c r="M655" s="347" t="s">
        <v>3541</v>
      </c>
      <c r="N655" s="347" t="s">
        <v>3801</v>
      </c>
      <c r="O655" s="348">
        <v>0</v>
      </c>
      <c r="P655" s="347"/>
      <c r="Q655" s="357" t="s">
        <v>2769</v>
      </c>
      <c r="R655" s="358"/>
      <c r="S655" s="356">
        <v>23010121</v>
      </c>
      <c r="T655" s="287"/>
      <c r="U655" s="259" t="s">
        <v>892</v>
      </c>
      <c r="V655" s="259"/>
      <c r="W655" s="305">
        <v>433600</v>
      </c>
      <c r="X655" s="305">
        <v>433600</v>
      </c>
      <c r="Y655" s="305">
        <v>433600</v>
      </c>
    </row>
    <row r="656" spans="1:25" s="310" customFormat="1">
      <c r="A656" s="285" t="s">
        <v>2450</v>
      </c>
      <c r="B656" s="356" t="s">
        <v>2444</v>
      </c>
      <c r="C656" s="356" t="s">
        <v>2445</v>
      </c>
      <c r="D656" s="358"/>
      <c r="E656" s="358"/>
      <c r="F656" s="356" t="s">
        <v>2450</v>
      </c>
      <c r="G656" s="358"/>
      <c r="H656" s="358"/>
      <c r="I656" s="356" t="s">
        <v>2981</v>
      </c>
      <c r="J656" s="347" t="s">
        <v>2981</v>
      </c>
      <c r="K656" s="348" t="s">
        <v>3732</v>
      </c>
      <c r="L656" s="348" t="s">
        <v>3999</v>
      </c>
      <c r="M656" s="347" t="s">
        <v>2450</v>
      </c>
      <c r="N656" s="347" t="s">
        <v>2981</v>
      </c>
      <c r="O656" s="348" t="s">
        <v>2277</v>
      </c>
      <c r="P656" s="347"/>
      <c r="Q656" s="357" t="s">
        <v>2769</v>
      </c>
      <c r="R656" s="358"/>
      <c r="S656" s="356" t="s">
        <v>2277</v>
      </c>
      <c r="T656" s="287" t="s">
        <v>2771</v>
      </c>
      <c r="U656" s="259" t="s">
        <v>894</v>
      </c>
      <c r="V656" s="259"/>
      <c r="W656" s="305">
        <v>313750000</v>
      </c>
      <c r="X656" s="305">
        <v>313750000</v>
      </c>
      <c r="Y656" s="305">
        <v>313750000</v>
      </c>
    </row>
    <row r="657" spans="1:25" s="310" customFormat="1" ht="31.5">
      <c r="A657" s="285" t="s">
        <v>3544</v>
      </c>
      <c r="B657" s="356" t="s">
        <v>2444</v>
      </c>
      <c r="C657" s="356" t="s">
        <v>2434</v>
      </c>
      <c r="D657" s="358"/>
      <c r="E657" s="358"/>
      <c r="F657" s="356" t="e">
        <v>#N/A</v>
      </c>
      <c r="G657" s="358"/>
      <c r="H657" s="358"/>
      <c r="I657" s="356" t="s">
        <v>3545</v>
      </c>
      <c r="J657" s="347" t="s">
        <v>3802</v>
      </c>
      <c r="K657" s="348" t="s">
        <v>3732</v>
      </c>
      <c r="L657" s="348" t="s">
        <v>4012</v>
      </c>
      <c r="M657" s="347" t="s">
        <v>3544</v>
      </c>
      <c r="N657" s="347" t="s">
        <v>3802</v>
      </c>
      <c r="O657" s="348">
        <v>0</v>
      </c>
      <c r="P657" s="347"/>
      <c r="Q657" s="357" t="s">
        <v>2769</v>
      </c>
      <c r="R657" s="358"/>
      <c r="S657" s="356">
        <v>23010112</v>
      </c>
      <c r="T657" s="287"/>
      <c r="U657" s="259" t="s">
        <v>895</v>
      </c>
      <c r="V657" s="259"/>
      <c r="W657" s="305">
        <v>37175000</v>
      </c>
      <c r="X657" s="305">
        <v>37175000</v>
      </c>
      <c r="Y657" s="305">
        <v>37175000</v>
      </c>
    </row>
    <row r="658" spans="1:25" s="310" customFormat="1">
      <c r="A658" s="285" t="s">
        <v>2453</v>
      </c>
      <c r="B658" s="356" t="s">
        <v>2444</v>
      </c>
      <c r="C658" s="356" t="s">
        <v>2445</v>
      </c>
      <c r="D658" s="358"/>
      <c r="E658" s="358"/>
      <c r="F658" s="356" t="e">
        <v>#N/A</v>
      </c>
      <c r="G658" s="358"/>
      <c r="H658" s="358"/>
      <c r="I658" s="356" t="s">
        <v>2984</v>
      </c>
      <c r="J658" s="347" t="s">
        <v>2984</v>
      </c>
      <c r="K658" s="348" t="s">
        <v>3732</v>
      </c>
      <c r="L658" s="348" t="s">
        <v>3999</v>
      </c>
      <c r="M658" s="347" t="s">
        <v>2453</v>
      </c>
      <c r="N658" s="347" t="s">
        <v>2984</v>
      </c>
      <c r="O658" s="348" t="s">
        <v>2277</v>
      </c>
      <c r="P658" s="347"/>
      <c r="Q658" s="357" t="s">
        <v>2769</v>
      </c>
      <c r="R658" s="358"/>
      <c r="S658" s="356" t="s">
        <v>2277</v>
      </c>
      <c r="T658" s="287" t="s">
        <v>2771</v>
      </c>
      <c r="U658" s="259" t="s">
        <v>896</v>
      </c>
      <c r="V658" s="259"/>
      <c r="W658" s="305">
        <v>146075000</v>
      </c>
      <c r="X658" s="305">
        <v>146075000</v>
      </c>
      <c r="Y658" s="305">
        <v>146075000</v>
      </c>
    </row>
    <row r="659" spans="1:25" s="310" customFormat="1" ht="31.5">
      <c r="A659" s="285" t="s">
        <v>3548</v>
      </c>
      <c r="B659" s="356" t="s">
        <v>2444</v>
      </c>
      <c r="C659" s="356" t="s">
        <v>2434</v>
      </c>
      <c r="D659" s="358"/>
      <c r="E659" s="358"/>
      <c r="F659" s="356" t="e">
        <v>#N/A</v>
      </c>
      <c r="G659" s="358"/>
      <c r="H659" s="358"/>
      <c r="I659" s="356" t="s">
        <v>3549</v>
      </c>
      <c r="J659" s="347" t="s">
        <v>3803</v>
      </c>
      <c r="K659" s="348" t="s">
        <v>3732</v>
      </c>
      <c r="L659" s="348" t="s">
        <v>4012</v>
      </c>
      <c r="M659" s="347" t="s">
        <v>3548</v>
      </c>
      <c r="N659" s="347" t="s">
        <v>3803</v>
      </c>
      <c r="O659" s="348">
        <v>0</v>
      </c>
      <c r="P659" s="347"/>
      <c r="Q659" s="357" t="s">
        <v>2769</v>
      </c>
      <c r="R659" s="358"/>
      <c r="S659" s="356">
        <v>23010124</v>
      </c>
      <c r="T659" s="287"/>
      <c r="U659" s="259" t="s">
        <v>897</v>
      </c>
      <c r="V659" s="259"/>
      <c r="W659" s="305">
        <v>212502474</v>
      </c>
      <c r="X659" s="305">
        <v>212502474</v>
      </c>
      <c r="Y659" s="305">
        <v>212502474</v>
      </c>
    </row>
    <row r="660" spans="1:25" s="310" customFormat="1">
      <c r="A660" s="285" t="s">
        <v>3551</v>
      </c>
      <c r="B660" s="356" t="s">
        <v>2444</v>
      </c>
      <c r="C660" s="356" t="s">
        <v>2434</v>
      </c>
      <c r="D660" s="358"/>
      <c r="E660" s="358"/>
      <c r="F660" s="356" t="e">
        <v>#N/A</v>
      </c>
      <c r="G660" s="358"/>
      <c r="H660" s="358"/>
      <c r="I660" s="356" t="s">
        <v>3552</v>
      </c>
      <c r="J660" s="347" t="s">
        <v>3804</v>
      </c>
      <c r="K660" s="348" t="s">
        <v>3732</v>
      </c>
      <c r="L660" s="348" t="s">
        <v>4012</v>
      </c>
      <c r="M660" s="347" t="s">
        <v>3551</v>
      </c>
      <c r="N660" s="347" t="s">
        <v>3804</v>
      </c>
      <c r="O660" s="348">
        <v>0</v>
      </c>
      <c r="P660" s="347"/>
      <c r="Q660" s="357" t="s">
        <v>2769</v>
      </c>
      <c r="R660" s="358"/>
      <c r="S660" s="356">
        <v>23010124</v>
      </c>
      <c r="T660" s="287"/>
      <c r="U660" s="259" t="s">
        <v>515</v>
      </c>
      <c r="V660" s="259"/>
      <c r="W660" s="305">
        <v>32430000</v>
      </c>
      <c r="X660" s="305">
        <v>32430000</v>
      </c>
      <c r="Y660" s="305">
        <v>32430000</v>
      </c>
    </row>
    <row r="661" spans="1:25" s="310" customFormat="1">
      <c r="A661" s="285" t="s">
        <v>3553</v>
      </c>
      <c r="B661" s="356" t="s">
        <v>2444</v>
      </c>
      <c r="C661" s="356" t="s">
        <v>2434</v>
      </c>
      <c r="D661" s="358"/>
      <c r="E661" s="358"/>
      <c r="F661" s="356" t="e">
        <v>#N/A</v>
      </c>
      <c r="G661" s="358"/>
      <c r="H661" s="358"/>
      <c r="I661" s="356" t="s">
        <v>3554</v>
      </c>
      <c r="J661" s="347" t="s">
        <v>3805</v>
      </c>
      <c r="K661" s="348" t="s">
        <v>3732</v>
      </c>
      <c r="L661" s="348" t="s">
        <v>4012</v>
      </c>
      <c r="M661" s="347" t="s">
        <v>3553</v>
      </c>
      <c r="N661" s="347" t="s">
        <v>3805</v>
      </c>
      <c r="O661" s="348">
        <v>0</v>
      </c>
      <c r="P661" s="347"/>
      <c r="Q661" s="357" t="s">
        <v>2769</v>
      </c>
      <c r="R661" s="358"/>
      <c r="S661" s="356">
        <v>23010124</v>
      </c>
      <c r="T661" s="287"/>
      <c r="U661" s="259" t="s">
        <v>516</v>
      </c>
      <c r="V661" s="259"/>
      <c r="W661" s="305">
        <v>27540000</v>
      </c>
      <c r="X661" s="305">
        <v>27540000</v>
      </c>
      <c r="Y661" s="305">
        <v>27540000</v>
      </c>
    </row>
    <row r="662" spans="1:25" s="310" customFormat="1">
      <c r="A662" s="285" t="s">
        <v>3555</v>
      </c>
      <c r="B662" s="356" t="s">
        <v>2444</v>
      </c>
      <c r="C662" s="356" t="s">
        <v>2434</v>
      </c>
      <c r="D662" s="358"/>
      <c r="E662" s="358"/>
      <c r="F662" s="356" t="e">
        <v>#N/A</v>
      </c>
      <c r="G662" s="358"/>
      <c r="H662" s="358"/>
      <c r="I662" s="356" t="s">
        <v>3556</v>
      </c>
      <c r="J662" s="347" t="s">
        <v>3806</v>
      </c>
      <c r="K662" s="348" t="s">
        <v>3732</v>
      </c>
      <c r="L662" s="348" t="s">
        <v>4012</v>
      </c>
      <c r="M662" s="347" t="s">
        <v>3555</v>
      </c>
      <c r="N662" s="347" t="s">
        <v>3806</v>
      </c>
      <c r="O662" s="348">
        <v>0</v>
      </c>
      <c r="P662" s="347"/>
      <c r="Q662" s="357" t="s">
        <v>2769</v>
      </c>
      <c r="R662" s="358"/>
      <c r="S662" s="356">
        <v>23050103</v>
      </c>
      <c r="T662" s="287"/>
      <c r="U662" s="259" t="s">
        <v>517</v>
      </c>
      <c r="V662" s="259"/>
      <c r="W662" s="305">
        <v>105271920</v>
      </c>
      <c r="X662" s="305">
        <v>105271920</v>
      </c>
      <c r="Y662" s="305">
        <v>105271920</v>
      </c>
    </row>
    <row r="663" spans="1:25" s="310" customFormat="1">
      <c r="A663" s="285" t="s">
        <v>3557</v>
      </c>
      <c r="B663" s="356" t="s">
        <v>2444</v>
      </c>
      <c r="C663" s="356" t="s">
        <v>2434</v>
      </c>
      <c r="D663" s="358"/>
      <c r="E663" s="358"/>
      <c r="F663" s="356" t="e">
        <v>#N/A</v>
      </c>
      <c r="G663" s="358"/>
      <c r="H663" s="358"/>
      <c r="I663" s="356" t="s">
        <v>3558</v>
      </c>
      <c r="J663" s="347" t="s">
        <v>3807</v>
      </c>
      <c r="K663" s="348" t="s">
        <v>3732</v>
      </c>
      <c r="L663" s="348" t="s">
        <v>4012</v>
      </c>
      <c r="M663" s="347" t="s">
        <v>3557</v>
      </c>
      <c r="N663" s="347" t="s">
        <v>3807</v>
      </c>
      <c r="O663" s="348">
        <v>0</v>
      </c>
      <c r="P663" s="347"/>
      <c r="Q663" s="357" t="s">
        <v>2769</v>
      </c>
      <c r="R663" s="358"/>
      <c r="S663" s="356">
        <v>23050103</v>
      </c>
      <c r="T663" s="287"/>
      <c r="U663" s="259" t="s">
        <v>518</v>
      </c>
      <c r="V663" s="259"/>
      <c r="W663" s="305">
        <v>37818900</v>
      </c>
      <c r="X663" s="305">
        <v>37818900</v>
      </c>
      <c r="Y663" s="305">
        <v>37818900</v>
      </c>
    </row>
    <row r="664" spans="1:25" s="310" customFormat="1">
      <c r="A664" s="285" t="s">
        <v>3559</v>
      </c>
      <c r="B664" s="356" t="s">
        <v>2444</v>
      </c>
      <c r="C664" s="356" t="s">
        <v>2434</v>
      </c>
      <c r="D664" s="358"/>
      <c r="E664" s="358"/>
      <c r="F664" s="356" t="e">
        <v>#N/A</v>
      </c>
      <c r="G664" s="358"/>
      <c r="H664" s="358"/>
      <c r="I664" s="356" t="s">
        <v>3560</v>
      </c>
      <c r="J664" s="347" t="s">
        <v>3808</v>
      </c>
      <c r="K664" s="348" t="s">
        <v>3732</v>
      </c>
      <c r="L664" s="348" t="s">
        <v>4012</v>
      </c>
      <c r="M664" s="347" t="s">
        <v>3559</v>
      </c>
      <c r="N664" s="347" t="s">
        <v>3808</v>
      </c>
      <c r="O664" s="348">
        <v>0</v>
      </c>
      <c r="P664" s="347"/>
      <c r="Q664" s="357" t="s">
        <v>2769</v>
      </c>
      <c r="R664" s="358"/>
      <c r="S664" s="356">
        <v>23010105</v>
      </c>
      <c r="T664" s="287"/>
      <c r="U664" s="259" t="s">
        <v>519</v>
      </c>
      <c r="V664" s="259"/>
      <c r="W664" s="305">
        <v>13056000</v>
      </c>
      <c r="X664" s="305">
        <v>13056000</v>
      </c>
      <c r="Y664" s="305">
        <v>13056000</v>
      </c>
    </row>
    <row r="665" spans="1:25" s="310" customFormat="1">
      <c r="A665" s="285" t="s">
        <v>3562</v>
      </c>
      <c r="B665" s="356" t="s">
        <v>2444</v>
      </c>
      <c r="C665" s="356" t="s">
        <v>2434</v>
      </c>
      <c r="D665" s="358"/>
      <c r="E665" s="358"/>
      <c r="F665" s="356" t="e">
        <v>#N/A</v>
      </c>
      <c r="G665" s="358"/>
      <c r="H665" s="358"/>
      <c r="I665" s="356" t="s">
        <v>3563</v>
      </c>
      <c r="J665" s="347" t="s">
        <v>3809</v>
      </c>
      <c r="K665" s="348" t="s">
        <v>3732</v>
      </c>
      <c r="L665" s="348" t="s">
        <v>4012</v>
      </c>
      <c r="M665" s="347" t="s">
        <v>3562</v>
      </c>
      <c r="N665" s="347" t="s">
        <v>3809</v>
      </c>
      <c r="O665" s="348">
        <v>0</v>
      </c>
      <c r="P665" s="347"/>
      <c r="Q665" s="357" t="s">
        <v>2769</v>
      </c>
      <c r="R665" s="358"/>
      <c r="S665" s="356">
        <v>23050120</v>
      </c>
      <c r="T665" s="287"/>
      <c r="U665" s="259" t="s">
        <v>898</v>
      </c>
      <c r="V665" s="259"/>
      <c r="W665" s="305">
        <v>22600000</v>
      </c>
      <c r="X665" s="305">
        <v>22600000</v>
      </c>
      <c r="Y665" s="305">
        <v>22600000</v>
      </c>
    </row>
    <row r="666" spans="1:25" s="310" customFormat="1">
      <c r="A666" s="285" t="s">
        <v>3564</v>
      </c>
      <c r="B666" s="356" t="s">
        <v>2444</v>
      </c>
      <c r="C666" s="356" t="s">
        <v>2434</v>
      </c>
      <c r="D666" s="358"/>
      <c r="E666" s="358"/>
      <c r="F666" s="356" t="e">
        <v>#N/A</v>
      </c>
      <c r="G666" s="358"/>
      <c r="H666" s="358"/>
      <c r="I666" s="356" t="s">
        <v>3565</v>
      </c>
      <c r="J666" s="347" t="s">
        <v>3810</v>
      </c>
      <c r="K666" s="348" t="s">
        <v>3732</v>
      </c>
      <c r="L666" s="348" t="s">
        <v>4012</v>
      </c>
      <c r="M666" s="347" t="s">
        <v>3564</v>
      </c>
      <c r="N666" s="347" t="s">
        <v>3810</v>
      </c>
      <c r="O666" s="348">
        <v>0</v>
      </c>
      <c r="P666" s="347"/>
      <c r="Q666" s="357" t="s">
        <v>2769</v>
      </c>
      <c r="R666" s="358"/>
      <c r="S666" s="356">
        <v>23020107</v>
      </c>
      <c r="T666" s="287"/>
      <c r="U666" s="259" t="s">
        <v>899</v>
      </c>
      <c r="V666" s="259"/>
      <c r="W666" s="305">
        <v>23360796.359999999</v>
      </c>
      <c r="X666" s="305">
        <v>23360796.359999999</v>
      </c>
      <c r="Y666" s="305">
        <v>23360796.359999999</v>
      </c>
    </row>
    <row r="667" spans="1:25" s="310" customFormat="1">
      <c r="A667" s="285" t="s">
        <v>3567</v>
      </c>
      <c r="B667" s="356" t="s">
        <v>2444</v>
      </c>
      <c r="C667" s="356" t="s">
        <v>2434</v>
      </c>
      <c r="D667" s="358"/>
      <c r="E667" s="358"/>
      <c r="F667" s="356" t="e">
        <v>#N/A</v>
      </c>
      <c r="G667" s="358"/>
      <c r="H667" s="358"/>
      <c r="I667" s="356" t="s">
        <v>3568</v>
      </c>
      <c r="J667" s="347" t="s">
        <v>3811</v>
      </c>
      <c r="K667" s="348" t="s">
        <v>3732</v>
      </c>
      <c r="L667" s="348" t="s">
        <v>4012</v>
      </c>
      <c r="M667" s="347" t="s">
        <v>3567</v>
      </c>
      <c r="N667" s="347" t="s">
        <v>3811</v>
      </c>
      <c r="O667" s="348">
        <v>0</v>
      </c>
      <c r="P667" s="347"/>
      <c r="Q667" s="357" t="s">
        <v>2769</v>
      </c>
      <c r="R667" s="358"/>
      <c r="S667" s="356">
        <v>23010112</v>
      </c>
      <c r="T667" s="287"/>
      <c r="U667" s="259" t="s">
        <v>900</v>
      </c>
      <c r="V667" s="259"/>
      <c r="W667" s="305">
        <v>7425000</v>
      </c>
      <c r="X667" s="305">
        <v>7425000</v>
      </c>
      <c r="Y667" s="305">
        <v>7425000</v>
      </c>
    </row>
    <row r="668" spans="1:25" s="310" customFormat="1" ht="31.5">
      <c r="A668" s="285" t="s">
        <v>3571</v>
      </c>
      <c r="B668" s="356" t="s">
        <v>2444</v>
      </c>
      <c r="C668" s="356" t="s">
        <v>2434</v>
      </c>
      <c r="D668" s="358"/>
      <c r="E668" s="358"/>
      <c r="F668" s="356" t="e">
        <v>#N/A</v>
      </c>
      <c r="G668" s="358"/>
      <c r="H668" s="358"/>
      <c r="I668" s="356" t="s">
        <v>3572</v>
      </c>
      <c r="J668" s="347" t="s">
        <v>3812</v>
      </c>
      <c r="K668" s="348" t="s">
        <v>3732</v>
      </c>
      <c r="L668" s="348" t="s">
        <v>4012</v>
      </c>
      <c r="M668" s="347" t="s">
        <v>3571</v>
      </c>
      <c r="N668" s="347" t="s">
        <v>3812</v>
      </c>
      <c r="O668" s="348">
        <v>0</v>
      </c>
      <c r="P668" s="347"/>
      <c r="Q668" s="357" t="s">
        <v>2769</v>
      </c>
      <c r="R668" s="358"/>
      <c r="S668" s="356">
        <v>23050101</v>
      </c>
      <c r="T668" s="287"/>
      <c r="U668" s="259" t="s">
        <v>901</v>
      </c>
      <c r="V668" s="259"/>
      <c r="W668" s="305">
        <v>266000</v>
      </c>
      <c r="X668" s="305">
        <v>266000</v>
      </c>
      <c r="Y668" s="305">
        <v>266000</v>
      </c>
    </row>
    <row r="669" spans="1:25" s="310" customFormat="1">
      <c r="A669" s="285" t="s">
        <v>3575</v>
      </c>
      <c r="B669" s="356" t="s">
        <v>2444</v>
      </c>
      <c r="C669" s="356" t="s">
        <v>2434</v>
      </c>
      <c r="D669" s="358"/>
      <c r="E669" s="358"/>
      <c r="F669" s="356" t="e">
        <v>#N/A</v>
      </c>
      <c r="G669" s="358"/>
      <c r="H669" s="358"/>
      <c r="I669" s="356" t="s">
        <v>3576</v>
      </c>
      <c r="J669" s="347" t="s">
        <v>3813</v>
      </c>
      <c r="K669" s="348" t="s">
        <v>3732</v>
      </c>
      <c r="L669" s="348" t="s">
        <v>4012</v>
      </c>
      <c r="M669" s="347" t="s">
        <v>3575</v>
      </c>
      <c r="N669" s="347" t="s">
        <v>3813</v>
      </c>
      <c r="O669" s="348">
        <v>0</v>
      </c>
      <c r="P669" s="347"/>
      <c r="Q669" s="357" t="s">
        <v>2769</v>
      </c>
      <c r="R669" s="358"/>
      <c r="S669" s="356">
        <v>23050126</v>
      </c>
      <c r="T669" s="287"/>
      <c r="U669" s="259" t="s">
        <v>902</v>
      </c>
      <c r="V669" s="259"/>
      <c r="W669" s="305">
        <v>201300</v>
      </c>
      <c r="X669" s="305">
        <v>201300</v>
      </c>
      <c r="Y669" s="305">
        <v>201300</v>
      </c>
    </row>
    <row r="670" spans="1:25" s="310" customFormat="1" ht="47.25">
      <c r="A670" s="285" t="s">
        <v>3579</v>
      </c>
      <c r="B670" s="356" t="s">
        <v>2444</v>
      </c>
      <c r="C670" s="356" t="s">
        <v>2434</v>
      </c>
      <c r="D670" s="358"/>
      <c r="E670" s="358"/>
      <c r="F670" s="356" t="e">
        <v>#N/A</v>
      </c>
      <c r="G670" s="358"/>
      <c r="H670" s="358"/>
      <c r="I670" s="356" t="s">
        <v>3580</v>
      </c>
      <c r="J670" s="347" t="s">
        <v>3814</v>
      </c>
      <c r="K670" s="348" t="s">
        <v>3732</v>
      </c>
      <c r="L670" s="348" t="s">
        <v>4012</v>
      </c>
      <c r="M670" s="347" t="s">
        <v>3579</v>
      </c>
      <c r="N670" s="347" t="s">
        <v>3814</v>
      </c>
      <c r="O670" s="348">
        <v>0</v>
      </c>
      <c r="P670" s="347"/>
      <c r="Q670" s="357" t="s">
        <v>2769</v>
      </c>
      <c r="R670" s="358"/>
      <c r="S670" s="356">
        <v>23050101</v>
      </c>
      <c r="T670" s="287"/>
      <c r="U670" s="259" t="s">
        <v>903</v>
      </c>
      <c r="V670" s="259"/>
      <c r="W670" s="305">
        <v>1153170</v>
      </c>
      <c r="X670" s="305">
        <v>1153170</v>
      </c>
      <c r="Y670" s="305">
        <v>1153170</v>
      </c>
    </row>
    <row r="671" spans="1:25" s="310" customFormat="1" ht="31.5">
      <c r="A671" s="285" t="s">
        <v>3582</v>
      </c>
      <c r="B671" s="356" t="s">
        <v>2444</v>
      </c>
      <c r="C671" s="356" t="s">
        <v>2434</v>
      </c>
      <c r="D671" s="358"/>
      <c r="E671" s="358"/>
      <c r="F671" s="356" t="e">
        <v>#N/A</v>
      </c>
      <c r="G671" s="358"/>
      <c r="H671" s="358"/>
      <c r="I671" s="356" t="s">
        <v>3583</v>
      </c>
      <c r="J671" s="347" t="s">
        <v>3815</v>
      </c>
      <c r="K671" s="348" t="s">
        <v>3999</v>
      </c>
      <c r="L671" s="348" t="s">
        <v>4012</v>
      </c>
      <c r="M671" s="347" t="s">
        <v>3582</v>
      </c>
      <c r="N671" s="347" t="s">
        <v>3815</v>
      </c>
      <c r="O671" s="348">
        <v>0</v>
      </c>
      <c r="P671" s="347"/>
      <c r="Q671" s="357" t="s">
        <v>2769</v>
      </c>
      <c r="R671" s="358"/>
      <c r="S671" s="356">
        <v>23050101</v>
      </c>
      <c r="T671" s="287"/>
      <c r="U671" s="259" t="s">
        <v>904</v>
      </c>
      <c r="V671" s="259"/>
      <c r="W671" s="305">
        <v>1220100</v>
      </c>
      <c r="X671" s="305">
        <v>1220100</v>
      </c>
      <c r="Y671" s="305">
        <v>1220100</v>
      </c>
    </row>
    <row r="672" spans="1:25" s="310" customFormat="1">
      <c r="A672" s="285" t="s">
        <v>3584</v>
      </c>
      <c r="B672" s="356" t="s">
        <v>2444</v>
      </c>
      <c r="C672" s="356" t="s">
        <v>2434</v>
      </c>
      <c r="D672" s="358"/>
      <c r="E672" s="358"/>
      <c r="F672" s="356" t="e">
        <v>#N/A</v>
      </c>
      <c r="G672" s="358"/>
      <c r="H672" s="358"/>
      <c r="I672" s="356" t="s">
        <v>3585</v>
      </c>
      <c r="J672" s="347" t="s">
        <v>3816</v>
      </c>
      <c r="K672" s="348" t="s">
        <v>3999</v>
      </c>
      <c r="L672" s="348" t="s">
        <v>4012</v>
      </c>
      <c r="M672" s="347" t="s">
        <v>3584</v>
      </c>
      <c r="N672" s="347" t="s">
        <v>3816</v>
      </c>
      <c r="O672" s="348">
        <v>0</v>
      </c>
      <c r="P672" s="347"/>
      <c r="Q672" s="357" t="s">
        <v>2769</v>
      </c>
      <c r="R672" s="358"/>
      <c r="S672" s="356">
        <v>23050101</v>
      </c>
      <c r="T672" s="287"/>
      <c r="U672" s="259" t="s">
        <v>905</v>
      </c>
      <c r="V672" s="259"/>
      <c r="W672" s="305">
        <v>218500</v>
      </c>
      <c r="X672" s="305">
        <v>218500</v>
      </c>
      <c r="Y672" s="305">
        <v>218500</v>
      </c>
    </row>
    <row r="673" spans="1:25" s="310" customFormat="1">
      <c r="A673" s="285" t="s">
        <v>3586</v>
      </c>
      <c r="B673" s="356" t="s">
        <v>2444</v>
      </c>
      <c r="C673" s="356" t="s">
        <v>2434</v>
      </c>
      <c r="D673" s="358"/>
      <c r="E673" s="358"/>
      <c r="F673" s="356" t="e">
        <v>#N/A</v>
      </c>
      <c r="G673" s="358"/>
      <c r="H673" s="358"/>
      <c r="I673" s="356" t="s">
        <v>3587</v>
      </c>
      <c r="J673" s="347" t="s">
        <v>3817</v>
      </c>
      <c r="K673" s="348" t="s">
        <v>3732</v>
      </c>
      <c r="L673" s="348" t="s">
        <v>4012</v>
      </c>
      <c r="M673" s="347" t="s">
        <v>3586</v>
      </c>
      <c r="N673" s="347" t="s">
        <v>3817</v>
      </c>
      <c r="O673" s="348">
        <v>0</v>
      </c>
      <c r="P673" s="347"/>
      <c r="Q673" s="357" t="s">
        <v>2769</v>
      </c>
      <c r="R673" s="358"/>
      <c r="S673" s="356">
        <v>23050101</v>
      </c>
      <c r="T673" s="287"/>
      <c r="U673" s="259" t="s">
        <v>906</v>
      </c>
      <c r="V673" s="259"/>
      <c r="W673" s="305">
        <v>2234000</v>
      </c>
      <c r="X673" s="305">
        <v>2234000</v>
      </c>
      <c r="Y673" s="305">
        <v>2234000</v>
      </c>
    </row>
    <row r="674" spans="1:25" s="310" customFormat="1" ht="31.5">
      <c r="A674" s="285" t="s">
        <v>3590</v>
      </c>
      <c r="B674" s="356" t="s">
        <v>2444</v>
      </c>
      <c r="C674" s="356" t="s">
        <v>2434</v>
      </c>
      <c r="D674" s="358"/>
      <c r="E674" s="358"/>
      <c r="F674" s="356" t="e">
        <v>#N/A</v>
      </c>
      <c r="G674" s="358"/>
      <c r="H674" s="358"/>
      <c r="I674" s="356" t="s">
        <v>3591</v>
      </c>
      <c r="J674" s="347" t="s">
        <v>3818</v>
      </c>
      <c r="K674" s="348" t="s">
        <v>3732</v>
      </c>
      <c r="L674" s="348" t="s">
        <v>4012</v>
      </c>
      <c r="M674" s="347" t="s">
        <v>3590</v>
      </c>
      <c r="N674" s="347" t="s">
        <v>3818</v>
      </c>
      <c r="O674" s="348">
        <v>0</v>
      </c>
      <c r="P674" s="347"/>
      <c r="Q674" s="357" t="s">
        <v>2769</v>
      </c>
      <c r="R674" s="358"/>
      <c r="S674" s="356">
        <v>23050101</v>
      </c>
      <c r="T674" s="287"/>
      <c r="U674" s="259" t="s">
        <v>907</v>
      </c>
      <c r="V674" s="259"/>
      <c r="W674" s="305">
        <v>519500</v>
      </c>
      <c r="X674" s="305">
        <v>519500</v>
      </c>
      <c r="Y674" s="305">
        <v>519500</v>
      </c>
    </row>
    <row r="675" spans="1:25" s="310" customFormat="1">
      <c r="A675" s="285" t="s">
        <v>3593</v>
      </c>
      <c r="B675" s="356" t="s">
        <v>2444</v>
      </c>
      <c r="C675" s="356" t="s">
        <v>2434</v>
      </c>
      <c r="D675" s="358"/>
      <c r="E675" s="358"/>
      <c r="F675" s="356" t="e">
        <v>#N/A</v>
      </c>
      <c r="G675" s="358"/>
      <c r="H675" s="358"/>
      <c r="I675" s="356" t="s">
        <v>3594</v>
      </c>
      <c r="J675" s="347" t="s">
        <v>3820</v>
      </c>
      <c r="K675" s="348" t="s">
        <v>3999</v>
      </c>
      <c r="L675" s="348" t="s">
        <v>4012</v>
      </c>
      <c r="M675" s="347" t="s">
        <v>3593</v>
      </c>
      <c r="N675" s="347" t="s">
        <v>3820</v>
      </c>
      <c r="O675" s="348">
        <v>0</v>
      </c>
      <c r="P675" s="347"/>
      <c r="Q675" s="357" t="s">
        <v>2769</v>
      </c>
      <c r="R675" s="358"/>
      <c r="S675" s="356">
        <v>23050101</v>
      </c>
      <c r="T675" s="287"/>
      <c r="U675" s="259" t="s">
        <v>908</v>
      </c>
      <c r="V675" s="259"/>
      <c r="W675" s="305">
        <v>426700</v>
      </c>
      <c r="X675" s="305">
        <v>426700</v>
      </c>
      <c r="Y675" s="305">
        <v>426700</v>
      </c>
    </row>
    <row r="676" spans="1:25" s="310" customFormat="1">
      <c r="A676" s="285" t="s">
        <v>3595</v>
      </c>
      <c r="B676" s="356" t="s">
        <v>2444</v>
      </c>
      <c r="C676" s="356" t="s">
        <v>2434</v>
      </c>
      <c r="D676" s="358"/>
      <c r="E676" s="358"/>
      <c r="F676" s="356" t="e">
        <v>#N/A</v>
      </c>
      <c r="G676" s="358"/>
      <c r="H676" s="358"/>
      <c r="I676" s="356" t="s">
        <v>3596</v>
      </c>
      <c r="J676" s="347" t="s">
        <v>3819</v>
      </c>
      <c r="K676" s="348" t="s">
        <v>3732</v>
      </c>
      <c r="L676" s="348" t="s">
        <v>4012</v>
      </c>
      <c r="M676" s="347" t="s">
        <v>3595</v>
      </c>
      <c r="N676" s="347" t="s">
        <v>3819</v>
      </c>
      <c r="O676" s="348">
        <v>0</v>
      </c>
      <c r="P676" s="347"/>
      <c r="Q676" s="357" t="s">
        <v>2769</v>
      </c>
      <c r="R676" s="358"/>
      <c r="S676" s="356">
        <v>23050101</v>
      </c>
      <c r="T676" s="287"/>
      <c r="U676" s="259" t="s">
        <v>909</v>
      </c>
      <c r="V676" s="259"/>
      <c r="W676" s="305">
        <v>314100</v>
      </c>
      <c r="X676" s="305">
        <v>314100</v>
      </c>
      <c r="Y676" s="305">
        <v>314100</v>
      </c>
    </row>
    <row r="677" spans="1:25" s="310" customFormat="1" ht="31.5">
      <c r="A677" s="285" t="s">
        <v>3597</v>
      </c>
      <c r="B677" s="356" t="s">
        <v>2444</v>
      </c>
      <c r="C677" s="356" t="s">
        <v>2434</v>
      </c>
      <c r="D677" s="358"/>
      <c r="E677" s="358"/>
      <c r="F677" s="356" t="e">
        <v>#N/A</v>
      </c>
      <c r="G677" s="358"/>
      <c r="H677" s="358"/>
      <c r="I677" s="356" t="s">
        <v>3598</v>
      </c>
      <c r="J677" s="347" t="s">
        <v>3821</v>
      </c>
      <c r="K677" s="348" t="s">
        <v>3732</v>
      </c>
      <c r="L677" s="348" t="s">
        <v>4012</v>
      </c>
      <c r="M677" s="347" t="s">
        <v>3597</v>
      </c>
      <c r="N677" s="347" t="s">
        <v>3821</v>
      </c>
      <c r="O677" s="348">
        <v>0</v>
      </c>
      <c r="P677" s="347"/>
      <c r="Q677" s="357" t="s">
        <v>2769</v>
      </c>
      <c r="R677" s="358"/>
      <c r="S677" s="356">
        <v>23050101</v>
      </c>
      <c r="T677" s="287"/>
      <c r="U677" s="259" t="s">
        <v>910</v>
      </c>
      <c r="V677" s="259"/>
      <c r="W677" s="305">
        <v>666500</v>
      </c>
      <c r="X677" s="305">
        <v>666500</v>
      </c>
      <c r="Y677" s="305">
        <v>666500</v>
      </c>
    </row>
    <row r="678" spans="1:25" s="310" customFormat="1">
      <c r="A678" s="285" t="s">
        <v>2454</v>
      </c>
      <c r="B678" s="356" t="s">
        <v>2444</v>
      </c>
      <c r="C678" s="356" t="s">
        <v>2445</v>
      </c>
      <c r="D678" s="358"/>
      <c r="E678" s="358"/>
      <c r="F678" s="356" t="e">
        <v>#N/A</v>
      </c>
      <c r="G678" s="358"/>
      <c r="H678" s="358"/>
      <c r="I678" s="356" t="s">
        <v>2985</v>
      </c>
      <c r="J678" s="347" t="s">
        <v>2985</v>
      </c>
      <c r="K678" s="348" t="s">
        <v>4052</v>
      </c>
      <c r="L678" s="348" t="s">
        <v>3999</v>
      </c>
      <c r="M678" s="347" t="s">
        <v>2454</v>
      </c>
      <c r="N678" s="347" t="s">
        <v>2985</v>
      </c>
      <c r="O678" s="348" t="s">
        <v>2269</v>
      </c>
      <c r="P678" s="347"/>
      <c r="Q678" s="357" t="s">
        <v>2769</v>
      </c>
      <c r="R678" s="358"/>
      <c r="S678" s="356" t="s">
        <v>2269</v>
      </c>
      <c r="T678" s="287" t="s">
        <v>2771</v>
      </c>
      <c r="U678" s="259" t="s">
        <v>911</v>
      </c>
      <c r="V678" s="259"/>
      <c r="W678" s="305">
        <v>18100400</v>
      </c>
      <c r="X678" s="305">
        <v>18100400</v>
      </c>
      <c r="Y678" s="305">
        <v>18100400</v>
      </c>
    </row>
    <row r="679" spans="1:25" s="310" customFormat="1">
      <c r="A679" s="285" t="s">
        <v>3599</v>
      </c>
      <c r="B679" s="356" t="s">
        <v>2444</v>
      </c>
      <c r="C679" s="356" t="s">
        <v>2434</v>
      </c>
      <c r="D679" s="358"/>
      <c r="E679" s="358"/>
      <c r="F679" s="356" t="e">
        <v>#N/A</v>
      </c>
      <c r="G679" s="358"/>
      <c r="H679" s="358"/>
      <c r="I679" s="356" t="s">
        <v>3600</v>
      </c>
      <c r="J679" s="347" t="s">
        <v>3822</v>
      </c>
      <c r="K679" s="348" t="s">
        <v>3732</v>
      </c>
      <c r="L679" s="348" t="s">
        <v>4012</v>
      </c>
      <c r="M679" s="347" t="s">
        <v>3599</v>
      </c>
      <c r="N679" s="347" t="s">
        <v>3822</v>
      </c>
      <c r="O679" s="348">
        <v>0</v>
      </c>
      <c r="P679" s="347"/>
      <c r="Q679" s="357" t="s">
        <v>2769</v>
      </c>
      <c r="R679" s="358"/>
      <c r="S679" s="356">
        <v>23050101</v>
      </c>
      <c r="T679" s="287"/>
      <c r="U679" s="259" t="s">
        <v>912</v>
      </c>
      <c r="V679" s="259"/>
      <c r="W679" s="305">
        <v>919000</v>
      </c>
      <c r="X679" s="305">
        <v>919000</v>
      </c>
      <c r="Y679" s="305">
        <v>919000</v>
      </c>
    </row>
    <row r="680" spans="1:25" s="310" customFormat="1">
      <c r="A680" s="285" t="s">
        <v>3601</v>
      </c>
      <c r="B680" s="356" t="s">
        <v>2444</v>
      </c>
      <c r="C680" s="356" t="s">
        <v>2434</v>
      </c>
      <c r="D680" s="358"/>
      <c r="E680" s="358"/>
      <c r="F680" s="356" t="e">
        <v>#N/A</v>
      </c>
      <c r="G680" s="358"/>
      <c r="H680" s="358"/>
      <c r="I680" s="356" t="s">
        <v>3602</v>
      </c>
      <c r="J680" s="347" t="s">
        <v>3823</v>
      </c>
      <c r="K680" s="348" t="s">
        <v>3999</v>
      </c>
      <c r="L680" s="348" t="s">
        <v>4012</v>
      </c>
      <c r="M680" s="347" t="s">
        <v>3601</v>
      </c>
      <c r="N680" s="347" t="s">
        <v>3823</v>
      </c>
      <c r="O680" s="348">
        <v>0</v>
      </c>
      <c r="P680" s="347"/>
      <c r="Q680" s="357" t="s">
        <v>2769</v>
      </c>
      <c r="R680" s="358"/>
      <c r="S680" s="356">
        <v>23050101</v>
      </c>
      <c r="T680" s="287"/>
      <c r="U680" s="259" t="s">
        <v>913</v>
      </c>
      <c r="V680" s="259"/>
      <c r="W680" s="305">
        <v>5060000</v>
      </c>
      <c r="X680" s="305">
        <v>5060000</v>
      </c>
      <c r="Y680" s="305">
        <v>5060000</v>
      </c>
    </row>
    <row r="681" spans="1:25" s="310" customFormat="1">
      <c r="A681" s="285" t="s">
        <v>3603</v>
      </c>
      <c r="B681" s="356" t="s">
        <v>2444</v>
      </c>
      <c r="C681" s="356" t="s">
        <v>2434</v>
      </c>
      <c r="D681" s="358"/>
      <c r="E681" s="358"/>
      <c r="F681" s="356" t="e">
        <v>#N/A</v>
      </c>
      <c r="G681" s="358"/>
      <c r="H681" s="358"/>
      <c r="I681" s="356" t="s">
        <v>3604</v>
      </c>
      <c r="J681" s="347" t="s">
        <v>3824</v>
      </c>
      <c r="K681" s="348" t="s">
        <v>3732</v>
      </c>
      <c r="L681" s="348" t="s">
        <v>4012</v>
      </c>
      <c r="M681" s="347" t="s">
        <v>3603</v>
      </c>
      <c r="N681" s="347" t="s">
        <v>3824</v>
      </c>
      <c r="O681" s="348">
        <v>0</v>
      </c>
      <c r="P681" s="347"/>
      <c r="Q681" s="357" t="s">
        <v>2769</v>
      </c>
      <c r="R681" s="358"/>
      <c r="S681" s="356">
        <v>23050101</v>
      </c>
      <c r="T681" s="287"/>
      <c r="U681" s="259" t="s">
        <v>914</v>
      </c>
      <c r="V681" s="259"/>
      <c r="W681" s="305">
        <v>3904900</v>
      </c>
      <c r="X681" s="305">
        <v>3904900</v>
      </c>
      <c r="Y681" s="305">
        <v>3904900</v>
      </c>
    </row>
    <row r="682" spans="1:25" s="310" customFormat="1">
      <c r="A682" s="285" t="s">
        <v>3605</v>
      </c>
      <c r="B682" s="356" t="s">
        <v>2444</v>
      </c>
      <c r="C682" s="356" t="s">
        <v>2434</v>
      </c>
      <c r="D682" s="358"/>
      <c r="E682" s="358"/>
      <c r="F682" s="356" t="e">
        <v>#N/A</v>
      </c>
      <c r="G682" s="358"/>
      <c r="H682" s="358"/>
      <c r="I682" s="356" t="s">
        <v>3606</v>
      </c>
      <c r="J682" s="347" t="s">
        <v>3825</v>
      </c>
      <c r="K682" s="348" t="s">
        <v>3732</v>
      </c>
      <c r="L682" s="348" t="s">
        <v>4012</v>
      </c>
      <c r="M682" s="347" t="s">
        <v>3605</v>
      </c>
      <c r="N682" s="347" t="s">
        <v>3825</v>
      </c>
      <c r="O682" s="348">
        <v>0</v>
      </c>
      <c r="P682" s="347"/>
      <c r="Q682" s="357" t="s">
        <v>2769</v>
      </c>
      <c r="R682" s="358"/>
      <c r="S682" s="356">
        <v>23050101</v>
      </c>
      <c r="T682" s="287"/>
      <c r="U682" s="259" t="s">
        <v>520</v>
      </c>
      <c r="V682" s="259"/>
      <c r="W682" s="305">
        <v>192260</v>
      </c>
      <c r="X682" s="305">
        <v>192260</v>
      </c>
      <c r="Y682" s="305">
        <v>192260</v>
      </c>
    </row>
    <row r="683" spans="1:25" s="310" customFormat="1">
      <c r="A683" s="285" t="s">
        <v>3607</v>
      </c>
      <c r="B683" s="356" t="s">
        <v>2444</v>
      </c>
      <c r="C683" s="356" t="s">
        <v>2434</v>
      </c>
      <c r="D683" s="358"/>
      <c r="E683" s="358"/>
      <c r="F683" s="356" t="e">
        <v>#N/A</v>
      </c>
      <c r="G683" s="358"/>
      <c r="H683" s="358"/>
      <c r="I683" s="356" t="s">
        <v>3608</v>
      </c>
      <c r="J683" s="347" t="s">
        <v>3826</v>
      </c>
      <c r="K683" s="348" t="s">
        <v>3732</v>
      </c>
      <c r="L683" s="348" t="s">
        <v>4012</v>
      </c>
      <c r="M683" s="347" t="s">
        <v>3607</v>
      </c>
      <c r="N683" s="347" t="s">
        <v>3826</v>
      </c>
      <c r="O683" s="348">
        <v>0</v>
      </c>
      <c r="P683" s="347"/>
      <c r="Q683" s="357" t="s">
        <v>2769</v>
      </c>
      <c r="R683" s="358"/>
      <c r="S683" s="356">
        <v>23050101</v>
      </c>
      <c r="T683" s="287"/>
      <c r="U683" s="259" t="s">
        <v>915</v>
      </c>
      <c r="V683" s="259"/>
      <c r="W683" s="305">
        <v>1010000</v>
      </c>
      <c r="X683" s="305">
        <v>1010000</v>
      </c>
      <c r="Y683" s="305">
        <v>1010000</v>
      </c>
    </row>
    <row r="684" spans="1:25" s="310" customFormat="1">
      <c r="A684" s="285" t="s">
        <v>3974</v>
      </c>
      <c r="B684" s="356" t="s">
        <v>2444</v>
      </c>
      <c r="C684" s="356" t="s">
        <v>2434</v>
      </c>
      <c r="D684" s="358"/>
      <c r="E684" s="358"/>
      <c r="F684" s="356" t="e">
        <v>#N/A</v>
      </c>
      <c r="G684" s="358"/>
      <c r="H684" s="358"/>
      <c r="I684" s="356" t="s">
        <v>2977</v>
      </c>
      <c r="J684" s="347" t="s">
        <v>2977</v>
      </c>
      <c r="K684" s="348" t="s">
        <v>3732</v>
      </c>
      <c r="L684" s="348" t="s">
        <v>3999</v>
      </c>
      <c r="M684" s="347" t="s">
        <v>3974</v>
      </c>
      <c r="N684" s="347" t="s">
        <v>4070</v>
      </c>
      <c r="O684" s="348" t="s">
        <v>2261</v>
      </c>
      <c r="P684" s="347"/>
      <c r="Q684" s="357" t="s">
        <v>2769</v>
      </c>
      <c r="R684" s="358"/>
      <c r="S684" s="356" t="s">
        <v>2261</v>
      </c>
      <c r="T684" s="287" t="s">
        <v>2771</v>
      </c>
      <c r="U684" s="259" t="s">
        <v>916</v>
      </c>
      <c r="V684" s="259"/>
      <c r="W684" s="305">
        <v>22070399.300000001</v>
      </c>
      <c r="X684" s="305">
        <v>22070399.300000001</v>
      </c>
      <c r="Y684" s="305">
        <v>22070399.300000001</v>
      </c>
    </row>
    <row r="685" spans="1:25" s="310" customFormat="1">
      <c r="A685" s="285" t="s">
        <v>3609</v>
      </c>
      <c r="B685" s="356" t="s">
        <v>2444</v>
      </c>
      <c r="C685" s="356" t="s">
        <v>2434</v>
      </c>
      <c r="D685" s="358"/>
      <c r="E685" s="358"/>
      <c r="F685" s="356" t="e">
        <v>#N/A</v>
      </c>
      <c r="G685" s="358"/>
      <c r="H685" s="358"/>
      <c r="I685" s="356" t="s">
        <v>3610</v>
      </c>
      <c r="J685" s="347" t="s">
        <v>3827</v>
      </c>
      <c r="K685" s="348" t="s">
        <v>3732</v>
      </c>
      <c r="L685" s="348" t="s">
        <v>4012</v>
      </c>
      <c r="M685" s="347" t="s">
        <v>3609</v>
      </c>
      <c r="N685" s="347" t="s">
        <v>3827</v>
      </c>
      <c r="O685" s="348">
        <v>0</v>
      </c>
      <c r="P685" s="347"/>
      <c r="Q685" s="357" t="s">
        <v>2769</v>
      </c>
      <c r="R685" s="358"/>
      <c r="S685" s="356">
        <v>23050101</v>
      </c>
      <c r="T685" s="287"/>
      <c r="U685" s="259" t="s">
        <v>917</v>
      </c>
      <c r="V685" s="259"/>
      <c r="W685" s="305">
        <v>489788.75</v>
      </c>
      <c r="X685" s="305">
        <v>489788.75</v>
      </c>
      <c r="Y685" s="305">
        <v>489788.75</v>
      </c>
    </row>
    <row r="686" spans="1:25" s="310" customFormat="1">
      <c r="A686" s="285" t="s">
        <v>3611</v>
      </c>
      <c r="B686" s="356" t="s">
        <v>2444</v>
      </c>
      <c r="C686" s="356" t="s">
        <v>2434</v>
      </c>
      <c r="D686" s="358"/>
      <c r="E686" s="358"/>
      <c r="F686" s="356" t="e">
        <v>#N/A</v>
      </c>
      <c r="G686" s="358"/>
      <c r="H686" s="358"/>
      <c r="I686" s="356" t="s">
        <v>3612</v>
      </c>
      <c r="J686" s="347" t="s">
        <v>3828</v>
      </c>
      <c r="K686" s="348" t="s">
        <v>3999</v>
      </c>
      <c r="L686" s="348" t="s">
        <v>4012</v>
      </c>
      <c r="M686" s="347" t="s">
        <v>3611</v>
      </c>
      <c r="N686" s="347" t="s">
        <v>3828</v>
      </c>
      <c r="O686" s="348">
        <v>0</v>
      </c>
      <c r="P686" s="347"/>
      <c r="Q686" s="357" t="s">
        <v>2769</v>
      </c>
      <c r="R686" s="358"/>
      <c r="S686" s="356">
        <v>23050101</v>
      </c>
      <c r="T686" s="287"/>
      <c r="U686" s="259" t="s">
        <v>918</v>
      </c>
      <c r="V686" s="259"/>
      <c r="W686" s="305">
        <v>165001326</v>
      </c>
      <c r="X686" s="305">
        <v>165001326</v>
      </c>
      <c r="Y686" s="305">
        <v>165001326</v>
      </c>
    </row>
    <row r="687" spans="1:25" s="310" customFormat="1">
      <c r="A687" s="285" t="s">
        <v>3613</v>
      </c>
      <c r="B687" s="356" t="s">
        <v>2444</v>
      </c>
      <c r="C687" s="356" t="s">
        <v>2434</v>
      </c>
      <c r="D687" s="358"/>
      <c r="E687" s="358"/>
      <c r="F687" s="356" t="e">
        <v>#N/A</v>
      </c>
      <c r="G687" s="358"/>
      <c r="H687" s="358"/>
      <c r="I687" s="356" t="s">
        <v>3614</v>
      </c>
      <c r="J687" s="347" t="s">
        <v>3829</v>
      </c>
      <c r="K687" s="348" t="s">
        <v>3999</v>
      </c>
      <c r="L687" s="348" t="s">
        <v>4012</v>
      </c>
      <c r="M687" s="347" t="s">
        <v>3613</v>
      </c>
      <c r="N687" s="347" t="s">
        <v>3829</v>
      </c>
      <c r="O687" s="348">
        <v>0</v>
      </c>
      <c r="P687" s="347"/>
      <c r="Q687" s="357" t="s">
        <v>2769</v>
      </c>
      <c r="R687" s="358"/>
      <c r="S687" s="356">
        <v>23050101</v>
      </c>
      <c r="T687" s="287"/>
      <c r="U687" s="259" t="s">
        <v>919</v>
      </c>
      <c r="V687" s="259"/>
      <c r="W687" s="305">
        <v>9995500</v>
      </c>
      <c r="X687" s="305">
        <v>9995500</v>
      </c>
      <c r="Y687" s="305">
        <v>9995500</v>
      </c>
    </row>
    <row r="688" spans="1:25" s="310" customFormat="1" ht="31.5">
      <c r="A688" s="285" t="s">
        <v>3620</v>
      </c>
      <c r="B688" s="356" t="s">
        <v>2444</v>
      </c>
      <c r="C688" s="356" t="s">
        <v>2434</v>
      </c>
      <c r="D688" s="358"/>
      <c r="E688" s="358"/>
      <c r="F688" s="356" t="e">
        <v>#N/A</v>
      </c>
      <c r="G688" s="358"/>
      <c r="H688" s="358"/>
      <c r="I688" s="356" t="s">
        <v>3621</v>
      </c>
      <c r="J688" s="347" t="s">
        <v>3830</v>
      </c>
      <c r="K688" s="348" t="s">
        <v>3732</v>
      </c>
      <c r="L688" s="348" t="s">
        <v>4012</v>
      </c>
      <c r="M688" s="347" t="s">
        <v>3620</v>
      </c>
      <c r="N688" s="347" t="s">
        <v>3830</v>
      </c>
      <c r="O688" s="348">
        <v>0</v>
      </c>
      <c r="P688" s="347"/>
      <c r="Q688" s="357" t="s">
        <v>2769</v>
      </c>
      <c r="R688" s="358"/>
      <c r="S688" s="356">
        <v>23050101</v>
      </c>
      <c r="T688" s="287"/>
      <c r="U688" s="259" t="s">
        <v>920</v>
      </c>
      <c r="V688" s="259"/>
      <c r="W688" s="305">
        <v>41666220</v>
      </c>
      <c r="X688" s="305">
        <v>41666220</v>
      </c>
      <c r="Y688" s="305">
        <v>41666220</v>
      </c>
    </row>
    <row r="689" spans="1:25" s="310" customFormat="1" ht="31.5">
      <c r="A689" s="285" t="s">
        <v>3624</v>
      </c>
      <c r="B689" s="356" t="s">
        <v>2444</v>
      </c>
      <c r="C689" s="356" t="s">
        <v>2434</v>
      </c>
      <c r="D689" s="358"/>
      <c r="E689" s="358"/>
      <c r="F689" s="356" t="e">
        <v>#N/A</v>
      </c>
      <c r="G689" s="358"/>
      <c r="H689" s="358"/>
      <c r="I689" s="356" t="s">
        <v>3625</v>
      </c>
      <c r="J689" s="347" t="s">
        <v>3831</v>
      </c>
      <c r="K689" s="348" t="s">
        <v>3732</v>
      </c>
      <c r="L689" s="348" t="s">
        <v>4012</v>
      </c>
      <c r="M689" s="347" t="s">
        <v>3624</v>
      </c>
      <c r="N689" s="347" t="s">
        <v>3831</v>
      </c>
      <c r="O689" s="348">
        <v>0</v>
      </c>
      <c r="P689" s="347"/>
      <c r="Q689" s="357" t="s">
        <v>2769</v>
      </c>
      <c r="R689" s="358"/>
      <c r="S689" s="356">
        <v>23050101</v>
      </c>
      <c r="T689" s="287"/>
      <c r="U689" s="259" t="s">
        <v>921</v>
      </c>
      <c r="V689" s="259"/>
      <c r="W689" s="305">
        <v>5554000</v>
      </c>
      <c r="X689" s="305">
        <v>5554000</v>
      </c>
      <c r="Y689" s="305">
        <v>5554000</v>
      </c>
    </row>
    <row r="690" spans="1:25" s="310" customFormat="1">
      <c r="A690" s="285" t="s">
        <v>3626</v>
      </c>
      <c r="B690" s="356" t="s">
        <v>2444</v>
      </c>
      <c r="C690" s="356" t="s">
        <v>2434</v>
      </c>
      <c r="D690" s="358"/>
      <c r="E690" s="358"/>
      <c r="F690" s="356" t="e">
        <v>#N/A</v>
      </c>
      <c r="G690" s="358"/>
      <c r="H690" s="358"/>
      <c r="I690" s="356" t="s">
        <v>3627</v>
      </c>
      <c r="J690" s="347" t="s">
        <v>3832</v>
      </c>
      <c r="K690" s="348" t="s">
        <v>3732</v>
      </c>
      <c r="L690" s="348" t="s">
        <v>4012</v>
      </c>
      <c r="M690" s="347" t="s">
        <v>3626</v>
      </c>
      <c r="N690" s="347" t="s">
        <v>3832</v>
      </c>
      <c r="O690" s="348">
        <v>0</v>
      </c>
      <c r="P690" s="347"/>
      <c r="Q690" s="357" t="s">
        <v>2769</v>
      </c>
      <c r="R690" s="358"/>
      <c r="S690" s="356">
        <v>23050101</v>
      </c>
      <c r="T690" s="287"/>
      <c r="U690" s="259" t="s">
        <v>922</v>
      </c>
      <c r="V690" s="259"/>
      <c r="W690" s="305">
        <v>43944000</v>
      </c>
      <c r="X690" s="305">
        <v>43944000</v>
      </c>
      <c r="Y690" s="305">
        <v>43944000</v>
      </c>
    </row>
    <row r="691" spans="1:25" s="310" customFormat="1" ht="31.5">
      <c r="A691" s="285" t="s">
        <v>3633</v>
      </c>
      <c r="B691" s="356" t="s">
        <v>2444</v>
      </c>
      <c r="C691" s="356" t="s">
        <v>2434</v>
      </c>
      <c r="D691" s="358"/>
      <c r="E691" s="358"/>
      <c r="F691" s="356" t="e">
        <v>#N/A</v>
      </c>
      <c r="G691" s="358"/>
      <c r="H691" s="358"/>
      <c r="I691" s="356" t="s">
        <v>3634</v>
      </c>
      <c r="J691" s="347" t="s">
        <v>3833</v>
      </c>
      <c r="K691" s="348" t="s">
        <v>3999</v>
      </c>
      <c r="L691" s="348" t="s">
        <v>4012</v>
      </c>
      <c r="M691" s="347" t="s">
        <v>3633</v>
      </c>
      <c r="N691" s="347" t="s">
        <v>3833</v>
      </c>
      <c r="O691" s="348">
        <v>0</v>
      </c>
      <c r="P691" s="347"/>
      <c r="Q691" s="357" t="s">
        <v>2769</v>
      </c>
      <c r="R691" s="358"/>
      <c r="S691" s="356">
        <v>23010124</v>
      </c>
      <c r="T691" s="287"/>
      <c r="U691" s="259" t="s">
        <v>923</v>
      </c>
      <c r="V691" s="259"/>
      <c r="W691" s="305">
        <v>2424000</v>
      </c>
      <c r="X691" s="305">
        <v>2424000</v>
      </c>
      <c r="Y691" s="305">
        <v>2424000</v>
      </c>
    </row>
    <row r="692" spans="1:25" s="310" customFormat="1" ht="31.5">
      <c r="A692" s="285" t="s">
        <v>3630</v>
      </c>
      <c r="B692" s="356" t="s">
        <v>2444</v>
      </c>
      <c r="C692" s="356" t="s">
        <v>2434</v>
      </c>
      <c r="D692" s="358"/>
      <c r="E692" s="358"/>
      <c r="F692" s="356" t="e">
        <v>#N/A</v>
      </c>
      <c r="G692" s="358"/>
      <c r="H692" s="358"/>
      <c r="I692" s="356" t="s">
        <v>3631</v>
      </c>
      <c r="J692" s="347" t="s">
        <v>3834</v>
      </c>
      <c r="K692" s="348" t="s">
        <v>3732</v>
      </c>
      <c r="L692" s="348" t="s">
        <v>4012</v>
      </c>
      <c r="M692" s="347" t="s">
        <v>3630</v>
      </c>
      <c r="N692" s="347" t="s">
        <v>3834</v>
      </c>
      <c r="O692" s="348">
        <v>0</v>
      </c>
      <c r="P692" s="347"/>
      <c r="Q692" s="357" t="s">
        <v>2769</v>
      </c>
      <c r="R692" s="358"/>
      <c r="S692" s="356">
        <v>23050101</v>
      </c>
      <c r="T692" s="287"/>
      <c r="U692" s="259" t="s">
        <v>924</v>
      </c>
      <c r="V692" s="259"/>
      <c r="W692" s="305">
        <v>36050000</v>
      </c>
      <c r="X692" s="305">
        <v>36050000</v>
      </c>
      <c r="Y692" s="305">
        <v>36050000</v>
      </c>
    </row>
    <row r="693" spans="1:25" s="310" customFormat="1">
      <c r="A693" s="285"/>
      <c r="B693" s="356" t="s">
        <v>2444</v>
      </c>
      <c r="C693" s="356">
        <v>70912</v>
      </c>
      <c r="D693" s="358"/>
      <c r="E693" s="358"/>
      <c r="F693" s="356"/>
      <c r="G693" s="358"/>
      <c r="H693" s="358"/>
      <c r="I693" s="356"/>
      <c r="J693" s="347"/>
      <c r="K693" s="348"/>
      <c r="L693" s="348"/>
      <c r="M693" s="347"/>
      <c r="N693" s="347" t="s">
        <v>4499</v>
      </c>
      <c r="O693" s="348"/>
      <c r="P693" s="347"/>
      <c r="Q693" s="357" t="s">
        <v>2769</v>
      </c>
      <c r="R693" s="358"/>
      <c r="S693" s="356">
        <v>23050129</v>
      </c>
      <c r="T693" s="287"/>
      <c r="U693" s="259" t="s">
        <v>2456</v>
      </c>
      <c r="V693" s="304">
        <v>1725853231.74</v>
      </c>
      <c r="W693" s="305"/>
      <c r="X693" s="305"/>
      <c r="Y693" s="305"/>
    </row>
    <row r="694" spans="1:25" s="310" customFormat="1">
      <c r="A694" s="284"/>
      <c r="B694" s="356"/>
      <c r="C694" s="358"/>
      <c r="D694" s="358"/>
      <c r="E694" s="358"/>
      <c r="F694" s="356"/>
      <c r="G694" s="358"/>
      <c r="H694" s="358"/>
      <c r="I694" s="358"/>
      <c r="J694" s="347">
        <v>0</v>
      </c>
      <c r="K694" s="348" t="s">
        <v>2763</v>
      </c>
      <c r="L694" s="348" t="s">
        <v>2763</v>
      </c>
      <c r="M694" s="347">
        <v>0</v>
      </c>
      <c r="N694" s="347"/>
      <c r="O694" s="348" t="e">
        <v>#N/A</v>
      </c>
      <c r="P694" s="347"/>
      <c r="Q694" s="359"/>
      <c r="R694" s="358"/>
      <c r="S694" s="356"/>
      <c r="T694" s="287"/>
      <c r="U694" s="308"/>
      <c r="V694" s="309">
        <f>SUM(V645:V693)</f>
        <v>1725853231.74</v>
      </c>
      <c r="W694" s="309">
        <f>SUM(W645:W693)</f>
        <v>6753219067.1700001</v>
      </c>
      <c r="X694" s="309">
        <f>SUM(X645:X693)</f>
        <v>6753219067.1700001</v>
      </c>
      <c r="Y694" s="309">
        <f>SUM(Y645:Y693)</f>
        <v>6753219067.1700001</v>
      </c>
    </row>
    <row r="695" spans="1:25" s="310" customFormat="1">
      <c r="A695" s="284"/>
      <c r="B695" s="284"/>
      <c r="C695" s="306"/>
      <c r="D695" s="306"/>
      <c r="E695" s="306"/>
      <c r="F695" s="284"/>
      <c r="G695" s="306"/>
      <c r="H695" s="306"/>
      <c r="I695" s="306"/>
      <c r="J695" s="278">
        <v>0</v>
      </c>
      <c r="K695" s="279" t="s">
        <v>2763</v>
      </c>
      <c r="L695" s="279" t="s">
        <v>2763</v>
      </c>
      <c r="M695" s="278">
        <v>0</v>
      </c>
      <c r="N695" s="278"/>
      <c r="O695" s="279" t="e">
        <v>#N/A</v>
      </c>
      <c r="P695" s="278"/>
      <c r="Q695" s="307"/>
      <c r="R695" s="306"/>
      <c r="S695" s="284"/>
      <c r="T695" s="287"/>
      <c r="U695" s="312"/>
      <c r="V695" s="312"/>
      <c r="W695" s="315"/>
      <c r="X695" s="315"/>
      <c r="Y695" s="315"/>
    </row>
    <row r="696" spans="1:25" s="310" customFormat="1">
      <c r="A696" s="284"/>
      <c r="B696" s="284"/>
      <c r="C696" s="306"/>
      <c r="D696" s="306"/>
      <c r="E696" s="306"/>
      <c r="F696" s="284"/>
      <c r="G696" s="306"/>
      <c r="H696" s="306"/>
      <c r="I696" s="306"/>
      <c r="J696" s="278">
        <v>0</v>
      </c>
      <c r="K696" s="279" t="s">
        <v>2763</v>
      </c>
      <c r="L696" s="279" t="s">
        <v>2763</v>
      </c>
      <c r="M696" s="278">
        <v>0</v>
      </c>
      <c r="N696" s="278"/>
      <c r="O696" s="279" t="e">
        <v>#N/A</v>
      </c>
      <c r="P696" s="278"/>
      <c r="Q696" s="307"/>
      <c r="R696" s="306"/>
      <c r="S696" s="284"/>
      <c r="T696" s="287"/>
      <c r="U696" s="312" t="s">
        <v>791</v>
      </c>
      <c r="V696" s="312"/>
      <c r="W696" s="315"/>
      <c r="X696" s="315"/>
      <c r="Y696" s="315"/>
    </row>
    <row r="697" spans="1:25" s="310" customFormat="1">
      <c r="A697" s="284"/>
      <c r="B697" s="284"/>
      <c r="C697" s="306"/>
      <c r="D697" s="306"/>
      <c r="E697" s="306"/>
      <c r="F697" s="284"/>
      <c r="G697" s="306"/>
      <c r="H697" s="306"/>
      <c r="I697" s="306"/>
      <c r="J697" s="278">
        <v>0</v>
      </c>
      <c r="K697" s="279" t="s">
        <v>2763</v>
      </c>
      <c r="L697" s="279" t="s">
        <v>2763</v>
      </c>
      <c r="M697" s="278">
        <v>0</v>
      </c>
      <c r="N697" s="278"/>
      <c r="O697" s="279" t="e">
        <v>#N/A</v>
      </c>
      <c r="P697" s="278"/>
      <c r="Q697" s="307"/>
      <c r="R697" s="306"/>
      <c r="S697" s="284"/>
      <c r="T697" s="287"/>
      <c r="U697" s="312" t="s">
        <v>1347</v>
      </c>
      <c r="V697" s="312"/>
      <c r="W697" s="315">
        <v>340874316</v>
      </c>
      <c r="X697" s="315"/>
      <c r="Y697" s="315"/>
    </row>
    <row r="698" spans="1:25" s="310" customFormat="1">
      <c r="A698" s="284"/>
      <c r="B698" s="284"/>
      <c r="C698" s="306"/>
      <c r="D698" s="306"/>
      <c r="E698" s="306"/>
      <c r="F698" s="284"/>
      <c r="G698" s="306"/>
      <c r="H698" s="306"/>
      <c r="I698" s="306"/>
      <c r="J698" s="278">
        <v>0</v>
      </c>
      <c r="K698" s="279" t="s">
        <v>2763</v>
      </c>
      <c r="L698" s="279" t="s">
        <v>2763</v>
      </c>
      <c r="M698" s="278">
        <v>0</v>
      </c>
      <c r="N698" s="278"/>
      <c r="O698" s="279" t="e">
        <v>#N/A</v>
      </c>
      <c r="P698" s="278"/>
      <c r="Q698" s="307"/>
      <c r="R698" s="306"/>
      <c r="S698" s="284"/>
      <c r="T698" s="287"/>
      <c r="U698" s="312" t="s">
        <v>1348</v>
      </c>
      <c r="V698" s="312"/>
      <c r="W698" s="315">
        <v>32727348.050000001</v>
      </c>
      <c r="X698" s="315"/>
      <c r="Y698" s="315"/>
    </row>
    <row r="699" spans="1:25" s="310" customFormat="1">
      <c r="A699" s="284"/>
      <c r="B699" s="284"/>
      <c r="C699" s="306"/>
      <c r="D699" s="306"/>
      <c r="E699" s="306"/>
      <c r="F699" s="284"/>
      <c r="G699" s="306"/>
      <c r="H699" s="306"/>
      <c r="I699" s="306"/>
      <c r="J699" s="278">
        <v>0</v>
      </c>
      <c r="K699" s="279" t="s">
        <v>2763</v>
      </c>
      <c r="L699" s="279" t="s">
        <v>2763</v>
      </c>
      <c r="M699" s="278">
        <v>0</v>
      </c>
      <c r="N699" s="278"/>
      <c r="O699" s="279" t="e">
        <v>#N/A</v>
      </c>
      <c r="P699" s="278"/>
      <c r="Q699" s="307"/>
      <c r="R699" s="306"/>
      <c r="S699" s="284"/>
      <c r="T699" s="287"/>
      <c r="U699" s="312" t="s">
        <v>1350</v>
      </c>
      <c r="V699" s="312"/>
      <c r="W699" s="315">
        <v>6379617403</v>
      </c>
      <c r="X699" s="315"/>
      <c r="Y699" s="315"/>
    </row>
    <row r="700" spans="1:25" s="310" customFormat="1">
      <c r="A700" s="284"/>
      <c r="B700" s="284"/>
      <c r="C700" s="306"/>
      <c r="D700" s="306"/>
      <c r="E700" s="306"/>
      <c r="F700" s="284"/>
      <c r="G700" s="306"/>
      <c r="H700" s="306"/>
      <c r="I700" s="306"/>
      <c r="J700" s="278">
        <v>0</v>
      </c>
      <c r="K700" s="279" t="s">
        <v>2763</v>
      </c>
      <c r="L700" s="279" t="s">
        <v>2763</v>
      </c>
      <c r="M700" s="278">
        <v>0</v>
      </c>
      <c r="N700" s="278"/>
      <c r="O700" s="279" t="e">
        <v>#N/A</v>
      </c>
      <c r="P700" s="278"/>
      <c r="Q700" s="307"/>
      <c r="R700" s="306"/>
      <c r="S700" s="284"/>
      <c r="T700" s="287"/>
      <c r="U700" s="312"/>
      <c r="V700" s="312"/>
      <c r="W700" s="315"/>
      <c r="X700" s="315"/>
      <c r="Y700" s="315"/>
    </row>
    <row r="701" spans="1:25" s="310" customFormat="1">
      <c r="A701" s="284"/>
      <c r="B701" s="284"/>
      <c r="C701" s="306"/>
      <c r="D701" s="306"/>
      <c r="E701" s="306"/>
      <c r="F701" s="284"/>
      <c r="G701" s="306"/>
      <c r="H701" s="306"/>
      <c r="I701" s="306"/>
      <c r="J701" s="278">
        <v>0</v>
      </c>
      <c r="K701" s="279" t="s">
        <v>2763</v>
      </c>
      <c r="L701" s="279" t="s">
        <v>2763</v>
      </c>
      <c r="M701" s="278">
        <v>0</v>
      </c>
      <c r="N701" s="278"/>
      <c r="O701" s="279" t="e">
        <v>#N/A</v>
      </c>
      <c r="P701" s="278"/>
      <c r="Q701" s="307"/>
      <c r="R701" s="306"/>
      <c r="S701" s="284"/>
      <c r="T701" s="287"/>
      <c r="U701" s="312"/>
      <c r="V701" s="312"/>
      <c r="W701" s="315"/>
      <c r="X701" s="315"/>
      <c r="Y701" s="315"/>
    </row>
    <row r="702" spans="1:25" s="310" customFormat="1">
      <c r="A702" s="284"/>
      <c r="B702" s="284"/>
      <c r="C702" s="306"/>
      <c r="D702" s="306"/>
      <c r="E702" s="306"/>
      <c r="F702" s="284"/>
      <c r="G702" s="306"/>
      <c r="H702" s="306"/>
      <c r="I702" s="306"/>
      <c r="J702" s="278">
        <v>0</v>
      </c>
      <c r="K702" s="279" t="s">
        <v>2763</v>
      </c>
      <c r="L702" s="279" t="s">
        <v>2763</v>
      </c>
      <c r="M702" s="278">
        <v>0</v>
      </c>
      <c r="N702" s="278"/>
      <c r="O702" s="279" t="e">
        <v>#N/A</v>
      </c>
      <c r="P702" s="278"/>
      <c r="Q702" s="307"/>
      <c r="R702" s="306"/>
      <c r="S702" s="284"/>
      <c r="T702" s="287"/>
      <c r="U702" s="312"/>
      <c r="V702" s="312"/>
      <c r="W702" s="315"/>
      <c r="X702" s="315"/>
      <c r="Y702" s="315"/>
    </row>
    <row r="703" spans="1:25" s="310" customFormat="1">
      <c r="A703" s="284"/>
      <c r="B703" s="284"/>
      <c r="C703" s="306"/>
      <c r="D703" s="306"/>
      <c r="E703" s="306"/>
      <c r="F703" s="284"/>
      <c r="G703" s="306"/>
      <c r="H703" s="306"/>
      <c r="I703" s="306"/>
      <c r="J703" s="278">
        <v>0</v>
      </c>
      <c r="K703" s="279" t="s">
        <v>2763</v>
      </c>
      <c r="L703" s="279" t="s">
        <v>2763</v>
      </c>
      <c r="M703" s="278">
        <v>0</v>
      </c>
      <c r="N703" s="278"/>
      <c r="O703" s="279" t="e">
        <v>#N/A</v>
      </c>
      <c r="P703" s="278"/>
      <c r="Q703" s="307"/>
      <c r="R703" s="306"/>
      <c r="S703" s="284"/>
      <c r="T703" s="287"/>
      <c r="U703" s="312"/>
      <c r="V703" s="312"/>
      <c r="W703" s="315"/>
      <c r="X703" s="315"/>
      <c r="Y703" s="315"/>
    </row>
    <row r="704" spans="1:25" s="310" customFormat="1">
      <c r="A704" s="284"/>
      <c r="B704" s="284"/>
      <c r="C704" s="306"/>
      <c r="D704" s="306"/>
      <c r="E704" s="306"/>
      <c r="F704" s="284"/>
      <c r="G704" s="306"/>
      <c r="H704" s="306"/>
      <c r="I704" s="306"/>
      <c r="J704" s="278">
        <v>0</v>
      </c>
      <c r="K704" s="279" t="s">
        <v>2763</v>
      </c>
      <c r="L704" s="279" t="s">
        <v>2763</v>
      </c>
      <c r="M704" s="278">
        <v>0</v>
      </c>
      <c r="N704" s="278"/>
      <c r="O704" s="279" t="e">
        <v>#N/A</v>
      </c>
      <c r="P704" s="278"/>
      <c r="Q704" s="307"/>
      <c r="R704" s="306"/>
      <c r="S704" s="284"/>
      <c r="T704" s="287"/>
      <c r="U704" s="312"/>
      <c r="V704" s="312"/>
      <c r="W704" s="315"/>
      <c r="X704" s="315"/>
      <c r="Y704" s="315"/>
    </row>
    <row r="705" spans="1:25" s="310" customFormat="1">
      <c r="A705" s="284"/>
      <c r="B705" s="323" t="s">
        <v>521</v>
      </c>
      <c r="C705" s="306"/>
      <c r="D705" s="306"/>
      <c r="E705" s="306"/>
      <c r="F705" s="284"/>
      <c r="G705" s="306"/>
      <c r="H705" s="306"/>
      <c r="I705" s="306"/>
      <c r="J705" s="278">
        <v>0</v>
      </c>
      <c r="K705" s="279" t="s">
        <v>2763</v>
      </c>
      <c r="L705" s="279" t="s">
        <v>2763</v>
      </c>
      <c r="M705" s="278">
        <v>0</v>
      </c>
      <c r="N705" s="278"/>
      <c r="O705" s="279" t="e">
        <v>#N/A</v>
      </c>
      <c r="P705" s="278"/>
      <c r="Q705" s="307"/>
      <c r="R705" s="306"/>
      <c r="S705" s="284"/>
      <c r="T705" s="287"/>
      <c r="U705" s="323"/>
      <c r="V705" s="323"/>
      <c r="W705" s="315"/>
      <c r="X705" s="315"/>
      <c r="Y705" s="315"/>
    </row>
    <row r="706" spans="1:25" s="310" customFormat="1">
      <c r="A706" s="285" t="s">
        <v>3648</v>
      </c>
      <c r="B706" s="356" t="s">
        <v>1754</v>
      </c>
      <c r="C706" s="356" t="s">
        <v>2434</v>
      </c>
      <c r="D706" s="358"/>
      <c r="E706" s="358"/>
      <c r="F706" s="356" t="e">
        <v>#N/A</v>
      </c>
      <c r="G706" s="358"/>
      <c r="H706" s="358"/>
      <c r="I706" s="356" t="s">
        <v>3649</v>
      </c>
      <c r="J706" s="347" t="s">
        <v>3835</v>
      </c>
      <c r="K706" s="348" t="s">
        <v>3999</v>
      </c>
      <c r="L706" s="348" t="s">
        <v>4012</v>
      </c>
      <c r="M706" s="347" t="s">
        <v>3648</v>
      </c>
      <c r="N706" s="347" t="s">
        <v>3835</v>
      </c>
      <c r="O706" s="348">
        <v>0</v>
      </c>
      <c r="P706" s="347"/>
      <c r="Q706" s="357" t="s">
        <v>2769</v>
      </c>
      <c r="R706" s="358"/>
      <c r="S706" s="356">
        <v>23050101</v>
      </c>
      <c r="T706" s="287"/>
      <c r="U706" s="259" t="s">
        <v>925</v>
      </c>
      <c r="V706" s="304">
        <v>0</v>
      </c>
      <c r="W706" s="305">
        <v>129400000.39999999</v>
      </c>
      <c r="X706" s="305">
        <v>129400000.39999999</v>
      </c>
      <c r="Y706" s="305">
        <v>129400000.39999999</v>
      </c>
    </row>
    <row r="707" spans="1:25" s="310" customFormat="1">
      <c r="A707" s="285" t="s">
        <v>3640</v>
      </c>
      <c r="B707" s="356" t="s">
        <v>1754</v>
      </c>
      <c r="C707" s="356" t="s">
        <v>2434</v>
      </c>
      <c r="D707" s="358"/>
      <c r="E707" s="358"/>
      <c r="F707" s="356" t="e">
        <v>#N/A</v>
      </c>
      <c r="G707" s="358"/>
      <c r="H707" s="358"/>
      <c r="I707" s="356" t="s">
        <v>3641</v>
      </c>
      <c r="J707" s="347" t="s">
        <v>3836</v>
      </c>
      <c r="K707" s="348" t="s">
        <v>3732</v>
      </c>
      <c r="L707" s="348" t="s">
        <v>4012</v>
      </c>
      <c r="M707" s="347" t="s">
        <v>3640</v>
      </c>
      <c r="N707" s="347" t="s">
        <v>3836</v>
      </c>
      <c r="O707" s="348">
        <v>0</v>
      </c>
      <c r="P707" s="347"/>
      <c r="Q707" s="357" t="s">
        <v>2769</v>
      </c>
      <c r="R707" s="358"/>
      <c r="S707" s="356">
        <v>23020101</v>
      </c>
      <c r="T707" s="287"/>
      <c r="U707" s="259" t="s">
        <v>748</v>
      </c>
      <c r="V707" s="304">
        <v>60000000</v>
      </c>
      <c r="W707" s="305">
        <v>52729107.700000003</v>
      </c>
      <c r="X707" s="305">
        <v>94912393.860000014</v>
      </c>
      <c r="Y707" s="305">
        <v>116004036.94000001</v>
      </c>
    </row>
    <row r="708" spans="1:25" s="310" customFormat="1">
      <c r="A708" s="285" t="s">
        <v>3646</v>
      </c>
      <c r="B708" s="356" t="s">
        <v>1754</v>
      </c>
      <c r="C708" s="356" t="s">
        <v>2434</v>
      </c>
      <c r="D708" s="358"/>
      <c r="E708" s="358"/>
      <c r="F708" s="356" t="e">
        <v>#N/A</v>
      </c>
      <c r="G708" s="358"/>
      <c r="H708" s="358"/>
      <c r="I708" s="356" t="s">
        <v>3647</v>
      </c>
      <c r="J708" s="347" t="s">
        <v>3837</v>
      </c>
      <c r="K708" s="348" t="s">
        <v>3732</v>
      </c>
      <c r="L708" s="348" t="s">
        <v>4012</v>
      </c>
      <c r="M708" s="347" t="s">
        <v>3646</v>
      </c>
      <c r="N708" s="347" t="s">
        <v>3837</v>
      </c>
      <c r="O708" s="348">
        <v>0</v>
      </c>
      <c r="P708" s="347"/>
      <c r="Q708" s="357" t="s">
        <v>2769</v>
      </c>
      <c r="R708" s="358"/>
      <c r="S708" s="356">
        <v>23020128</v>
      </c>
      <c r="T708" s="287"/>
      <c r="U708" s="259" t="s">
        <v>749</v>
      </c>
      <c r="V708" s="304">
        <v>6000000</v>
      </c>
      <c r="W708" s="305">
        <v>5799224.25</v>
      </c>
      <c r="X708" s="305">
        <v>10438603.65</v>
      </c>
      <c r="Y708" s="305">
        <v>11018526.074999999</v>
      </c>
    </row>
    <row r="709" spans="1:25" s="310" customFormat="1">
      <c r="A709" s="285" t="s">
        <v>3656</v>
      </c>
      <c r="B709" s="356" t="s">
        <v>1754</v>
      </c>
      <c r="C709" s="356" t="s">
        <v>2434</v>
      </c>
      <c r="D709" s="358"/>
      <c r="E709" s="358"/>
      <c r="F709" s="356" t="e">
        <v>#N/A</v>
      </c>
      <c r="G709" s="358"/>
      <c r="H709" s="358"/>
      <c r="I709" s="356" t="s">
        <v>3657</v>
      </c>
      <c r="J709" s="347" t="s">
        <v>3838</v>
      </c>
      <c r="K709" s="348" t="s">
        <v>3732</v>
      </c>
      <c r="L709" s="348" t="s">
        <v>4012</v>
      </c>
      <c r="M709" s="347" t="s">
        <v>3656</v>
      </c>
      <c r="N709" s="347" t="s">
        <v>3838</v>
      </c>
      <c r="O709" s="348">
        <v>0</v>
      </c>
      <c r="P709" s="347"/>
      <c r="Q709" s="357" t="s">
        <v>2769</v>
      </c>
      <c r="R709" s="358"/>
      <c r="S709" s="356">
        <v>23020101</v>
      </c>
      <c r="T709" s="287"/>
      <c r="U709" s="259" t="s">
        <v>750</v>
      </c>
      <c r="V709" s="304">
        <v>30000000</v>
      </c>
      <c r="W709" s="305">
        <v>28766569.879999999</v>
      </c>
      <c r="X709" s="305">
        <v>37396540.843999997</v>
      </c>
      <c r="Y709" s="305">
        <v>48903168.795999996</v>
      </c>
    </row>
    <row r="710" spans="1:25" s="310" customFormat="1">
      <c r="A710" s="285" t="s">
        <v>2449</v>
      </c>
      <c r="B710" s="356" t="s">
        <v>1754</v>
      </c>
      <c r="C710" s="356" t="s">
        <v>2445</v>
      </c>
      <c r="D710" s="358"/>
      <c r="E710" s="358"/>
      <c r="F710" s="356" t="e">
        <v>#N/A</v>
      </c>
      <c r="G710" s="358"/>
      <c r="H710" s="358"/>
      <c r="I710" s="356" t="s">
        <v>2980</v>
      </c>
      <c r="J710" s="347" t="s">
        <v>2980</v>
      </c>
      <c r="K710" s="348" t="s">
        <v>3732</v>
      </c>
      <c r="L710" s="348" t="s">
        <v>3999</v>
      </c>
      <c r="M710" s="347" t="s">
        <v>2449</v>
      </c>
      <c r="N710" s="347" t="s">
        <v>2980</v>
      </c>
      <c r="O710" s="348" t="s">
        <v>2282</v>
      </c>
      <c r="P710" s="347"/>
      <c r="Q710" s="357" t="s">
        <v>2769</v>
      </c>
      <c r="R710" s="358"/>
      <c r="S710" s="356" t="s">
        <v>2282</v>
      </c>
      <c r="T710" s="287" t="s">
        <v>2771</v>
      </c>
      <c r="U710" s="259" t="s">
        <v>751</v>
      </c>
      <c r="V710" s="304">
        <v>20000000</v>
      </c>
      <c r="W710" s="305">
        <v>19454000</v>
      </c>
      <c r="X710" s="305">
        <v>23344800</v>
      </c>
      <c r="Y710" s="305">
        <v>27235600</v>
      </c>
    </row>
    <row r="711" spans="1:25" s="310" customFormat="1">
      <c r="A711" s="285" t="s">
        <v>3652</v>
      </c>
      <c r="B711" s="356" t="s">
        <v>1754</v>
      </c>
      <c r="C711" s="356" t="s">
        <v>2434</v>
      </c>
      <c r="D711" s="358"/>
      <c r="E711" s="358"/>
      <c r="F711" s="356" t="e">
        <v>#N/A</v>
      </c>
      <c r="G711" s="358"/>
      <c r="H711" s="358"/>
      <c r="I711" s="356" t="s">
        <v>3653</v>
      </c>
      <c r="J711" s="347" t="s">
        <v>3839</v>
      </c>
      <c r="K711" s="348" t="s">
        <v>3732</v>
      </c>
      <c r="L711" s="348" t="s">
        <v>4012</v>
      </c>
      <c r="M711" s="347" t="s">
        <v>3652</v>
      </c>
      <c r="N711" s="347" t="s">
        <v>3839</v>
      </c>
      <c r="O711" s="348">
        <v>0</v>
      </c>
      <c r="P711" s="347"/>
      <c r="Q711" s="357" t="s">
        <v>2769</v>
      </c>
      <c r="R711" s="358"/>
      <c r="S711" s="356">
        <v>23020118</v>
      </c>
      <c r="T711" s="287"/>
      <c r="U711" s="259" t="s">
        <v>522</v>
      </c>
      <c r="V711" s="304">
        <v>0</v>
      </c>
      <c r="W711" s="305">
        <v>213600000</v>
      </c>
      <c r="X711" s="305">
        <v>65907350</v>
      </c>
      <c r="Y711" s="305">
        <v>0</v>
      </c>
    </row>
    <row r="712" spans="1:25" s="310" customFormat="1">
      <c r="A712" s="285" t="s">
        <v>3660</v>
      </c>
      <c r="B712" s="356" t="s">
        <v>1754</v>
      </c>
      <c r="C712" s="356" t="s">
        <v>2434</v>
      </c>
      <c r="D712" s="358"/>
      <c r="E712" s="358"/>
      <c r="F712" s="356" t="e">
        <v>#N/A</v>
      </c>
      <c r="G712" s="358"/>
      <c r="H712" s="358"/>
      <c r="I712" s="356" t="s">
        <v>3661</v>
      </c>
      <c r="J712" s="347" t="s">
        <v>3840</v>
      </c>
      <c r="K712" s="348" t="s">
        <v>3732</v>
      </c>
      <c r="L712" s="348" t="s">
        <v>4012</v>
      </c>
      <c r="M712" s="347" t="s">
        <v>3660</v>
      </c>
      <c r="N712" s="347" t="s">
        <v>3840</v>
      </c>
      <c r="O712" s="348">
        <v>0</v>
      </c>
      <c r="P712" s="347"/>
      <c r="Q712" s="357" t="s">
        <v>2769</v>
      </c>
      <c r="R712" s="358"/>
      <c r="S712" s="356">
        <v>23020118</v>
      </c>
      <c r="T712" s="287"/>
      <c r="U712" s="259" t="s">
        <v>523</v>
      </c>
      <c r="V712" s="304">
        <v>0</v>
      </c>
      <c r="W712" s="305">
        <v>32500000</v>
      </c>
      <c r="X712" s="305">
        <v>47444750</v>
      </c>
      <c r="Y712" s="305">
        <v>50433700</v>
      </c>
    </row>
    <row r="713" spans="1:25" s="310" customFormat="1">
      <c r="A713" s="285" t="s">
        <v>3664</v>
      </c>
      <c r="B713" s="356" t="s">
        <v>1754</v>
      </c>
      <c r="C713" s="356" t="s">
        <v>2434</v>
      </c>
      <c r="D713" s="358"/>
      <c r="E713" s="358"/>
      <c r="F713" s="356" t="e">
        <v>#N/A</v>
      </c>
      <c r="G713" s="358"/>
      <c r="H713" s="358"/>
      <c r="I713" s="356" t="s">
        <v>3665</v>
      </c>
      <c r="J713" s="347" t="s">
        <v>3841</v>
      </c>
      <c r="K713" s="348" t="s">
        <v>3732</v>
      </c>
      <c r="L713" s="348" t="s">
        <v>4012</v>
      </c>
      <c r="M713" s="347" t="s">
        <v>3664</v>
      </c>
      <c r="N713" s="347" t="s">
        <v>3841</v>
      </c>
      <c r="O713" s="348">
        <v>0</v>
      </c>
      <c r="P713" s="347"/>
      <c r="Q713" s="357" t="s">
        <v>2769</v>
      </c>
      <c r="R713" s="358"/>
      <c r="S713" s="356">
        <v>23030101</v>
      </c>
      <c r="T713" s="287"/>
      <c r="U713" s="259" t="s">
        <v>752</v>
      </c>
      <c r="V713" s="304">
        <v>10000000</v>
      </c>
      <c r="W713" s="305">
        <v>10000000</v>
      </c>
      <c r="X713" s="305">
        <v>20000000</v>
      </c>
      <c r="Y713" s="305">
        <v>25000000</v>
      </c>
    </row>
    <row r="714" spans="1:25" s="310" customFormat="1">
      <c r="A714" s="285" t="s">
        <v>2457</v>
      </c>
      <c r="B714" s="356" t="s">
        <v>1754</v>
      </c>
      <c r="C714" s="356" t="s">
        <v>2300</v>
      </c>
      <c r="D714" s="358"/>
      <c r="E714" s="358"/>
      <c r="F714" s="356" t="s">
        <v>2457</v>
      </c>
      <c r="G714" s="358"/>
      <c r="H714" s="358"/>
      <c r="I714" s="356" t="s">
        <v>2987</v>
      </c>
      <c r="J714" s="347" t="s">
        <v>2987</v>
      </c>
      <c r="K714" s="348" t="s">
        <v>3732</v>
      </c>
      <c r="L714" s="348" t="s">
        <v>3999</v>
      </c>
      <c r="M714" s="347" t="s">
        <v>2457</v>
      </c>
      <c r="N714" s="347" t="s">
        <v>2987</v>
      </c>
      <c r="O714" s="348" t="s">
        <v>2299</v>
      </c>
      <c r="P714" s="347"/>
      <c r="Q714" s="357" t="s">
        <v>2769</v>
      </c>
      <c r="R714" s="358"/>
      <c r="S714" s="356" t="s">
        <v>2299</v>
      </c>
      <c r="T714" s="287" t="s">
        <v>2771</v>
      </c>
      <c r="U714" s="259" t="s">
        <v>753</v>
      </c>
      <c r="V714" s="304">
        <v>7500000</v>
      </c>
      <c r="W714" s="305">
        <v>7194978.2699999996</v>
      </c>
      <c r="X714" s="305">
        <v>10792467.404999999</v>
      </c>
      <c r="Y714" s="305">
        <v>12231463.058999998</v>
      </c>
    </row>
    <row r="715" spans="1:25" s="310" customFormat="1">
      <c r="A715" s="285" t="s">
        <v>3668</v>
      </c>
      <c r="B715" s="356" t="s">
        <v>1754</v>
      </c>
      <c r="C715" s="356" t="s">
        <v>2434</v>
      </c>
      <c r="D715" s="358"/>
      <c r="E715" s="358"/>
      <c r="F715" s="356" t="e">
        <v>#N/A</v>
      </c>
      <c r="G715" s="358"/>
      <c r="H715" s="358"/>
      <c r="I715" s="356" t="s">
        <v>3669</v>
      </c>
      <c r="J715" s="347" t="s">
        <v>3842</v>
      </c>
      <c r="K715" s="348" t="s">
        <v>3732</v>
      </c>
      <c r="L715" s="348" t="s">
        <v>4012</v>
      </c>
      <c r="M715" s="347" t="s">
        <v>3668</v>
      </c>
      <c r="N715" s="347" t="s">
        <v>3842</v>
      </c>
      <c r="O715" s="348">
        <v>0</v>
      </c>
      <c r="P715" s="347"/>
      <c r="Q715" s="357" t="s">
        <v>2769</v>
      </c>
      <c r="R715" s="358"/>
      <c r="S715" s="356">
        <v>23030121</v>
      </c>
      <c r="T715" s="287"/>
      <c r="U715" s="259" t="s">
        <v>926</v>
      </c>
      <c r="V715" s="304">
        <v>0</v>
      </c>
      <c r="W715" s="305">
        <v>38400000</v>
      </c>
      <c r="X715" s="305">
        <v>45557900</v>
      </c>
      <c r="Y715" s="305">
        <v>49136850</v>
      </c>
    </row>
    <row r="716" spans="1:25" s="310" customFormat="1">
      <c r="A716" s="285" t="s">
        <v>3670</v>
      </c>
      <c r="B716" s="356" t="s">
        <v>1754</v>
      </c>
      <c r="C716" s="356" t="s">
        <v>2434</v>
      </c>
      <c r="D716" s="358"/>
      <c r="E716" s="358"/>
      <c r="F716" s="356" t="e">
        <v>#N/A</v>
      </c>
      <c r="G716" s="358"/>
      <c r="H716" s="358"/>
      <c r="I716" s="356" t="s">
        <v>3671</v>
      </c>
      <c r="J716" s="347" t="s">
        <v>3843</v>
      </c>
      <c r="K716" s="348" t="s">
        <v>3732</v>
      </c>
      <c r="L716" s="348" t="s">
        <v>4012</v>
      </c>
      <c r="M716" s="347" t="s">
        <v>3670</v>
      </c>
      <c r="N716" s="347" t="s">
        <v>3843</v>
      </c>
      <c r="O716" s="348">
        <v>0</v>
      </c>
      <c r="P716" s="347"/>
      <c r="Q716" s="357" t="s">
        <v>2769</v>
      </c>
      <c r="R716" s="358"/>
      <c r="S716" s="356">
        <v>23030121</v>
      </c>
      <c r="T716" s="287"/>
      <c r="U716" s="259" t="s">
        <v>524</v>
      </c>
      <c r="V716" s="304">
        <v>0</v>
      </c>
      <c r="W716" s="305">
        <v>16100000</v>
      </c>
      <c r="X716" s="305">
        <v>20146850</v>
      </c>
      <c r="Y716" s="305">
        <v>21495800</v>
      </c>
    </row>
    <row r="717" spans="1:25" s="310" customFormat="1">
      <c r="A717" s="285" t="s">
        <v>3675</v>
      </c>
      <c r="B717" s="356" t="s">
        <v>1754</v>
      </c>
      <c r="C717" s="356" t="s">
        <v>2434</v>
      </c>
      <c r="D717" s="358"/>
      <c r="E717" s="358"/>
      <c r="F717" s="356" t="e">
        <v>#N/A</v>
      </c>
      <c r="G717" s="358"/>
      <c r="H717" s="358"/>
      <c r="I717" s="356" t="s">
        <v>3676</v>
      </c>
      <c r="J717" s="347" t="s">
        <v>3844</v>
      </c>
      <c r="K717" s="348" t="s">
        <v>3732</v>
      </c>
      <c r="L717" s="348" t="s">
        <v>4012</v>
      </c>
      <c r="M717" s="347" t="s">
        <v>3675</v>
      </c>
      <c r="N717" s="347" t="s">
        <v>3844</v>
      </c>
      <c r="O717" s="348">
        <v>0</v>
      </c>
      <c r="P717" s="347"/>
      <c r="Q717" s="357" t="s">
        <v>2769</v>
      </c>
      <c r="R717" s="358"/>
      <c r="S717" s="356">
        <v>23030121</v>
      </c>
      <c r="T717" s="287"/>
      <c r="U717" s="259" t="s">
        <v>754</v>
      </c>
      <c r="V717" s="304">
        <v>15000000</v>
      </c>
      <c r="W717" s="305">
        <v>12846994.529999999</v>
      </c>
      <c r="X717" s="305">
        <v>19270491.794999998</v>
      </c>
      <c r="Y717" s="305">
        <v>25693989.059999999</v>
      </c>
    </row>
    <row r="718" spans="1:25" s="310" customFormat="1">
      <c r="A718" s="285" t="s">
        <v>3677</v>
      </c>
      <c r="B718" s="356" t="s">
        <v>1754</v>
      </c>
      <c r="C718" s="356" t="s">
        <v>2434</v>
      </c>
      <c r="D718" s="358"/>
      <c r="E718" s="358"/>
      <c r="F718" s="356" t="e">
        <v>#N/A</v>
      </c>
      <c r="G718" s="358"/>
      <c r="H718" s="358"/>
      <c r="I718" s="356" t="s">
        <v>3678</v>
      </c>
      <c r="J718" s="347" t="s">
        <v>3845</v>
      </c>
      <c r="K718" s="348" t="s">
        <v>3732</v>
      </c>
      <c r="L718" s="348" t="s">
        <v>4012</v>
      </c>
      <c r="M718" s="347" t="s">
        <v>3677</v>
      </c>
      <c r="N718" s="347" t="s">
        <v>3845</v>
      </c>
      <c r="O718" s="348">
        <v>0</v>
      </c>
      <c r="P718" s="347"/>
      <c r="Q718" s="357" t="s">
        <v>2769</v>
      </c>
      <c r="R718" s="358"/>
      <c r="S718" s="356">
        <v>23020118</v>
      </c>
      <c r="T718" s="287"/>
      <c r="U718" s="259" t="s">
        <v>525</v>
      </c>
      <c r="V718" s="304">
        <v>0</v>
      </c>
      <c r="W718" s="305">
        <v>9500000</v>
      </c>
      <c r="X718" s="305">
        <v>10977900</v>
      </c>
      <c r="Y718" s="305">
        <v>11716850</v>
      </c>
    </row>
    <row r="719" spans="1:25" s="310" customFormat="1">
      <c r="A719" s="285" t="s">
        <v>3679</v>
      </c>
      <c r="B719" s="356" t="s">
        <v>1754</v>
      </c>
      <c r="C719" s="356" t="s">
        <v>2434</v>
      </c>
      <c r="D719" s="358"/>
      <c r="E719" s="358"/>
      <c r="F719" s="356" t="e">
        <v>#N/A</v>
      </c>
      <c r="G719" s="358"/>
      <c r="H719" s="358"/>
      <c r="I719" s="356" t="s">
        <v>3680</v>
      </c>
      <c r="J719" s="347" t="s">
        <v>3846</v>
      </c>
      <c r="K719" s="348" t="s">
        <v>3732</v>
      </c>
      <c r="L719" s="348" t="s">
        <v>4012</v>
      </c>
      <c r="M719" s="347" t="s">
        <v>3679</v>
      </c>
      <c r="N719" s="347" t="s">
        <v>3846</v>
      </c>
      <c r="O719" s="348">
        <v>0</v>
      </c>
      <c r="P719" s="347"/>
      <c r="Q719" s="357" t="s">
        <v>2769</v>
      </c>
      <c r="R719" s="358"/>
      <c r="S719" s="356">
        <v>23030123</v>
      </c>
      <c r="T719" s="287"/>
      <c r="U719" s="259" t="s">
        <v>755</v>
      </c>
      <c r="V719" s="304">
        <v>10000000</v>
      </c>
      <c r="W719" s="305">
        <v>9472835.1199999992</v>
      </c>
      <c r="X719" s="305">
        <v>11367402.143999999</v>
      </c>
      <c r="Y719" s="305">
        <v>18945670.239999998</v>
      </c>
    </row>
    <row r="720" spans="1:25" s="310" customFormat="1">
      <c r="A720" s="285" t="s">
        <v>3681</v>
      </c>
      <c r="B720" s="356" t="s">
        <v>1754</v>
      </c>
      <c r="C720" s="356" t="s">
        <v>2434</v>
      </c>
      <c r="D720" s="358"/>
      <c r="E720" s="358"/>
      <c r="F720" s="356" t="e">
        <v>#N/A</v>
      </c>
      <c r="G720" s="358"/>
      <c r="H720" s="358"/>
      <c r="I720" s="356" t="s">
        <v>3682</v>
      </c>
      <c r="J720" s="347" t="s">
        <v>3847</v>
      </c>
      <c r="K720" s="348" t="s">
        <v>3732</v>
      </c>
      <c r="L720" s="348" t="s">
        <v>4012</v>
      </c>
      <c r="M720" s="347" t="s">
        <v>3681</v>
      </c>
      <c r="N720" s="347" t="s">
        <v>3847</v>
      </c>
      <c r="O720" s="348">
        <v>0</v>
      </c>
      <c r="P720" s="347"/>
      <c r="Q720" s="357" t="s">
        <v>2769</v>
      </c>
      <c r="R720" s="358"/>
      <c r="S720" s="356">
        <v>23020129</v>
      </c>
      <c r="T720" s="287"/>
      <c r="U720" s="259" t="s">
        <v>756</v>
      </c>
      <c r="V720" s="304">
        <v>25000000</v>
      </c>
      <c r="W720" s="305">
        <v>24883712.5</v>
      </c>
      <c r="X720" s="305">
        <v>37325568.75</v>
      </c>
      <c r="Y720" s="305">
        <v>39813940</v>
      </c>
    </row>
    <row r="721" spans="1:25" s="310" customFormat="1">
      <c r="A721" s="285" t="s">
        <v>3685</v>
      </c>
      <c r="B721" s="356" t="s">
        <v>1754</v>
      </c>
      <c r="C721" s="356" t="s">
        <v>2434</v>
      </c>
      <c r="D721" s="358"/>
      <c r="E721" s="358"/>
      <c r="F721" s="356" t="e">
        <v>#N/A</v>
      </c>
      <c r="G721" s="358"/>
      <c r="H721" s="358"/>
      <c r="I721" s="356" t="s">
        <v>3686</v>
      </c>
      <c r="J721" s="347" t="s">
        <v>3848</v>
      </c>
      <c r="K721" s="348" t="s">
        <v>3732</v>
      </c>
      <c r="L721" s="348" t="s">
        <v>4012</v>
      </c>
      <c r="M721" s="347" t="s">
        <v>3685</v>
      </c>
      <c r="N721" s="347" t="s">
        <v>3848</v>
      </c>
      <c r="O721" s="348">
        <v>0</v>
      </c>
      <c r="P721" s="347"/>
      <c r="Q721" s="357" t="s">
        <v>2769</v>
      </c>
      <c r="R721" s="358"/>
      <c r="S721" s="356">
        <v>23010105</v>
      </c>
      <c r="T721" s="287"/>
      <c r="U721" s="259" t="s">
        <v>757</v>
      </c>
      <c r="V721" s="304">
        <v>30000000</v>
      </c>
      <c r="W721" s="305">
        <v>45000000</v>
      </c>
      <c r="X721" s="305">
        <v>57958200</v>
      </c>
      <c r="Y721" s="305">
        <v>66597000</v>
      </c>
    </row>
    <row r="722" spans="1:25" s="310" customFormat="1">
      <c r="A722" s="285" t="s">
        <v>3689</v>
      </c>
      <c r="B722" s="356" t="s">
        <v>1754</v>
      </c>
      <c r="C722" s="356" t="s">
        <v>2434</v>
      </c>
      <c r="D722" s="358"/>
      <c r="E722" s="358"/>
      <c r="F722" s="356" t="e">
        <v>#N/A</v>
      </c>
      <c r="G722" s="358"/>
      <c r="H722" s="358"/>
      <c r="I722" s="356" t="s">
        <v>3690</v>
      </c>
      <c r="J722" s="347" t="s">
        <v>3849</v>
      </c>
      <c r="K722" s="348" t="s">
        <v>3732</v>
      </c>
      <c r="L722" s="348" t="s">
        <v>4012</v>
      </c>
      <c r="M722" s="347" t="s">
        <v>3689</v>
      </c>
      <c r="N722" s="347" t="s">
        <v>3849</v>
      </c>
      <c r="O722" s="348">
        <v>0</v>
      </c>
      <c r="P722" s="347"/>
      <c r="Q722" s="357" t="s">
        <v>2769</v>
      </c>
      <c r="R722" s="358"/>
      <c r="S722" s="356">
        <v>23010112</v>
      </c>
      <c r="T722" s="287"/>
      <c r="U722" s="259" t="s">
        <v>526</v>
      </c>
      <c r="V722" s="304">
        <v>15000000</v>
      </c>
      <c r="W722" s="305">
        <v>14716500.75</v>
      </c>
      <c r="X722" s="305">
        <v>22074751.125</v>
      </c>
      <c r="Y722" s="305">
        <v>29433001.5</v>
      </c>
    </row>
    <row r="723" spans="1:25" s="310" customFormat="1">
      <c r="A723" s="285"/>
      <c r="B723" s="356" t="s">
        <v>1754</v>
      </c>
      <c r="C723" s="356">
        <v>70941</v>
      </c>
      <c r="D723" s="358"/>
      <c r="E723" s="358"/>
      <c r="F723" s="356"/>
      <c r="G723" s="358"/>
      <c r="H723" s="358"/>
      <c r="I723" s="356"/>
      <c r="J723" s="347"/>
      <c r="K723" s="348"/>
      <c r="L723" s="348"/>
      <c r="M723" s="347"/>
      <c r="N723" s="347" t="s">
        <v>4500</v>
      </c>
      <c r="O723" s="348"/>
      <c r="P723" s="347"/>
      <c r="Q723" s="357" t="s">
        <v>2769</v>
      </c>
      <c r="R723" s="358"/>
      <c r="S723" s="356">
        <v>23030121</v>
      </c>
      <c r="T723" s="287"/>
      <c r="U723" s="259" t="s">
        <v>2458</v>
      </c>
      <c r="V723" s="304">
        <v>7500000</v>
      </c>
      <c r="W723" s="305"/>
      <c r="X723" s="305"/>
      <c r="Y723" s="305"/>
    </row>
    <row r="724" spans="1:25" s="310" customFormat="1">
      <c r="A724" s="285"/>
      <c r="B724" s="356" t="s">
        <v>1754</v>
      </c>
      <c r="C724" s="356">
        <v>70941</v>
      </c>
      <c r="D724" s="358"/>
      <c r="E724" s="358"/>
      <c r="F724" s="356"/>
      <c r="G724" s="358"/>
      <c r="H724" s="358"/>
      <c r="I724" s="356"/>
      <c r="J724" s="347"/>
      <c r="K724" s="348"/>
      <c r="L724" s="348"/>
      <c r="M724" s="347"/>
      <c r="N724" s="347" t="s">
        <v>2988</v>
      </c>
      <c r="O724" s="348"/>
      <c r="P724" s="347"/>
      <c r="Q724" s="357" t="s">
        <v>2769</v>
      </c>
      <c r="R724" s="358"/>
      <c r="S724" s="356">
        <v>23010112</v>
      </c>
      <c r="T724" s="287"/>
      <c r="U724" s="259" t="s">
        <v>4181</v>
      </c>
      <c r="V724" s="304">
        <v>15000000</v>
      </c>
      <c r="W724" s="305"/>
      <c r="X724" s="305"/>
      <c r="Y724" s="305"/>
    </row>
    <row r="725" spans="1:25" s="310" customFormat="1">
      <c r="A725" s="284"/>
      <c r="B725" s="356"/>
      <c r="C725" s="358"/>
      <c r="D725" s="358"/>
      <c r="E725" s="358"/>
      <c r="F725" s="356"/>
      <c r="G725" s="358"/>
      <c r="H725" s="358"/>
      <c r="I725" s="358"/>
      <c r="J725" s="347">
        <v>0</v>
      </c>
      <c r="K725" s="348" t="s">
        <v>2763</v>
      </c>
      <c r="L725" s="348" t="s">
        <v>2763</v>
      </c>
      <c r="M725" s="347">
        <v>0</v>
      </c>
      <c r="N725" s="347"/>
      <c r="O725" s="348" t="e">
        <v>#N/A</v>
      </c>
      <c r="P725" s="347"/>
      <c r="Q725" s="359"/>
      <c r="R725" s="358"/>
      <c r="S725" s="356"/>
      <c r="T725" s="287"/>
      <c r="U725" s="308"/>
      <c r="V725" s="309">
        <f>SUM(V706:V724)</f>
        <v>251000000</v>
      </c>
      <c r="W725" s="309">
        <f>SUM(W706:W724)</f>
        <v>670363923.39999998</v>
      </c>
      <c r="X725" s="309">
        <f>SUM(X706:X724)</f>
        <v>664315969.97300005</v>
      </c>
      <c r="Y725" s="309">
        <f>SUM(Y706:Y724)</f>
        <v>683059596.06999993</v>
      </c>
    </row>
    <row r="726" spans="1:25" s="310" customFormat="1">
      <c r="A726" s="284"/>
      <c r="B726" s="284"/>
      <c r="C726" s="306"/>
      <c r="D726" s="306"/>
      <c r="E726" s="306"/>
      <c r="F726" s="284"/>
      <c r="G726" s="306"/>
      <c r="H726" s="306"/>
      <c r="I726" s="306"/>
      <c r="J726" s="278">
        <v>0</v>
      </c>
      <c r="K726" s="279" t="s">
        <v>2763</v>
      </c>
      <c r="L726" s="279" t="s">
        <v>2763</v>
      </c>
      <c r="M726" s="278">
        <v>0</v>
      </c>
      <c r="N726" s="278"/>
      <c r="O726" s="279" t="e">
        <v>#N/A</v>
      </c>
      <c r="P726" s="278"/>
      <c r="Q726" s="307"/>
      <c r="R726" s="306"/>
      <c r="S726" s="284"/>
      <c r="T726" s="287"/>
      <c r="U726" s="312"/>
      <c r="V726" s="312"/>
      <c r="W726" s="315"/>
      <c r="X726" s="315"/>
      <c r="Y726" s="315"/>
    </row>
    <row r="727" spans="1:25" s="310" customFormat="1">
      <c r="A727" s="284"/>
      <c r="B727" s="284"/>
      <c r="C727" s="306"/>
      <c r="D727" s="306"/>
      <c r="E727" s="306"/>
      <c r="F727" s="284"/>
      <c r="G727" s="306"/>
      <c r="H727" s="306"/>
      <c r="I727" s="306"/>
      <c r="J727" s="278">
        <v>0</v>
      </c>
      <c r="K727" s="279" t="s">
        <v>2763</v>
      </c>
      <c r="L727" s="279" t="s">
        <v>2763</v>
      </c>
      <c r="M727" s="278">
        <v>0</v>
      </c>
      <c r="N727" s="278"/>
      <c r="O727" s="279" t="e">
        <v>#N/A</v>
      </c>
      <c r="P727" s="278"/>
      <c r="Q727" s="307"/>
      <c r="R727" s="306"/>
      <c r="S727" s="284"/>
      <c r="T727" s="287"/>
      <c r="U727" s="312" t="s">
        <v>1489</v>
      </c>
      <c r="V727" s="312"/>
      <c r="W727" s="315"/>
      <c r="X727" s="315"/>
      <c r="Y727" s="315"/>
    </row>
    <row r="728" spans="1:25" s="310" customFormat="1">
      <c r="A728" s="284"/>
      <c r="B728" s="284"/>
      <c r="C728" s="306"/>
      <c r="D728" s="306"/>
      <c r="E728" s="306"/>
      <c r="F728" s="284"/>
      <c r="G728" s="306"/>
      <c r="H728" s="306"/>
      <c r="I728" s="306"/>
      <c r="J728" s="278">
        <v>0</v>
      </c>
      <c r="K728" s="279" t="s">
        <v>2763</v>
      </c>
      <c r="L728" s="279" t="s">
        <v>2763</v>
      </c>
      <c r="M728" s="278">
        <v>0</v>
      </c>
      <c r="N728" s="278"/>
      <c r="O728" s="279" t="e">
        <v>#N/A</v>
      </c>
      <c r="P728" s="278"/>
      <c r="Q728" s="307"/>
      <c r="R728" s="306"/>
      <c r="S728" s="284"/>
      <c r="T728" s="287"/>
      <c r="U728" s="316" t="s">
        <v>1328</v>
      </c>
      <c r="V728" s="316"/>
      <c r="W728" s="315">
        <v>670363923.39999998</v>
      </c>
      <c r="X728" s="315"/>
      <c r="Y728" s="315"/>
    </row>
    <row r="729" spans="1:25" s="310" customFormat="1">
      <c r="A729" s="284"/>
      <c r="B729" s="284"/>
      <c r="C729" s="306"/>
      <c r="D729" s="306"/>
      <c r="E729" s="306"/>
      <c r="F729" s="284"/>
      <c r="G729" s="306"/>
      <c r="H729" s="306"/>
      <c r="I729" s="306"/>
      <c r="J729" s="278">
        <v>0</v>
      </c>
      <c r="K729" s="279" t="s">
        <v>2763</v>
      </c>
      <c r="L729" s="279" t="s">
        <v>2763</v>
      </c>
      <c r="M729" s="278">
        <v>0</v>
      </c>
      <c r="N729" s="278"/>
      <c r="O729" s="279" t="e">
        <v>#N/A</v>
      </c>
      <c r="P729" s="278"/>
      <c r="Q729" s="307"/>
      <c r="R729" s="306"/>
      <c r="S729" s="284"/>
      <c r="T729" s="287"/>
      <c r="U729" s="312"/>
      <c r="V729" s="312"/>
      <c r="W729" s="315"/>
      <c r="X729" s="315"/>
      <c r="Y729" s="315"/>
    </row>
    <row r="730" spans="1:25" s="310" customFormat="1">
      <c r="A730" s="284"/>
      <c r="B730" s="284"/>
      <c r="C730" s="306"/>
      <c r="D730" s="306"/>
      <c r="E730" s="306"/>
      <c r="F730" s="284"/>
      <c r="G730" s="306"/>
      <c r="H730" s="306"/>
      <c r="I730" s="306"/>
      <c r="J730" s="278">
        <v>0</v>
      </c>
      <c r="K730" s="279" t="s">
        <v>2763</v>
      </c>
      <c r="L730" s="279" t="s">
        <v>2763</v>
      </c>
      <c r="M730" s="278">
        <v>0</v>
      </c>
      <c r="N730" s="278"/>
      <c r="O730" s="279" t="e">
        <v>#N/A</v>
      </c>
      <c r="P730" s="278"/>
      <c r="Q730" s="307"/>
      <c r="R730" s="306"/>
      <c r="S730" s="284"/>
      <c r="T730" s="287"/>
      <c r="U730" s="312"/>
      <c r="V730" s="312"/>
      <c r="W730" s="315"/>
      <c r="X730" s="315"/>
      <c r="Y730" s="315"/>
    </row>
    <row r="731" spans="1:25" s="310" customFormat="1">
      <c r="A731" s="284"/>
      <c r="B731" s="323" t="s">
        <v>527</v>
      </c>
      <c r="C731" s="306"/>
      <c r="D731" s="306"/>
      <c r="E731" s="306"/>
      <c r="F731" s="284"/>
      <c r="G731" s="306"/>
      <c r="H731" s="306"/>
      <c r="I731" s="306"/>
      <c r="J731" s="278">
        <v>0</v>
      </c>
      <c r="K731" s="279" t="s">
        <v>2763</v>
      </c>
      <c r="L731" s="279" t="s">
        <v>2763</v>
      </c>
      <c r="M731" s="278">
        <v>0</v>
      </c>
      <c r="N731" s="278"/>
      <c r="O731" s="279" t="e">
        <v>#N/A</v>
      </c>
      <c r="P731" s="278"/>
      <c r="Q731" s="307"/>
      <c r="R731" s="306"/>
      <c r="S731" s="284"/>
      <c r="T731" s="287"/>
      <c r="U731" s="323"/>
      <c r="V731" s="323"/>
      <c r="W731" s="315"/>
      <c r="X731" s="315"/>
      <c r="Y731" s="315"/>
    </row>
    <row r="732" spans="1:25" s="310" customFormat="1" ht="47.25">
      <c r="A732" s="285" t="s">
        <v>2463</v>
      </c>
      <c r="B732" s="356" t="s">
        <v>2461</v>
      </c>
      <c r="C732" s="356" t="s">
        <v>2462</v>
      </c>
      <c r="D732" s="358"/>
      <c r="E732" s="358"/>
      <c r="F732" s="356" t="e">
        <v>#N/A</v>
      </c>
      <c r="G732" s="358"/>
      <c r="H732" s="358"/>
      <c r="I732" s="356" t="s">
        <v>2989</v>
      </c>
      <c r="J732" s="347" t="s">
        <v>2989</v>
      </c>
      <c r="K732" s="348" t="s">
        <v>4071</v>
      </c>
      <c r="L732" s="348" t="s">
        <v>3999</v>
      </c>
      <c r="M732" s="347" t="s">
        <v>2463</v>
      </c>
      <c r="N732" s="347" t="s">
        <v>2989</v>
      </c>
      <c r="O732" s="348" t="s">
        <v>2326</v>
      </c>
      <c r="P732" s="347"/>
      <c r="Q732" s="357" t="s">
        <v>2769</v>
      </c>
      <c r="R732" s="358"/>
      <c r="S732" s="356" t="s">
        <v>2326</v>
      </c>
      <c r="T732" s="287" t="s">
        <v>2771</v>
      </c>
      <c r="U732" s="259" t="s">
        <v>927</v>
      </c>
      <c r="V732" s="304">
        <v>1466513182.8</v>
      </c>
      <c r="W732" s="305">
        <v>975913900</v>
      </c>
      <c r="X732" s="305">
        <v>1000000000</v>
      </c>
      <c r="Y732" s="305">
        <v>1000000000</v>
      </c>
    </row>
    <row r="733" spans="1:25" s="310" customFormat="1" ht="31.5">
      <c r="A733" s="285" t="s">
        <v>2464</v>
      </c>
      <c r="B733" s="356" t="s">
        <v>2461</v>
      </c>
      <c r="C733" s="356" t="s">
        <v>2462</v>
      </c>
      <c r="D733" s="358"/>
      <c r="E733" s="358"/>
      <c r="F733" s="356" t="e">
        <v>#N/A</v>
      </c>
      <c r="G733" s="358"/>
      <c r="H733" s="358"/>
      <c r="I733" s="356" t="s">
        <v>2990</v>
      </c>
      <c r="J733" s="347" t="s">
        <v>2990</v>
      </c>
      <c r="K733" s="348" t="s">
        <v>4071</v>
      </c>
      <c r="L733" s="348" t="s">
        <v>3999</v>
      </c>
      <c r="M733" s="347" t="s">
        <v>2464</v>
      </c>
      <c r="N733" s="347" t="s">
        <v>2990</v>
      </c>
      <c r="O733" s="348" t="s">
        <v>2339</v>
      </c>
      <c r="P733" s="347"/>
      <c r="Q733" s="357" t="s">
        <v>2769</v>
      </c>
      <c r="R733" s="358"/>
      <c r="S733" s="356" t="s">
        <v>2339</v>
      </c>
      <c r="T733" s="287" t="s">
        <v>2771</v>
      </c>
      <c r="U733" s="259" t="s">
        <v>928</v>
      </c>
      <c r="V733" s="304">
        <v>36278984.200000003</v>
      </c>
      <c r="W733" s="305">
        <v>36278984.200000003</v>
      </c>
      <c r="X733" s="305">
        <v>0</v>
      </c>
      <c r="Y733" s="305">
        <v>0</v>
      </c>
    </row>
    <row r="734" spans="1:25" s="310" customFormat="1">
      <c r="A734" s="285" t="s">
        <v>2467</v>
      </c>
      <c r="B734" s="356" t="s">
        <v>2461</v>
      </c>
      <c r="C734" s="356" t="s">
        <v>2462</v>
      </c>
      <c r="D734" s="358"/>
      <c r="E734" s="358"/>
      <c r="F734" s="356" t="e">
        <v>#N/A</v>
      </c>
      <c r="G734" s="358"/>
      <c r="H734" s="358"/>
      <c r="I734" s="356" t="s">
        <v>2993</v>
      </c>
      <c r="J734" s="347" t="s">
        <v>2993</v>
      </c>
      <c r="K734" s="348" t="s">
        <v>4071</v>
      </c>
      <c r="L734" s="348" t="s">
        <v>3999</v>
      </c>
      <c r="M734" s="347" t="s">
        <v>2467</v>
      </c>
      <c r="N734" s="347" t="s">
        <v>2993</v>
      </c>
      <c r="O734" s="348" t="s">
        <v>2326</v>
      </c>
      <c r="P734" s="347"/>
      <c r="Q734" s="357" t="s">
        <v>2769</v>
      </c>
      <c r="R734" s="358"/>
      <c r="S734" s="356" t="s">
        <v>2326</v>
      </c>
      <c r="T734" s="287" t="s">
        <v>2771</v>
      </c>
      <c r="U734" s="259" t="s">
        <v>528</v>
      </c>
      <c r="V734" s="304"/>
      <c r="W734" s="305">
        <v>1000000000</v>
      </c>
      <c r="X734" s="305">
        <v>696448386.55999994</v>
      </c>
      <c r="Y734" s="305">
        <v>1696448386.5599999</v>
      </c>
    </row>
    <row r="735" spans="1:25" s="310" customFormat="1">
      <c r="A735" s="285" t="s">
        <v>2468</v>
      </c>
      <c r="B735" s="356" t="s">
        <v>2461</v>
      </c>
      <c r="C735" s="356" t="s">
        <v>2462</v>
      </c>
      <c r="D735" s="358"/>
      <c r="E735" s="358"/>
      <c r="F735" s="356" t="s">
        <v>2468</v>
      </c>
      <c r="G735" s="358"/>
      <c r="H735" s="358"/>
      <c r="I735" s="356" t="s">
        <v>2994</v>
      </c>
      <c r="J735" s="347" t="s">
        <v>2994</v>
      </c>
      <c r="K735" s="348" t="s">
        <v>4071</v>
      </c>
      <c r="L735" s="348" t="s">
        <v>3999</v>
      </c>
      <c r="M735" s="347" t="s">
        <v>2468</v>
      </c>
      <c r="N735" s="347" t="s">
        <v>2994</v>
      </c>
      <c r="O735" s="348" t="s">
        <v>2326</v>
      </c>
      <c r="P735" s="347"/>
      <c r="Q735" s="357" t="s">
        <v>2769</v>
      </c>
      <c r="R735" s="358"/>
      <c r="S735" s="356" t="s">
        <v>2326</v>
      </c>
      <c r="T735" s="287" t="s">
        <v>2771</v>
      </c>
      <c r="U735" s="259" t="s">
        <v>929</v>
      </c>
      <c r="V735" s="304">
        <v>2039154880</v>
      </c>
      <c r="W735" s="305">
        <v>4323401090.1800003</v>
      </c>
      <c r="X735" s="305">
        <v>6323401090.1800003</v>
      </c>
      <c r="Y735" s="305">
        <v>6323401090.1800003</v>
      </c>
    </row>
    <row r="736" spans="1:25" s="310" customFormat="1" ht="31.5">
      <c r="A736" s="285" t="s">
        <v>3691</v>
      </c>
      <c r="B736" s="356" t="s">
        <v>2461</v>
      </c>
      <c r="C736" s="356" t="s">
        <v>2434</v>
      </c>
      <c r="D736" s="358"/>
      <c r="E736" s="358"/>
      <c r="F736" s="356" t="e">
        <v>#N/A</v>
      </c>
      <c r="G736" s="358"/>
      <c r="H736" s="358"/>
      <c r="I736" s="356" t="s">
        <v>3692</v>
      </c>
      <c r="J736" s="347" t="s">
        <v>3850</v>
      </c>
      <c r="K736" s="348" t="s">
        <v>3732</v>
      </c>
      <c r="L736" s="348" t="s">
        <v>3999</v>
      </c>
      <c r="M736" s="347" t="s">
        <v>3691</v>
      </c>
      <c r="N736" s="347" t="s">
        <v>3850</v>
      </c>
      <c r="O736" s="348">
        <v>0</v>
      </c>
      <c r="P736" s="347"/>
      <c r="Q736" s="357" t="s">
        <v>2769</v>
      </c>
      <c r="R736" s="358"/>
      <c r="S736" s="356">
        <v>23020106</v>
      </c>
      <c r="T736" s="287"/>
      <c r="U736" s="259" t="s">
        <v>1840</v>
      </c>
      <c r="V736" s="304"/>
      <c r="W736" s="305">
        <v>160000000</v>
      </c>
      <c r="X736" s="305">
        <v>100000000</v>
      </c>
      <c r="Y736" s="305">
        <v>0</v>
      </c>
    </row>
    <row r="737" spans="1:25" s="310" customFormat="1" ht="31.5">
      <c r="A737" s="285" t="s">
        <v>3374</v>
      </c>
      <c r="B737" s="356" t="s">
        <v>2461</v>
      </c>
      <c r="C737" s="356" t="s">
        <v>2765</v>
      </c>
      <c r="D737" s="358"/>
      <c r="E737" s="358"/>
      <c r="F737" s="356" t="e">
        <v>#N/A</v>
      </c>
      <c r="G737" s="358"/>
      <c r="H737" s="358"/>
      <c r="I737" s="356" t="s">
        <v>3375</v>
      </c>
      <c r="J737" s="347" t="s">
        <v>3851</v>
      </c>
      <c r="K737" s="348" t="s">
        <v>3732</v>
      </c>
      <c r="L737" s="348" t="s">
        <v>3999</v>
      </c>
      <c r="M737" s="347" t="s">
        <v>3374</v>
      </c>
      <c r="N737" s="347" t="s">
        <v>3851</v>
      </c>
      <c r="O737" s="348">
        <v>0</v>
      </c>
      <c r="P737" s="347"/>
      <c r="Q737" s="357" t="s">
        <v>2769</v>
      </c>
      <c r="R737" s="358"/>
      <c r="S737" s="356">
        <v>23010105</v>
      </c>
      <c r="T737" s="287"/>
      <c r="U737" s="259" t="s">
        <v>1841</v>
      </c>
      <c r="V737" s="304"/>
      <c r="W737" s="305">
        <v>39000000</v>
      </c>
      <c r="X737" s="305">
        <v>39000000</v>
      </c>
      <c r="Y737" s="305">
        <v>39000000</v>
      </c>
    </row>
    <row r="738" spans="1:25" s="310" customFormat="1">
      <c r="A738" s="285" t="s">
        <v>3376</v>
      </c>
      <c r="B738" s="356" t="s">
        <v>2461</v>
      </c>
      <c r="C738" s="356" t="s">
        <v>2505</v>
      </c>
      <c r="D738" s="358"/>
      <c r="E738" s="358"/>
      <c r="F738" s="356" t="e">
        <v>#N/A</v>
      </c>
      <c r="G738" s="358"/>
      <c r="H738" s="358"/>
      <c r="I738" s="356" t="s">
        <v>3377</v>
      </c>
      <c r="J738" s="347" t="s">
        <v>3852</v>
      </c>
      <c r="K738" s="348" t="s">
        <v>3997</v>
      </c>
      <c r="L738" s="348" t="s">
        <v>4072</v>
      </c>
      <c r="M738" s="347" t="s">
        <v>3376</v>
      </c>
      <c r="N738" s="347" t="s">
        <v>3852</v>
      </c>
      <c r="O738" s="348">
        <v>0</v>
      </c>
      <c r="P738" s="347"/>
      <c r="Q738" s="357" t="s">
        <v>2769</v>
      </c>
      <c r="R738" s="358"/>
      <c r="S738" s="356">
        <v>23010122</v>
      </c>
      <c r="T738" s="287"/>
      <c r="U738" s="259" t="s">
        <v>930</v>
      </c>
      <c r="V738" s="304"/>
      <c r="W738" s="305">
        <v>8000000</v>
      </c>
      <c r="X738" s="305">
        <v>8000000</v>
      </c>
      <c r="Y738" s="305">
        <v>8000000</v>
      </c>
    </row>
    <row r="739" spans="1:25" s="310" customFormat="1" ht="31.5">
      <c r="A739" s="285" t="s">
        <v>2466</v>
      </c>
      <c r="B739" s="356" t="s">
        <v>2461</v>
      </c>
      <c r="C739" s="356" t="s">
        <v>2462</v>
      </c>
      <c r="D739" s="358"/>
      <c r="E739" s="358"/>
      <c r="F739" s="356" t="e">
        <v>#N/A</v>
      </c>
      <c r="G739" s="358"/>
      <c r="H739" s="358"/>
      <c r="I739" s="356" t="s">
        <v>2992</v>
      </c>
      <c r="J739" s="347" t="s">
        <v>2992</v>
      </c>
      <c r="K739" s="348" t="s">
        <v>4073</v>
      </c>
      <c r="L739" s="348" t="s">
        <v>3999</v>
      </c>
      <c r="M739" s="347" t="s">
        <v>2466</v>
      </c>
      <c r="N739" s="347" t="s">
        <v>2992</v>
      </c>
      <c r="O739" s="348" t="s">
        <v>2190</v>
      </c>
      <c r="P739" s="347"/>
      <c r="Q739" s="357" t="s">
        <v>2769</v>
      </c>
      <c r="R739" s="358"/>
      <c r="S739" s="356" t="s">
        <v>2190</v>
      </c>
      <c r="T739" s="287" t="s">
        <v>2771</v>
      </c>
      <c r="U739" s="259" t="s">
        <v>931</v>
      </c>
      <c r="V739" s="304">
        <v>62900000</v>
      </c>
      <c r="W739" s="305">
        <v>31450000</v>
      </c>
      <c r="X739" s="305">
        <v>31450000</v>
      </c>
      <c r="Y739" s="305">
        <v>31450000</v>
      </c>
    </row>
    <row r="740" spans="1:25" s="310" customFormat="1" ht="31.5">
      <c r="A740" s="285" t="s">
        <v>2465</v>
      </c>
      <c r="B740" s="356" t="s">
        <v>2461</v>
      </c>
      <c r="C740" s="356" t="s">
        <v>2462</v>
      </c>
      <c r="D740" s="358"/>
      <c r="E740" s="358"/>
      <c r="F740" s="356" t="e">
        <v>#N/A</v>
      </c>
      <c r="G740" s="358"/>
      <c r="H740" s="358"/>
      <c r="I740" s="356" t="s">
        <v>2991</v>
      </c>
      <c r="J740" s="347" t="s">
        <v>2991</v>
      </c>
      <c r="K740" s="348" t="s">
        <v>4074</v>
      </c>
      <c r="L740" s="348" t="s">
        <v>3999</v>
      </c>
      <c r="M740" s="347" t="s">
        <v>2465</v>
      </c>
      <c r="N740" s="347" t="s">
        <v>2991</v>
      </c>
      <c r="O740" s="348" t="s">
        <v>2326</v>
      </c>
      <c r="P740" s="347"/>
      <c r="Q740" s="357" t="s">
        <v>2769</v>
      </c>
      <c r="R740" s="358"/>
      <c r="S740" s="356" t="s">
        <v>2326</v>
      </c>
      <c r="T740" s="287" t="s">
        <v>2771</v>
      </c>
      <c r="U740" s="259" t="s">
        <v>932</v>
      </c>
      <c r="V740" s="304">
        <v>148952175.19</v>
      </c>
      <c r="W740" s="305">
        <v>74952175.189999998</v>
      </c>
      <c r="X740" s="305">
        <v>74000000</v>
      </c>
      <c r="Y740" s="305">
        <v>0</v>
      </c>
    </row>
    <row r="741" spans="1:25" s="310" customFormat="1">
      <c r="A741" s="285" t="s">
        <v>3399</v>
      </c>
      <c r="B741" s="356" t="s">
        <v>2461</v>
      </c>
      <c r="C741" s="356" t="s">
        <v>2244</v>
      </c>
      <c r="D741" s="358"/>
      <c r="E741" s="358"/>
      <c r="F741" s="356" t="e">
        <v>#N/A</v>
      </c>
      <c r="G741" s="358"/>
      <c r="H741" s="358"/>
      <c r="I741" s="356">
        <v>0</v>
      </c>
      <c r="J741" s="347">
        <v>0</v>
      </c>
      <c r="K741" s="348" t="s">
        <v>2763</v>
      </c>
      <c r="L741" s="348" t="s">
        <v>2763</v>
      </c>
      <c r="M741" s="347" t="s">
        <v>3399</v>
      </c>
      <c r="N741" s="347" t="s">
        <v>4148</v>
      </c>
      <c r="O741" s="348">
        <v>0</v>
      </c>
      <c r="P741" s="347"/>
      <c r="Q741" s="357" t="s">
        <v>2769</v>
      </c>
      <c r="R741" s="358"/>
      <c r="S741" s="356">
        <v>23050109</v>
      </c>
      <c r="T741" s="287"/>
      <c r="U741" s="259" t="s">
        <v>1842</v>
      </c>
      <c r="V741" s="304">
        <v>23847649.399999999</v>
      </c>
      <c r="W741" s="305">
        <v>23847649.399999999</v>
      </c>
      <c r="X741" s="305">
        <v>0</v>
      </c>
      <c r="Y741" s="305">
        <v>0</v>
      </c>
    </row>
    <row r="742" spans="1:25" s="310" customFormat="1">
      <c r="A742" s="285" t="s">
        <v>2469</v>
      </c>
      <c r="B742" s="356" t="s">
        <v>2461</v>
      </c>
      <c r="C742" s="356" t="s">
        <v>2462</v>
      </c>
      <c r="D742" s="358"/>
      <c r="E742" s="358"/>
      <c r="F742" s="356" t="e">
        <v>#N/A</v>
      </c>
      <c r="G742" s="358"/>
      <c r="H742" s="358"/>
      <c r="I742" s="356" t="s">
        <v>2995</v>
      </c>
      <c r="J742" s="347" t="s">
        <v>2995</v>
      </c>
      <c r="K742" s="348" t="s">
        <v>4073</v>
      </c>
      <c r="L742" s="348" t="s">
        <v>3999</v>
      </c>
      <c r="M742" s="347" t="s">
        <v>2469</v>
      </c>
      <c r="N742" s="347" t="s">
        <v>2995</v>
      </c>
      <c r="O742" s="348" t="s">
        <v>2190</v>
      </c>
      <c r="P742" s="347"/>
      <c r="Q742" s="357" t="s">
        <v>2769</v>
      </c>
      <c r="R742" s="358"/>
      <c r="S742" s="356" t="s">
        <v>2190</v>
      </c>
      <c r="T742" s="287" t="s">
        <v>2771</v>
      </c>
      <c r="U742" s="259" t="s">
        <v>529</v>
      </c>
      <c r="V742" s="304"/>
      <c r="W742" s="305">
        <v>95000000</v>
      </c>
      <c r="X742" s="305">
        <v>95000000</v>
      </c>
      <c r="Y742" s="305">
        <v>0</v>
      </c>
    </row>
    <row r="743" spans="1:25" s="310" customFormat="1">
      <c r="A743" s="285" t="s">
        <v>3439</v>
      </c>
      <c r="B743" s="356" t="s">
        <v>2461</v>
      </c>
      <c r="C743" s="356" t="s">
        <v>2762</v>
      </c>
      <c r="D743" s="358"/>
      <c r="E743" s="358"/>
      <c r="F743" s="356" t="e">
        <v>#N/A</v>
      </c>
      <c r="G743" s="358"/>
      <c r="H743" s="358"/>
      <c r="I743" s="356" t="s">
        <v>3440</v>
      </c>
      <c r="J743" s="347" t="s">
        <v>3853</v>
      </c>
      <c r="K743" s="348" t="s">
        <v>3732</v>
      </c>
      <c r="L743" s="348" t="s">
        <v>3997</v>
      </c>
      <c r="M743" s="347" t="s">
        <v>3439</v>
      </c>
      <c r="N743" s="347" t="s">
        <v>3853</v>
      </c>
      <c r="O743" s="348">
        <v>0</v>
      </c>
      <c r="P743" s="347"/>
      <c r="Q743" s="357" t="s">
        <v>2769</v>
      </c>
      <c r="R743" s="358"/>
      <c r="S743" s="356">
        <v>23020101</v>
      </c>
      <c r="T743" s="287"/>
      <c r="U743" s="259" t="s">
        <v>933</v>
      </c>
      <c r="V743" s="304"/>
      <c r="W743" s="305">
        <v>35000000</v>
      </c>
      <c r="X743" s="305">
        <v>0</v>
      </c>
      <c r="Y743" s="305">
        <v>0</v>
      </c>
    </row>
    <row r="744" spans="1:25" s="310" customFormat="1">
      <c r="A744" s="285" t="s">
        <v>3464</v>
      </c>
      <c r="B744" s="356" t="s">
        <v>2461</v>
      </c>
      <c r="C744" s="356" t="s">
        <v>3465</v>
      </c>
      <c r="D744" s="358"/>
      <c r="E744" s="358"/>
      <c r="F744" s="356" t="e">
        <v>#N/A</v>
      </c>
      <c r="G744" s="358"/>
      <c r="H744" s="358"/>
      <c r="I744" s="356" t="s">
        <v>3466</v>
      </c>
      <c r="J744" s="347" t="s">
        <v>3854</v>
      </c>
      <c r="K744" s="348" t="s">
        <v>3732</v>
      </c>
      <c r="L744" s="348" t="s">
        <v>3999</v>
      </c>
      <c r="M744" s="347" t="s">
        <v>3464</v>
      </c>
      <c r="N744" s="347" t="s">
        <v>3854</v>
      </c>
      <c r="O744" s="348">
        <v>0</v>
      </c>
      <c r="P744" s="347"/>
      <c r="Q744" s="357" t="s">
        <v>2769</v>
      </c>
      <c r="R744" s="358"/>
      <c r="S744" s="356">
        <v>23020101</v>
      </c>
      <c r="T744" s="287"/>
      <c r="U744" s="259" t="s">
        <v>934</v>
      </c>
      <c r="V744" s="304"/>
      <c r="W744" s="305">
        <v>500000000</v>
      </c>
      <c r="X744" s="305">
        <v>2100000000</v>
      </c>
      <c r="Y744" s="305">
        <v>2100000000</v>
      </c>
    </row>
    <row r="745" spans="1:25" s="310" customFormat="1">
      <c r="A745" s="285" t="s">
        <v>3508</v>
      </c>
      <c r="B745" s="356" t="s">
        <v>2461</v>
      </c>
      <c r="C745" s="356" t="s">
        <v>3031</v>
      </c>
      <c r="D745" s="358"/>
      <c r="E745" s="358"/>
      <c r="F745" s="356" t="e">
        <v>#N/A</v>
      </c>
      <c r="G745" s="358"/>
      <c r="H745" s="358"/>
      <c r="I745" s="356" t="s">
        <v>3509</v>
      </c>
      <c r="J745" s="347" t="s">
        <v>3855</v>
      </c>
      <c r="K745" s="348" t="s">
        <v>3732</v>
      </c>
      <c r="L745" s="348" t="s">
        <v>3999</v>
      </c>
      <c r="M745" s="347" t="s">
        <v>3508</v>
      </c>
      <c r="N745" s="347" t="s">
        <v>3855</v>
      </c>
      <c r="O745" s="348">
        <v>0</v>
      </c>
      <c r="P745" s="347"/>
      <c r="Q745" s="357" t="s">
        <v>2769</v>
      </c>
      <c r="R745" s="358"/>
      <c r="S745" s="356">
        <v>23050101</v>
      </c>
      <c r="T745" s="287"/>
      <c r="U745" s="259" t="s">
        <v>1458</v>
      </c>
      <c r="V745" s="304"/>
      <c r="W745" s="305">
        <v>552000000</v>
      </c>
      <c r="X745" s="305"/>
      <c r="Y745" s="305"/>
    </row>
    <row r="746" spans="1:25" s="310" customFormat="1" ht="31.5">
      <c r="A746" s="285" t="s">
        <v>3516</v>
      </c>
      <c r="B746" s="356" t="s">
        <v>2461</v>
      </c>
      <c r="C746" s="356" t="s">
        <v>2513</v>
      </c>
      <c r="D746" s="358"/>
      <c r="E746" s="358"/>
      <c r="F746" s="356" t="e">
        <v>#N/A</v>
      </c>
      <c r="G746" s="358"/>
      <c r="H746" s="358"/>
      <c r="I746" s="356" t="s">
        <v>3517</v>
      </c>
      <c r="J746" s="347" t="s">
        <v>3856</v>
      </c>
      <c r="K746" s="348" t="s">
        <v>3732</v>
      </c>
      <c r="L746" s="348" t="s">
        <v>3999</v>
      </c>
      <c r="M746" s="347" t="s">
        <v>3516</v>
      </c>
      <c r="N746" s="347" t="s">
        <v>3856</v>
      </c>
      <c r="O746" s="348">
        <v>0</v>
      </c>
      <c r="P746" s="347"/>
      <c r="Q746" s="357" t="s">
        <v>2769</v>
      </c>
      <c r="R746" s="358"/>
      <c r="S746" s="356">
        <v>23050101</v>
      </c>
      <c r="T746" s="287"/>
      <c r="U746" s="259" t="s">
        <v>1482</v>
      </c>
      <c r="V746" s="304"/>
      <c r="W746" s="305">
        <v>45423728</v>
      </c>
      <c r="X746" s="305"/>
      <c r="Y746" s="305"/>
    </row>
    <row r="747" spans="1:25" s="310" customFormat="1" ht="31.5">
      <c r="A747" s="285" t="s">
        <v>3520</v>
      </c>
      <c r="B747" s="356" t="s">
        <v>2461</v>
      </c>
      <c r="C747" s="356" t="s">
        <v>2513</v>
      </c>
      <c r="D747" s="358"/>
      <c r="E747" s="358"/>
      <c r="F747" s="356" t="e">
        <v>#N/A</v>
      </c>
      <c r="G747" s="358"/>
      <c r="H747" s="358"/>
      <c r="I747" s="356" t="s">
        <v>3521</v>
      </c>
      <c r="J747" s="347" t="s">
        <v>3857</v>
      </c>
      <c r="K747" s="348" t="s">
        <v>3732</v>
      </c>
      <c r="L747" s="348" t="s">
        <v>3999</v>
      </c>
      <c r="M747" s="347" t="s">
        <v>3520</v>
      </c>
      <c r="N747" s="347" t="s">
        <v>3857</v>
      </c>
      <c r="O747" s="348">
        <v>0</v>
      </c>
      <c r="P747" s="347"/>
      <c r="Q747" s="357" t="s">
        <v>2769</v>
      </c>
      <c r="R747" s="358"/>
      <c r="S747" s="356">
        <v>23050101</v>
      </c>
      <c r="T747" s="287"/>
      <c r="U747" s="259" t="s">
        <v>1483</v>
      </c>
      <c r="V747" s="304"/>
      <c r="W747" s="305">
        <v>42858762</v>
      </c>
      <c r="X747" s="305"/>
      <c r="Y747" s="305"/>
    </row>
    <row r="748" spans="1:25" s="310" customFormat="1">
      <c r="A748" s="285" t="s">
        <v>3524</v>
      </c>
      <c r="B748" s="356" t="s">
        <v>2461</v>
      </c>
      <c r="C748" s="356" t="s">
        <v>2926</v>
      </c>
      <c r="D748" s="358"/>
      <c r="E748" s="358"/>
      <c r="F748" s="356" t="e">
        <v>#N/A</v>
      </c>
      <c r="G748" s="358"/>
      <c r="H748" s="358"/>
      <c r="I748" s="356" t="s">
        <v>3525</v>
      </c>
      <c r="J748" s="347" t="s">
        <v>3858</v>
      </c>
      <c r="K748" s="348" t="s">
        <v>3732</v>
      </c>
      <c r="L748" s="348" t="s">
        <v>3999</v>
      </c>
      <c r="M748" s="347" t="s">
        <v>3524</v>
      </c>
      <c r="N748" s="347" t="s">
        <v>3858</v>
      </c>
      <c r="O748" s="348">
        <v>0</v>
      </c>
      <c r="P748" s="347"/>
      <c r="Q748" s="357" t="s">
        <v>2769</v>
      </c>
      <c r="R748" s="358"/>
      <c r="S748" s="356">
        <v>23050101</v>
      </c>
      <c r="T748" s="287"/>
      <c r="U748" s="259" t="s">
        <v>1484</v>
      </c>
      <c r="V748" s="304"/>
      <c r="W748" s="305">
        <v>37000000</v>
      </c>
      <c r="X748" s="305"/>
      <c r="Y748" s="305"/>
    </row>
    <row r="749" spans="1:25" s="310" customFormat="1" ht="31.5">
      <c r="A749" s="285"/>
      <c r="B749" s="356" t="s">
        <v>2461</v>
      </c>
      <c r="C749" s="356" t="s">
        <v>2462</v>
      </c>
      <c r="D749" s="358"/>
      <c r="E749" s="358"/>
      <c r="F749" s="356"/>
      <c r="G749" s="358"/>
      <c r="H749" s="358"/>
      <c r="I749" s="356"/>
      <c r="J749" s="347"/>
      <c r="K749" s="348"/>
      <c r="L749" s="348"/>
      <c r="M749" s="347"/>
      <c r="N749" s="347" t="s">
        <v>4233</v>
      </c>
      <c r="O749" s="348"/>
      <c r="P749" s="347"/>
      <c r="Q749" s="357" t="s">
        <v>2769</v>
      </c>
      <c r="R749" s="358"/>
      <c r="S749" s="356" t="s">
        <v>2326</v>
      </c>
      <c r="T749" s="287"/>
      <c r="U749" s="259" t="s">
        <v>4222</v>
      </c>
      <c r="V749" s="304">
        <v>10000000</v>
      </c>
      <c r="W749" s="305"/>
      <c r="X749" s="305"/>
      <c r="Y749" s="305"/>
    </row>
    <row r="750" spans="1:25" s="310" customFormat="1" ht="31.5">
      <c r="A750" s="285"/>
      <c r="B750" s="356" t="s">
        <v>2461</v>
      </c>
      <c r="C750" s="356" t="s">
        <v>2462</v>
      </c>
      <c r="D750" s="358"/>
      <c r="E750" s="358"/>
      <c r="F750" s="356"/>
      <c r="G750" s="358"/>
      <c r="H750" s="358"/>
      <c r="I750" s="356"/>
      <c r="J750" s="347"/>
      <c r="K750" s="348"/>
      <c r="L750" s="348"/>
      <c r="M750" s="347"/>
      <c r="N750" s="347" t="s">
        <v>4234</v>
      </c>
      <c r="O750" s="348"/>
      <c r="P750" s="347"/>
      <c r="Q750" s="357" t="s">
        <v>2769</v>
      </c>
      <c r="R750" s="358"/>
      <c r="S750" s="356" t="s">
        <v>2260</v>
      </c>
      <c r="T750" s="287"/>
      <c r="U750" s="259" t="s">
        <v>4223</v>
      </c>
      <c r="V750" s="304">
        <v>35000000</v>
      </c>
      <c r="W750" s="305"/>
      <c r="X750" s="305"/>
      <c r="Y750" s="305"/>
    </row>
    <row r="751" spans="1:25" s="310" customFormat="1" ht="31.5">
      <c r="A751" s="285"/>
      <c r="B751" s="356" t="s">
        <v>2461</v>
      </c>
      <c r="C751" s="356" t="s">
        <v>2462</v>
      </c>
      <c r="D751" s="358"/>
      <c r="E751" s="358"/>
      <c r="F751" s="356"/>
      <c r="G751" s="358"/>
      <c r="H751" s="358"/>
      <c r="I751" s="356"/>
      <c r="J751" s="347"/>
      <c r="K751" s="348"/>
      <c r="L751" s="348"/>
      <c r="M751" s="347"/>
      <c r="N751" s="347" t="s">
        <v>4235</v>
      </c>
      <c r="O751" s="348"/>
      <c r="P751" s="347"/>
      <c r="Q751" s="357" t="s">
        <v>2769</v>
      </c>
      <c r="R751" s="358"/>
      <c r="S751" s="356" t="s">
        <v>2326</v>
      </c>
      <c r="T751" s="287"/>
      <c r="U751" s="259" t="s">
        <v>4224</v>
      </c>
      <c r="V751" s="304">
        <v>42334402.5</v>
      </c>
      <c r="W751" s="305"/>
      <c r="X751" s="305"/>
      <c r="Y751" s="305"/>
    </row>
    <row r="752" spans="1:25" s="310" customFormat="1">
      <c r="A752" s="285"/>
      <c r="B752" s="356" t="s">
        <v>2461</v>
      </c>
      <c r="C752" s="356" t="s">
        <v>2462</v>
      </c>
      <c r="D752" s="358"/>
      <c r="E752" s="358"/>
      <c r="F752" s="356"/>
      <c r="G752" s="358"/>
      <c r="H752" s="358"/>
      <c r="I752" s="356"/>
      <c r="J752" s="347"/>
      <c r="K752" s="348"/>
      <c r="L752" s="348"/>
      <c r="M752" s="347"/>
      <c r="N752" s="347" t="s">
        <v>4236</v>
      </c>
      <c r="O752" s="348"/>
      <c r="P752" s="347"/>
      <c r="Q752" s="357" t="s">
        <v>2769</v>
      </c>
      <c r="R752" s="358"/>
      <c r="S752" s="356" t="s">
        <v>2420</v>
      </c>
      <c r="T752" s="287"/>
      <c r="U752" s="259" t="s">
        <v>4225</v>
      </c>
      <c r="V752" s="304">
        <v>54000000</v>
      </c>
      <c r="W752" s="305"/>
      <c r="X752" s="305"/>
      <c r="Y752" s="305"/>
    </row>
    <row r="753" spans="1:25" s="310" customFormat="1">
      <c r="A753" s="285"/>
      <c r="B753" s="356" t="s">
        <v>2461</v>
      </c>
      <c r="C753" s="356" t="s">
        <v>2462</v>
      </c>
      <c r="D753" s="358"/>
      <c r="E753" s="358"/>
      <c r="F753" s="356"/>
      <c r="G753" s="358"/>
      <c r="H753" s="358"/>
      <c r="I753" s="356"/>
      <c r="J753" s="347"/>
      <c r="K753" s="348"/>
      <c r="L753" s="348"/>
      <c r="M753" s="347"/>
      <c r="N753" s="347" t="s">
        <v>4237</v>
      </c>
      <c r="O753" s="348"/>
      <c r="P753" s="347"/>
      <c r="Q753" s="357" t="s">
        <v>2769</v>
      </c>
      <c r="R753" s="358"/>
      <c r="S753" s="356" t="s">
        <v>2242</v>
      </c>
      <c r="T753" s="287"/>
      <c r="U753" s="259" t="s">
        <v>4226</v>
      </c>
      <c r="V753" s="304">
        <v>5000000</v>
      </c>
      <c r="W753" s="305"/>
      <c r="X753" s="305"/>
      <c r="Y753" s="305"/>
    </row>
    <row r="754" spans="1:25" s="310" customFormat="1">
      <c r="A754" s="285"/>
      <c r="B754" s="356" t="s">
        <v>2461</v>
      </c>
      <c r="C754" s="356" t="s">
        <v>2462</v>
      </c>
      <c r="D754" s="358"/>
      <c r="E754" s="358"/>
      <c r="F754" s="356"/>
      <c r="G754" s="358"/>
      <c r="H754" s="358"/>
      <c r="I754" s="356"/>
      <c r="J754" s="347"/>
      <c r="K754" s="348"/>
      <c r="L754" s="348"/>
      <c r="M754" s="347"/>
      <c r="N754" s="347" t="s">
        <v>4238</v>
      </c>
      <c r="O754" s="348"/>
      <c r="P754" s="347"/>
      <c r="Q754" s="357" t="s">
        <v>2769</v>
      </c>
      <c r="R754" s="358"/>
      <c r="S754" s="356" t="s">
        <v>2359</v>
      </c>
      <c r="T754" s="287"/>
      <c r="U754" s="259" t="s">
        <v>4227</v>
      </c>
      <c r="V754" s="304">
        <v>30000000</v>
      </c>
      <c r="W754" s="305"/>
      <c r="X754" s="305"/>
      <c r="Y754" s="305"/>
    </row>
    <row r="755" spans="1:25" s="310" customFormat="1">
      <c r="A755" s="285"/>
      <c r="B755" s="356" t="s">
        <v>2461</v>
      </c>
      <c r="C755" s="356" t="s">
        <v>2462</v>
      </c>
      <c r="D755" s="358"/>
      <c r="E755" s="358"/>
      <c r="F755" s="356"/>
      <c r="G755" s="358"/>
      <c r="H755" s="358"/>
      <c r="I755" s="356"/>
      <c r="J755" s="347"/>
      <c r="K755" s="348"/>
      <c r="L755" s="348"/>
      <c r="M755" s="347"/>
      <c r="N755" s="347" t="s">
        <v>4239</v>
      </c>
      <c r="O755" s="348"/>
      <c r="P755" s="347"/>
      <c r="Q755" s="357" t="s">
        <v>2769</v>
      </c>
      <c r="R755" s="358"/>
      <c r="S755" s="356" t="s">
        <v>4232</v>
      </c>
      <c r="T755" s="287"/>
      <c r="U755" s="259" t="s">
        <v>4228</v>
      </c>
      <c r="V755" s="304">
        <v>10500000</v>
      </c>
      <c r="W755" s="305"/>
      <c r="X755" s="305"/>
      <c r="Y755" s="305"/>
    </row>
    <row r="756" spans="1:25" s="310" customFormat="1">
      <c r="A756" s="285"/>
      <c r="B756" s="356" t="s">
        <v>2461</v>
      </c>
      <c r="C756" s="356" t="s">
        <v>2462</v>
      </c>
      <c r="D756" s="358"/>
      <c r="E756" s="358"/>
      <c r="F756" s="356"/>
      <c r="G756" s="358"/>
      <c r="H756" s="358"/>
      <c r="I756" s="356"/>
      <c r="J756" s="347"/>
      <c r="K756" s="348"/>
      <c r="L756" s="348"/>
      <c r="M756" s="347"/>
      <c r="N756" s="347" t="s">
        <v>4240</v>
      </c>
      <c r="O756" s="348"/>
      <c r="P756" s="347"/>
      <c r="Q756" s="357" t="s">
        <v>2769</v>
      </c>
      <c r="R756" s="358"/>
      <c r="S756" s="356" t="s">
        <v>2261</v>
      </c>
      <c r="T756" s="287"/>
      <c r="U756" s="259" t="s">
        <v>4229</v>
      </c>
      <c r="V756" s="304">
        <v>69283180.400000006</v>
      </c>
      <c r="W756" s="305"/>
      <c r="X756" s="305"/>
      <c r="Y756" s="305"/>
    </row>
    <row r="757" spans="1:25" s="310" customFormat="1">
      <c r="A757" s="285"/>
      <c r="B757" s="356" t="s">
        <v>2461</v>
      </c>
      <c r="C757" s="356" t="s">
        <v>2462</v>
      </c>
      <c r="D757" s="358"/>
      <c r="E757" s="358"/>
      <c r="F757" s="356"/>
      <c r="G757" s="358"/>
      <c r="H757" s="358"/>
      <c r="I757" s="356"/>
      <c r="J757" s="347"/>
      <c r="K757" s="348"/>
      <c r="L757" s="348"/>
      <c r="M757" s="347"/>
      <c r="N757" s="347" t="s">
        <v>4241</v>
      </c>
      <c r="O757" s="348"/>
      <c r="P757" s="347"/>
      <c r="Q757" s="357" t="s">
        <v>2769</v>
      </c>
      <c r="R757" s="358"/>
      <c r="S757" s="356" t="s">
        <v>2201</v>
      </c>
      <c r="T757" s="287"/>
      <c r="U757" s="259" t="s">
        <v>4230</v>
      </c>
      <c r="V757" s="304">
        <v>20000000</v>
      </c>
      <c r="W757" s="305"/>
      <c r="X757" s="305"/>
      <c r="Y757" s="305"/>
    </row>
    <row r="758" spans="1:25" s="310" customFormat="1" ht="31.5">
      <c r="A758" s="285"/>
      <c r="B758" s="356" t="s">
        <v>2461</v>
      </c>
      <c r="C758" s="356" t="s">
        <v>2462</v>
      </c>
      <c r="D758" s="358"/>
      <c r="E758" s="358"/>
      <c r="F758" s="356"/>
      <c r="G758" s="358"/>
      <c r="H758" s="358"/>
      <c r="I758" s="356"/>
      <c r="J758" s="347"/>
      <c r="K758" s="348"/>
      <c r="L758" s="348"/>
      <c r="M758" s="347"/>
      <c r="N758" s="347" t="s">
        <v>4242</v>
      </c>
      <c r="O758" s="348"/>
      <c r="P758" s="347"/>
      <c r="Q758" s="357" t="s">
        <v>2769</v>
      </c>
      <c r="R758" s="358"/>
      <c r="S758" s="356" t="s">
        <v>2359</v>
      </c>
      <c r="T758" s="287"/>
      <c r="U758" s="259" t="s">
        <v>4231</v>
      </c>
      <c r="V758" s="304">
        <v>104974612.8</v>
      </c>
      <c r="W758" s="305"/>
      <c r="X758" s="305"/>
      <c r="Y758" s="305"/>
    </row>
    <row r="759" spans="1:25" s="310" customFormat="1">
      <c r="A759" s="284"/>
      <c r="B759" s="356"/>
      <c r="C759" s="358"/>
      <c r="D759" s="358"/>
      <c r="E759" s="358"/>
      <c r="F759" s="356"/>
      <c r="G759" s="358"/>
      <c r="H759" s="358"/>
      <c r="I759" s="358"/>
      <c r="J759" s="347">
        <v>0</v>
      </c>
      <c r="K759" s="348" t="s">
        <v>2763</v>
      </c>
      <c r="L759" s="348" t="s">
        <v>2763</v>
      </c>
      <c r="M759" s="347">
        <v>0</v>
      </c>
      <c r="N759" s="347"/>
      <c r="O759" s="348" t="e">
        <v>#N/A</v>
      </c>
      <c r="P759" s="347"/>
      <c r="Q759" s="359"/>
      <c r="R759" s="358"/>
      <c r="S759" s="356"/>
      <c r="T759" s="287"/>
      <c r="U759" s="308"/>
      <c r="V759" s="309">
        <f>SUM(V732:V758)</f>
        <v>4158739067.2900004</v>
      </c>
      <c r="W759" s="309">
        <f>SUM(W732:W758)</f>
        <v>7980126288.9699993</v>
      </c>
      <c r="X759" s="309">
        <f>SUM(X732:X758)</f>
        <v>10467299476.74</v>
      </c>
      <c r="Y759" s="309">
        <f>SUM(Y732:Y758)</f>
        <v>11198299476.74</v>
      </c>
    </row>
    <row r="760" spans="1:25" s="310" customFormat="1">
      <c r="A760" s="284"/>
      <c r="B760" s="284"/>
      <c r="C760" s="306"/>
      <c r="D760" s="306"/>
      <c r="E760" s="306"/>
      <c r="F760" s="284"/>
      <c r="G760" s="306"/>
      <c r="H760" s="306"/>
      <c r="I760" s="306"/>
      <c r="J760" s="278">
        <v>0</v>
      </c>
      <c r="K760" s="279" t="s">
        <v>2763</v>
      </c>
      <c r="L760" s="279" t="s">
        <v>2763</v>
      </c>
      <c r="M760" s="278">
        <v>0</v>
      </c>
      <c r="N760" s="278"/>
      <c r="O760" s="279" t="e">
        <v>#N/A</v>
      </c>
      <c r="P760" s="278"/>
      <c r="Q760" s="307"/>
      <c r="R760" s="306"/>
      <c r="S760" s="284"/>
      <c r="T760" s="287"/>
      <c r="U760" s="312"/>
      <c r="V760" s="312"/>
      <c r="W760" s="315"/>
      <c r="X760" s="315"/>
      <c r="Y760" s="315"/>
    </row>
    <row r="761" spans="1:25" s="310" customFormat="1">
      <c r="A761" s="284"/>
      <c r="B761" s="284"/>
      <c r="C761" s="306"/>
      <c r="D761" s="306"/>
      <c r="E761" s="306"/>
      <c r="F761" s="284"/>
      <c r="G761" s="306"/>
      <c r="H761" s="306"/>
      <c r="I761" s="306"/>
      <c r="J761" s="278"/>
      <c r="K761" s="279"/>
      <c r="L761" s="279"/>
      <c r="M761" s="278"/>
      <c r="N761" s="278"/>
      <c r="O761" s="279"/>
      <c r="P761" s="278"/>
      <c r="Q761" s="307"/>
      <c r="R761" s="306"/>
      <c r="S761" s="284"/>
      <c r="T761" s="287"/>
      <c r="U761" s="312"/>
      <c r="V761" s="312"/>
      <c r="W761" s="315"/>
      <c r="X761" s="315"/>
      <c r="Y761" s="315"/>
    </row>
    <row r="762" spans="1:25" s="310" customFormat="1">
      <c r="A762" s="284"/>
      <c r="B762" s="284"/>
      <c r="C762" s="306"/>
      <c r="D762" s="306"/>
      <c r="E762" s="306"/>
      <c r="F762" s="284"/>
      <c r="G762" s="306"/>
      <c r="H762" s="306"/>
      <c r="I762" s="306"/>
      <c r="J762" s="278"/>
      <c r="K762" s="279"/>
      <c r="L762" s="279"/>
      <c r="M762" s="278"/>
      <c r="N762" s="278"/>
      <c r="O762" s="279"/>
      <c r="P762" s="278"/>
      <c r="Q762" s="307"/>
      <c r="R762" s="306"/>
      <c r="S762" s="284"/>
      <c r="T762" s="287"/>
      <c r="U762" s="312"/>
      <c r="V762" s="312"/>
      <c r="W762" s="315"/>
      <c r="X762" s="315"/>
      <c r="Y762" s="315"/>
    </row>
    <row r="763" spans="1:25" s="310" customFormat="1">
      <c r="A763" s="284"/>
      <c r="B763" s="284"/>
      <c r="C763" s="306"/>
      <c r="D763" s="306"/>
      <c r="E763" s="306"/>
      <c r="F763" s="284"/>
      <c r="G763" s="306"/>
      <c r="H763" s="306"/>
      <c r="I763" s="306"/>
      <c r="J763" s="278">
        <v>0</v>
      </c>
      <c r="K763" s="279" t="s">
        <v>2763</v>
      </c>
      <c r="L763" s="279" t="s">
        <v>2763</v>
      </c>
      <c r="M763" s="278">
        <v>0</v>
      </c>
      <c r="N763" s="278"/>
      <c r="O763" s="279" t="e">
        <v>#N/A</v>
      </c>
      <c r="P763" s="278"/>
      <c r="Q763" s="307"/>
      <c r="R763" s="306"/>
      <c r="S763" s="284"/>
      <c r="T763" s="287"/>
      <c r="U763" s="312" t="s">
        <v>791</v>
      </c>
      <c r="V763" s="312"/>
      <c r="W763" s="315"/>
      <c r="X763" s="315"/>
      <c r="Y763" s="315"/>
    </row>
    <row r="764" spans="1:25" s="310" customFormat="1">
      <c r="A764" s="285"/>
      <c r="B764" s="284"/>
      <c r="C764" s="284"/>
      <c r="D764" s="306"/>
      <c r="E764" s="306"/>
      <c r="F764" s="284" t="e">
        <v>#N/A</v>
      </c>
      <c r="G764" s="306"/>
      <c r="H764" s="306"/>
      <c r="I764" s="284"/>
      <c r="J764" s="278"/>
      <c r="K764" s="279"/>
      <c r="L764" s="279"/>
      <c r="M764" s="278"/>
      <c r="N764" s="278"/>
      <c r="O764" s="279"/>
      <c r="P764" s="278"/>
      <c r="Q764" s="285"/>
      <c r="R764" s="306"/>
      <c r="S764" s="284"/>
      <c r="T764" s="287"/>
      <c r="U764" s="312" t="s">
        <v>1453</v>
      </c>
      <c r="V764" s="312"/>
      <c r="W764" s="315">
        <v>4323401090.1800003</v>
      </c>
      <c r="X764" s="315"/>
      <c r="Y764" s="315"/>
    </row>
    <row r="765" spans="1:25" s="310" customFormat="1" ht="31.5">
      <c r="A765" s="284"/>
      <c r="B765" s="284"/>
      <c r="C765" s="306"/>
      <c r="D765" s="306"/>
      <c r="E765" s="306"/>
      <c r="F765" s="284"/>
      <c r="G765" s="306"/>
      <c r="H765" s="306"/>
      <c r="I765" s="306"/>
      <c r="J765" s="278">
        <v>0</v>
      </c>
      <c r="K765" s="279" t="s">
        <v>2763</v>
      </c>
      <c r="L765" s="279" t="s">
        <v>2763</v>
      </c>
      <c r="M765" s="278">
        <v>0</v>
      </c>
      <c r="N765" s="278"/>
      <c r="O765" s="279" t="e">
        <v>#N/A</v>
      </c>
      <c r="P765" s="278"/>
      <c r="Q765" s="307"/>
      <c r="R765" s="306"/>
      <c r="S765" s="284"/>
      <c r="T765" s="287"/>
      <c r="U765" s="312" t="s">
        <v>1482</v>
      </c>
      <c r="V765" s="312"/>
      <c r="W765" s="315">
        <v>45423728</v>
      </c>
      <c r="X765" s="315"/>
      <c r="Y765" s="315"/>
    </row>
    <row r="766" spans="1:25" s="310" customFormat="1" ht="31.5">
      <c r="A766" s="284"/>
      <c r="B766" s="284"/>
      <c r="C766" s="306"/>
      <c r="D766" s="306"/>
      <c r="E766" s="306"/>
      <c r="F766" s="284"/>
      <c r="G766" s="306"/>
      <c r="H766" s="306"/>
      <c r="I766" s="306"/>
      <c r="J766" s="278">
        <v>0</v>
      </c>
      <c r="K766" s="279" t="s">
        <v>2763</v>
      </c>
      <c r="L766" s="279" t="s">
        <v>2763</v>
      </c>
      <c r="M766" s="278">
        <v>0</v>
      </c>
      <c r="N766" s="278"/>
      <c r="O766" s="279" t="e">
        <v>#N/A</v>
      </c>
      <c r="P766" s="278"/>
      <c r="Q766" s="307"/>
      <c r="R766" s="306"/>
      <c r="S766" s="284"/>
      <c r="T766" s="287"/>
      <c r="U766" s="312" t="s">
        <v>1483</v>
      </c>
      <c r="V766" s="312"/>
      <c r="W766" s="315">
        <v>42858762</v>
      </c>
      <c r="X766" s="315"/>
      <c r="Y766" s="315"/>
    </row>
    <row r="767" spans="1:25" s="310" customFormat="1">
      <c r="A767" s="284"/>
      <c r="B767" s="284"/>
      <c r="C767" s="306"/>
      <c r="D767" s="306"/>
      <c r="E767" s="306"/>
      <c r="F767" s="284"/>
      <c r="G767" s="306"/>
      <c r="H767" s="306"/>
      <c r="I767" s="306"/>
      <c r="J767" s="278">
        <v>0</v>
      </c>
      <c r="K767" s="279" t="s">
        <v>2763</v>
      </c>
      <c r="L767" s="279" t="s">
        <v>2763</v>
      </c>
      <c r="M767" s="278">
        <v>0</v>
      </c>
      <c r="N767" s="278"/>
      <c r="O767" s="279" t="e">
        <v>#N/A</v>
      </c>
      <c r="P767" s="278"/>
      <c r="Q767" s="307"/>
      <c r="R767" s="306"/>
      <c r="S767" s="284"/>
      <c r="T767" s="287"/>
      <c r="U767" s="312" t="s">
        <v>1484</v>
      </c>
      <c r="V767" s="312"/>
      <c r="W767" s="315">
        <v>37000000</v>
      </c>
      <c r="X767" s="315"/>
      <c r="Y767" s="315"/>
    </row>
    <row r="768" spans="1:25" s="310" customFormat="1">
      <c r="A768" s="284"/>
      <c r="B768" s="284"/>
      <c r="C768" s="306"/>
      <c r="D768" s="306"/>
      <c r="E768" s="306"/>
      <c r="F768" s="284"/>
      <c r="G768" s="306"/>
      <c r="H768" s="306"/>
      <c r="I768" s="306"/>
      <c r="J768" s="278">
        <v>0</v>
      </c>
      <c r="K768" s="279" t="s">
        <v>2763</v>
      </c>
      <c r="L768" s="279" t="s">
        <v>2763</v>
      </c>
      <c r="M768" s="278">
        <v>0</v>
      </c>
      <c r="N768" s="278"/>
      <c r="O768" s="279" t="e">
        <v>#N/A</v>
      </c>
      <c r="P768" s="278"/>
      <c r="Q768" s="307"/>
      <c r="R768" s="306"/>
      <c r="S768" s="284"/>
      <c r="T768" s="287"/>
      <c r="U768" s="312" t="s">
        <v>1458</v>
      </c>
      <c r="V768" s="312"/>
      <c r="W768" s="325">
        <v>552000000</v>
      </c>
      <c r="X768" s="315"/>
      <c r="Y768" s="315"/>
    </row>
    <row r="769" spans="1:25" s="310" customFormat="1">
      <c r="A769" s="284"/>
      <c r="B769" s="284"/>
      <c r="C769" s="306"/>
      <c r="D769" s="306"/>
      <c r="E769" s="306"/>
      <c r="F769" s="284"/>
      <c r="G769" s="306"/>
      <c r="H769" s="306"/>
      <c r="I769" s="306"/>
      <c r="J769" s="278">
        <v>0</v>
      </c>
      <c r="K769" s="279" t="s">
        <v>2763</v>
      </c>
      <c r="L769" s="279" t="s">
        <v>2763</v>
      </c>
      <c r="M769" s="278">
        <v>0</v>
      </c>
      <c r="N769" s="278"/>
      <c r="O769" s="279" t="e">
        <v>#N/A</v>
      </c>
      <c r="P769" s="278"/>
      <c r="Q769" s="307"/>
      <c r="R769" s="306"/>
      <c r="S769" s="284"/>
      <c r="T769" s="287"/>
      <c r="U769" s="312"/>
      <c r="V769" s="312"/>
      <c r="W769" s="315">
        <f>SUM(W764:W768)</f>
        <v>5000683580.1800003</v>
      </c>
      <c r="X769" s="315"/>
      <c r="Y769" s="315"/>
    </row>
    <row r="770" spans="1:25" s="310" customFormat="1">
      <c r="A770" s="284"/>
      <c r="B770" s="284"/>
      <c r="C770" s="306"/>
      <c r="D770" s="306"/>
      <c r="E770" s="306"/>
      <c r="F770" s="284"/>
      <c r="G770" s="306"/>
      <c r="H770" s="306"/>
      <c r="I770" s="306"/>
      <c r="J770" s="278">
        <v>0</v>
      </c>
      <c r="K770" s="279" t="s">
        <v>2763</v>
      </c>
      <c r="L770" s="279" t="s">
        <v>2763</v>
      </c>
      <c r="M770" s="278">
        <v>0</v>
      </c>
      <c r="N770" s="278"/>
      <c r="O770" s="279" t="e">
        <v>#N/A</v>
      </c>
      <c r="P770" s="278"/>
      <c r="Q770" s="307"/>
      <c r="R770" s="306"/>
      <c r="S770" s="284"/>
      <c r="T770" s="287"/>
      <c r="U770" s="312"/>
      <c r="V770" s="312"/>
      <c r="W770" s="315"/>
      <c r="X770" s="315"/>
      <c r="Y770" s="315"/>
    </row>
    <row r="771" spans="1:25" s="310" customFormat="1">
      <c r="A771" s="284"/>
      <c r="B771" s="284"/>
      <c r="C771" s="306"/>
      <c r="D771" s="306"/>
      <c r="E771" s="306"/>
      <c r="F771" s="284"/>
      <c r="G771" s="306"/>
      <c r="H771" s="306"/>
      <c r="I771" s="306"/>
      <c r="J771" s="278">
        <v>0</v>
      </c>
      <c r="K771" s="279" t="s">
        <v>2763</v>
      </c>
      <c r="L771" s="279" t="s">
        <v>2763</v>
      </c>
      <c r="M771" s="278">
        <v>0</v>
      </c>
      <c r="N771" s="278"/>
      <c r="O771" s="279" t="e">
        <v>#N/A</v>
      </c>
      <c r="P771" s="278"/>
      <c r="Q771" s="307"/>
      <c r="R771" s="306"/>
      <c r="S771" s="284"/>
      <c r="T771" s="287"/>
      <c r="U771" s="312" t="s">
        <v>1328</v>
      </c>
      <c r="V771" s="312"/>
      <c r="W771" s="315">
        <v>1560000000</v>
      </c>
      <c r="X771" s="315"/>
      <c r="Y771" s="315"/>
    </row>
    <row r="772" spans="1:25" s="310" customFormat="1">
      <c r="A772" s="284"/>
      <c r="B772" s="284"/>
      <c r="C772" s="306"/>
      <c r="D772" s="306"/>
      <c r="E772" s="306"/>
      <c r="F772" s="284"/>
      <c r="G772" s="306"/>
      <c r="H772" s="306"/>
      <c r="I772" s="306"/>
      <c r="J772" s="278">
        <v>0</v>
      </c>
      <c r="K772" s="279" t="s">
        <v>2763</v>
      </c>
      <c r="L772" s="279" t="s">
        <v>2763</v>
      </c>
      <c r="M772" s="278">
        <v>0</v>
      </c>
      <c r="N772" s="278"/>
      <c r="O772" s="279" t="e">
        <v>#N/A</v>
      </c>
      <c r="P772" s="278"/>
      <c r="Q772" s="307"/>
      <c r="R772" s="306"/>
      <c r="S772" s="284"/>
      <c r="T772" s="287"/>
      <c r="U772" s="312"/>
      <c r="V772" s="312"/>
      <c r="W772" s="315"/>
      <c r="X772" s="315"/>
      <c r="Y772" s="315"/>
    </row>
    <row r="773" spans="1:25" s="310" customFormat="1">
      <c r="A773" s="284"/>
      <c r="B773" s="284"/>
      <c r="C773" s="306"/>
      <c r="D773" s="306"/>
      <c r="E773" s="306"/>
      <c r="F773" s="284"/>
      <c r="G773" s="306"/>
      <c r="H773" s="306"/>
      <c r="I773" s="306"/>
      <c r="J773" s="278">
        <v>0</v>
      </c>
      <c r="K773" s="279" t="s">
        <v>2763</v>
      </c>
      <c r="L773" s="279" t="s">
        <v>2763</v>
      </c>
      <c r="M773" s="278">
        <v>0</v>
      </c>
      <c r="N773" s="278"/>
      <c r="O773" s="279" t="e">
        <v>#N/A</v>
      </c>
      <c r="P773" s="278"/>
      <c r="Q773" s="307"/>
      <c r="R773" s="306"/>
      <c r="S773" s="284"/>
      <c r="T773" s="287"/>
      <c r="U773" s="312"/>
      <c r="V773" s="312"/>
      <c r="W773" s="315"/>
      <c r="X773" s="315"/>
      <c r="Y773" s="315"/>
    </row>
    <row r="774" spans="1:25" s="310" customFormat="1">
      <c r="A774" s="284"/>
      <c r="B774" s="284"/>
      <c r="C774" s="306"/>
      <c r="D774" s="306"/>
      <c r="E774" s="306"/>
      <c r="F774" s="284"/>
      <c r="G774" s="306"/>
      <c r="H774" s="306"/>
      <c r="I774" s="306"/>
      <c r="J774" s="278">
        <v>0</v>
      </c>
      <c r="K774" s="279" t="s">
        <v>2763</v>
      </c>
      <c r="L774" s="279" t="s">
        <v>2763</v>
      </c>
      <c r="M774" s="278">
        <v>0</v>
      </c>
      <c r="N774" s="278"/>
      <c r="O774" s="279" t="e">
        <v>#N/A</v>
      </c>
      <c r="P774" s="278"/>
      <c r="Q774" s="307"/>
      <c r="R774" s="306"/>
      <c r="S774" s="284"/>
      <c r="T774" s="287"/>
      <c r="U774" s="312"/>
      <c r="V774" s="312"/>
      <c r="W774" s="315"/>
      <c r="X774" s="315"/>
      <c r="Y774" s="315"/>
    </row>
    <row r="775" spans="1:25" s="310" customFormat="1">
      <c r="A775" s="284"/>
      <c r="B775" s="323" t="s">
        <v>530</v>
      </c>
      <c r="C775" s="306"/>
      <c r="D775" s="306"/>
      <c r="E775" s="306"/>
      <c r="F775" s="284"/>
      <c r="G775" s="306"/>
      <c r="H775" s="306"/>
      <c r="I775" s="306"/>
      <c r="J775" s="278">
        <v>0</v>
      </c>
      <c r="K775" s="279" t="s">
        <v>2763</v>
      </c>
      <c r="L775" s="279" t="s">
        <v>2763</v>
      </c>
      <c r="M775" s="278">
        <v>0</v>
      </c>
      <c r="N775" s="278"/>
      <c r="O775" s="279" t="e">
        <v>#N/A</v>
      </c>
      <c r="P775" s="278"/>
      <c r="Q775" s="307"/>
      <c r="R775" s="306"/>
      <c r="S775" s="284"/>
      <c r="T775" s="287"/>
      <c r="U775" s="323"/>
      <c r="V775" s="323"/>
      <c r="W775" s="315"/>
      <c r="X775" s="315"/>
      <c r="Y775" s="315"/>
    </row>
    <row r="776" spans="1:25" s="310" customFormat="1">
      <c r="A776" s="285" t="s">
        <v>2472</v>
      </c>
      <c r="B776" s="356" t="s">
        <v>1771</v>
      </c>
      <c r="C776" s="356" t="s">
        <v>2300</v>
      </c>
      <c r="D776" s="358"/>
      <c r="E776" s="358"/>
      <c r="F776" s="356" t="e">
        <v>#N/A</v>
      </c>
      <c r="G776" s="358"/>
      <c r="H776" s="358"/>
      <c r="I776" s="356" t="s">
        <v>2997</v>
      </c>
      <c r="J776" s="347" t="s">
        <v>2997</v>
      </c>
      <c r="K776" s="348" t="s">
        <v>3732</v>
      </c>
      <c r="L776" s="348" t="s">
        <v>3999</v>
      </c>
      <c r="M776" s="347" t="s">
        <v>2472</v>
      </c>
      <c r="N776" s="347" t="s">
        <v>2997</v>
      </c>
      <c r="O776" s="348" t="s">
        <v>2261</v>
      </c>
      <c r="P776" s="347"/>
      <c r="Q776" s="357" t="s">
        <v>2769</v>
      </c>
      <c r="R776" s="358"/>
      <c r="S776" s="356" t="s">
        <v>2261</v>
      </c>
      <c r="T776" s="287" t="s">
        <v>2771</v>
      </c>
      <c r="U776" s="259" t="s">
        <v>531</v>
      </c>
      <c r="V776" s="304">
        <v>60150000</v>
      </c>
      <c r="W776" s="305">
        <v>36286971.789999999</v>
      </c>
      <c r="X776" s="305">
        <v>0</v>
      </c>
      <c r="Y776" s="309">
        <v>0</v>
      </c>
    </row>
    <row r="777" spans="1:25" s="310" customFormat="1">
      <c r="A777" s="285" t="s">
        <v>2473</v>
      </c>
      <c r="B777" s="356" t="s">
        <v>1771</v>
      </c>
      <c r="C777" s="356" t="s">
        <v>2300</v>
      </c>
      <c r="D777" s="358"/>
      <c r="E777" s="358"/>
      <c r="F777" s="356" t="s">
        <v>2473</v>
      </c>
      <c r="G777" s="358"/>
      <c r="H777" s="358"/>
      <c r="I777" s="356" t="s">
        <v>2998</v>
      </c>
      <c r="J777" s="347" t="s">
        <v>2998</v>
      </c>
      <c r="K777" s="348" t="s">
        <v>3732</v>
      </c>
      <c r="L777" s="348" t="s">
        <v>3999</v>
      </c>
      <c r="M777" s="347" t="s">
        <v>2473</v>
      </c>
      <c r="N777" s="347" t="s">
        <v>2998</v>
      </c>
      <c r="O777" s="348" t="s">
        <v>2426</v>
      </c>
      <c r="P777" s="347"/>
      <c r="Q777" s="357" t="s">
        <v>2769</v>
      </c>
      <c r="R777" s="358"/>
      <c r="S777" s="356" t="s">
        <v>2426</v>
      </c>
      <c r="T777" s="287" t="s">
        <v>2771</v>
      </c>
      <c r="U777" s="259" t="s">
        <v>935</v>
      </c>
      <c r="V777" s="304">
        <v>30075000</v>
      </c>
      <c r="W777" s="305">
        <v>20319738.109999999</v>
      </c>
      <c r="X777" s="305">
        <v>0</v>
      </c>
      <c r="Y777" s="309">
        <v>0</v>
      </c>
    </row>
    <row r="778" spans="1:25" s="310" customFormat="1" ht="31.5">
      <c r="A778" s="285" t="s">
        <v>2475</v>
      </c>
      <c r="B778" s="356" t="s">
        <v>1771</v>
      </c>
      <c r="C778" s="356" t="s">
        <v>2300</v>
      </c>
      <c r="D778" s="358"/>
      <c r="E778" s="358"/>
      <c r="F778" s="356" t="e">
        <v>#N/A</v>
      </c>
      <c r="G778" s="358"/>
      <c r="H778" s="358"/>
      <c r="I778" s="356" t="s">
        <v>3000</v>
      </c>
      <c r="J778" s="347" t="s">
        <v>3000</v>
      </c>
      <c r="K778" s="348" t="s">
        <v>3732</v>
      </c>
      <c r="L778" s="348" t="s">
        <v>3999</v>
      </c>
      <c r="M778" s="347" t="s">
        <v>2475</v>
      </c>
      <c r="N778" s="347" t="s">
        <v>3000</v>
      </c>
      <c r="O778" s="348" t="s">
        <v>2282</v>
      </c>
      <c r="P778" s="347"/>
      <c r="Q778" s="357" t="s">
        <v>2769</v>
      </c>
      <c r="R778" s="358"/>
      <c r="S778" s="356" t="s">
        <v>2282</v>
      </c>
      <c r="T778" s="287" t="s">
        <v>2771</v>
      </c>
      <c r="U778" s="259" t="s">
        <v>936</v>
      </c>
      <c r="V778" s="304">
        <v>20914047.850000001</v>
      </c>
      <c r="W778" s="305">
        <v>28497952.640000001</v>
      </c>
      <c r="X778" s="305">
        <v>0</v>
      </c>
      <c r="Y778" s="309">
        <v>0</v>
      </c>
    </row>
    <row r="779" spans="1:25" s="310" customFormat="1" ht="31.5">
      <c r="A779" s="285" t="s">
        <v>2474</v>
      </c>
      <c r="B779" s="356" t="s">
        <v>1771</v>
      </c>
      <c r="C779" s="356" t="s">
        <v>2300</v>
      </c>
      <c r="D779" s="358"/>
      <c r="E779" s="358"/>
      <c r="F779" s="356" t="e">
        <v>#N/A</v>
      </c>
      <c r="G779" s="358"/>
      <c r="H779" s="358"/>
      <c r="I779" s="356" t="s">
        <v>2999</v>
      </c>
      <c r="J779" s="347" t="s">
        <v>2999</v>
      </c>
      <c r="K779" s="348" t="s">
        <v>3732</v>
      </c>
      <c r="L779" s="348" t="s">
        <v>3999</v>
      </c>
      <c r="M779" s="347" t="s">
        <v>2474</v>
      </c>
      <c r="N779" s="347" t="s">
        <v>2999</v>
      </c>
      <c r="O779" s="348" t="s">
        <v>2261</v>
      </c>
      <c r="P779" s="347"/>
      <c r="Q779" s="357" t="s">
        <v>2769</v>
      </c>
      <c r="R779" s="358"/>
      <c r="S779" s="356" t="s">
        <v>2261</v>
      </c>
      <c r="T779" s="287" t="s">
        <v>2771</v>
      </c>
      <c r="U779" s="259" t="s">
        <v>937</v>
      </c>
      <c r="V779" s="304">
        <v>7280257.5</v>
      </c>
      <c r="W779" s="305">
        <v>7355257.5</v>
      </c>
      <c r="X779" s="305">
        <v>0</v>
      </c>
      <c r="Y779" s="309">
        <v>0</v>
      </c>
    </row>
    <row r="780" spans="1:25" s="310" customFormat="1" ht="31.5">
      <c r="A780" s="285" t="s">
        <v>2479</v>
      </c>
      <c r="B780" s="356" t="s">
        <v>1771</v>
      </c>
      <c r="C780" s="356" t="s">
        <v>2300</v>
      </c>
      <c r="D780" s="358"/>
      <c r="E780" s="358"/>
      <c r="F780" s="356" t="e">
        <v>#N/A</v>
      </c>
      <c r="G780" s="358"/>
      <c r="H780" s="358"/>
      <c r="I780" s="356" t="s">
        <v>3004</v>
      </c>
      <c r="J780" s="347" t="s">
        <v>3004</v>
      </c>
      <c r="K780" s="348" t="s">
        <v>3732</v>
      </c>
      <c r="L780" s="348" t="s">
        <v>3999</v>
      </c>
      <c r="M780" s="347" t="s">
        <v>2479</v>
      </c>
      <c r="N780" s="347" t="s">
        <v>3004</v>
      </c>
      <c r="O780" s="348" t="s">
        <v>2277</v>
      </c>
      <c r="P780" s="347"/>
      <c r="Q780" s="357" t="s">
        <v>2769</v>
      </c>
      <c r="R780" s="358"/>
      <c r="S780" s="356" t="s">
        <v>2277</v>
      </c>
      <c r="T780" s="287" t="s">
        <v>2771</v>
      </c>
      <c r="U780" s="259" t="s">
        <v>938</v>
      </c>
      <c r="V780" s="304"/>
      <c r="W780" s="305">
        <v>21346041.739999998</v>
      </c>
      <c r="X780" s="305">
        <v>0</v>
      </c>
      <c r="Y780" s="309">
        <v>0</v>
      </c>
    </row>
    <row r="781" spans="1:25" s="310" customFormat="1">
      <c r="A781" s="285" t="s">
        <v>3529</v>
      </c>
      <c r="B781" s="356" t="s">
        <v>1771</v>
      </c>
      <c r="C781" s="356" t="s">
        <v>2926</v>
      </c>
      <c r="D781" s="358"/>
      <c r="E781" s="358"/>
      <c r="F781" s="356" t="e">
        <v>#N/A</v>
      </c>
      <c r="G781" s="358"/>
      <c r="H781" s="358"/>
      <c r="I781" s="356" t="s">
        <v>3530</v>
      </c>
      <c r="J781" s="347" t="s">
        <v>3859</v>
      </c>
      <c r="K781" s="348" t="s">
        <v>3732</v>
      </c>
      <c r="L781" s="348" t="s">
        <v>3999</v>
      </c>
      <c r="M781" s="347" t="s">
        <v>3529</v>
      </c>
      <c r="N781" s="347" t="s">
        <v>3859</v>
      </c>
      <c r="O781" s="348">
        <v>0</v>
      </c>
      <c r="P781" s="347"/>
      <c r="Q781" s="357" t="s">
        <v>2769</v>
      </c>
      <c r="R781" s="358"/>
      <c r="S781" s="356">
        <v>23020101</v>
      </c>
      <c r="T781" s="287"/>
      <c r="U781" s="259" t="s">
        <v>939</v>
      </c>
      <c r="V781" s="304"/>
      <c r="W781" s="305">
        <v>0</v>
      </c>
      <c r="X781" s="305">
        <v>200515000</v>
      </c>
      <c r="Y781" s="309">
        <v>0</v>
      </c>
    </row>
    <row r="782" spans="1:25" s="310" customFormat="1">
      <c r="A782" s="285" t="s">
        <v>2482</v>
      </c>
      <c r="B782" s="356" t="s">
        <v>1771</v>
      </c>
      <c r="C782" s="356" t="s">
        <v>2300</v>
      </c>
      <c r="D782" s="358"/>
      <c r="E782" s="358"/>
      <c r="F782" s="356" t="e">
        <v>#N/A</v>
      </c>
      <c r="G782" s="358"/>
      <c r="H782" s="358"/>
      <c r="I782" s="356" t="s">
        <v>3007</v>
      </c>
      <c r="J782" s="347" t="s">
        <v>3007</v>
      </c>
      <c r="K782" s="348" t="s">
        <v>3732</v>
      </c>
      <c r="L782" s="348" t="s">
        <v>3999</v>
      </c>
      <c r="M782" s="347" t="s">
        <v>2482</v>
      </c>
      <c r="N782" s="347" t="s">
        <v>3007</v>
      </c>
      <c r="O782" s="348" t="s">
        <v>2261</v>
      </c>
      <c r="P782" s="347"/>
      <c r="Q782" s="357" t="s">
        <v>2769</v>
      </c>
      <c r="R782" s="358"/>
      <c r="S782" s="356" t="s">
        <v>2261</v>
      </c>
      <c r="T782" s="287" t="s">
        <v>2771</v>
      </c>
      <c r="U782" s="259" t="s">
        <v>940</v>
      </c>
      <c r="V782" s="304"/>
      <c r="W782" s="305">
        <v>0</v>
      </c>
      <c r="X782" s="305">
        <v>130470000</v>
      </c>
      <c r="Y782" s="309">
        <v>0</v>
      </c>
    </row>
    <row r="783" spans="1:25" s="310" customFormat="1" ht="31.5">
      <c r="A783" s="285" t="s">
        <v>2476</v>
      </c>
      <c r="B783" s="356" t="s">
        <v>1771</v>
      </c>
      <c r="C783" s="356" t="s">
        <v>2300</v>
      </c>
      <c r="D783" s="358"/>
      <c r="E783" s="358"/>
      <c r="F783" s="356" t="e">
        <v>#N/A</v>
      </c>
      <c r="G783" s="358"/>
      <c r="H783" s="358"/>
      <c r="I783" s="356" t="s">
        <v>3001</v>
      </c>
      <c r="J783" s="347" t="s">
        <v>3001</v>
      </c>
      <c r="K783" s="348" t="s">
        <v>3732</v>
      </c>
      <c r="L783" s="348" t="s">
        <v>3999</v>
      </c>
      <c r="M783" s="347" t="s">
        <v>2476</v>
      </c>
      <c r="N783" s="347" t="s">
        <v>3001</v>
      </c>
      <c r="O783" s="348" t="s">
        <v>2282</v>
      </c>
      <c r="P783" s="347"/>
      <c r="Q783" s="357" t="s">
        <v>2769</v>
      </c>
      <c r="R783" s="358"/>
      <c r="S783" s="356" t="s">
        <v>2282</v>
      </c>
      <c r="T783" s="287" t="s">
        <v>2771</v>
      </c>
      <c r="U783" s="259" t="s">
        <v>941</v>
      </c>
      <c r="V783" s="304"/>
      <c r="W783" s="305">
        <v>0</v>
      </c>
      <c r="X783" s="305">
        <v>100590000</v>
      </c>
      <c r="Y783" s="309">
        <v>0</v>
      </c>
    </row>
    <row r="784" spans="1:25" s="310" customFormat="1">
      <c r="A784" s="285" t="s">
        <v>2481</v>
      </c>
      <c r="B784" s="356" t="s">
        <v>1771</v>
      </c>
      <c r="C784" s="356" t="s">
        <v>2300</v>
      </c>
      <c r="D784" s="358"/>
      <c r="E784" s="358"/>
      <c r="F784" s="356" t="s">
        <v>2481</v>
      </c>
      <c r="G784" s="358"/>
      <c r="H784" s="358"/>
      <c r="I784" s="356" t="s">
        <v>3006</v>
      </c>
      <c r="J784" s="347" t="s">
        <v>3006</v>
      </c>
      <c r="K784" s="348" t="s">
        <v>3732</v>
      </c>
      <c r="L784" s="348" t="s">
        <v>3999</v>
      </c>
      <c r="M784" s="347" t="s">
        <v>2481</v>
      </c>
      <c r="N784" s="347" t="s">
        <v>3006</v>
      </c>
      <c r="O784" s="348" t="s">
        <v>2398</v>
      </c>
      <c r="P784" s="347"/>
      <c r="Q784" s="357" t="s">
        <v>2769</v>
      </c>
      <c r="R784" s="358"/>
      <c r="S784" s="356" t="s">
        <v>2398</v>
      </c>
      <c r="T784" s="287" t="s">
        <v>2771</v>
      </c>
      <c r="U784" s="259" t="s">
        <v>532</v>
      </c>
      <c r="V784" s="304"/>
      <c r="W784" s="305">
        <v>0</v>
      </c>
      <c r="X784" s="309">
        <v>0</v>
      </c>
      <c r="Y784" s="305">
        <v>120470000</v>
      </c>
    </row>
    <row r="785" spans="1:25" s="310" customFormat="1">
      <c r="A785" s="285" t="s">
        <v>2478</v>
      </c>
      <c r="B785" s="356" t="s">
        <v>1771</v>
      </c>
      <c r="C785" s="356" t="s">
        <v>2926</v>
      </c>
      <c r="D785" s="358"/>
      <c r="E785" s="358"/>
      <c r="F785" s="356" t="e">
        <v>#N/A</v>
      </c>
      <c r="G785" s="358"/>
      <c r="H785" s="358"/>
      <c r="I785" s="356" t="s">
        <v>3003</v>
      </c>
      <c r="J785" s="347" t="s">
        <v>3003</v>
      </c>
      <c r="K785" s="348" t="s">
        <v>3732</v>
      </c>
      <c r="L785" s="348" t="s">
        <v>3999</v>
      </c>
      <c r="M785" s="347" t="s">
        <v>2478</v>
      </c>
      <c r="N785" s="347" t="s">
        <v>3003</v>
      </c>
      <c r="O785" s="348" t="s">
        <v>2326</v>
      </c>
      <c r="P785" s="347"/>
      <c r="Q785" s="357" t="s">
        <v>2769</v>
      </c>
      <c r="R785" s="358"/>
      <c r="S785" s="356" t="s">
        <v>2326</v>
      </c>
      <c r="T785" s="287" t="s">
        <v>2771</v>
      </c>
      <c r="U785" s="259" t="s">
        <v>942</v>
      </c>
      <c r="V785" s="304"/>
      <c r="W785" s="305">
        <v>0</v>
      </c>
      <c r="X785" s="309">
        <v>0</v>
      </c>
      <c r="Y785" s="305">
        <v>50470000</v>
      </c>
    </row>
    <row r="786" spans="1:25" s="310" customFormat="1" ht="31.5">
      <c r="A786" s="285" t="s">
        <v>2477</v>
      </c>
      <c r="B786" s="356" t="s">
        <v>1771</v>
      </c>
      <c r="C786" s="356" t="s">
        <v>2300</v>
      </c>
      <c r="D786" s="358"/>
      <c r="E786" s="358"/>
      <c r="F786" s="356" t="e">
        <v>#N/A</v>
      </c>
      <c r="G786" s="358"/>
      <c r="H786" s="358"/>
      <c r="I786" s="356" t="s">
        <v>3002</v>
      </c>
      <c r="J786" s="347" t="s">
        <v>3002</v>
      </c>
      <c r="K786" s="348" t="s">
        <v>3732</v>
      </c>
      <c r="L786" s="348" t="s">
        <v>3999</v>
      </c>
      <c r="M786" s="347" t="s">
        <v>2477</v>
      </c>
      <c r="N786" s="347" t="s">
        <v>3002</v>
      </c>
      <c r="O786" s="348" t="s">
        <v>2261</v>
      </c>
      <c r="P786" s="347"/>
      <c r="Q786" s="357" t="s">
        <v>2769</v>
      </c>
      <c r="R786" s="358"/>
      <c r="S786" s="356" t="s">
        <v>2261</v>
      </c>
      <c r="T786" s="287" t="s">
        <v>2771</v>
      </c>
      <c r="U786" s="259" t="s">
        <v>943</v>
      </c>
      <c r="V786" s="304">
        <v>2017</v>
      </c>
      <c r="W786" s="305">
        <v>0</v>
      </c>
      <c r="X786" s="309">
        <v>0</v>
      </c>
      <c r="Y786" s="305">
        <v>150470000</v>
      </c>
    </row>
    <row r="787" spans="1:25" s="310" customFormat="1" ht="31.5">
      <c r="A787" s="285"/>
      <c r="B787" s="356" t="s">
        <v>1771</v>
      </c>
      <c r="C787" s="356" t="s">
        <v>2300</v>
      </c>
      <c r="D787" s="358"/>
      <c r="E787" s="358"/>
      <c r="F787" s="356"/>
      <c r="G787" s="358"/>
      <c r="H787" s="358"/>
      <c r="I787" s="356"/>
      <c r="J787" s="347"/>
      <c r="K787" s="348"/>
      <c r="L787" s="348"/>
      <c r="M787" s="347"/>
      <c r="N787" s="347" t="s">
        <v>4253</v>
      </c>
      <c r="O787" s="348"/>
      <c r="P787" s="347"/>
      <c r="Q787" s="357" t="s">
        <v>2769</v>
      </c>
      <c r="R787" s="358"/>
      <c r="S787" s="356" t="s">
        <v>2359</v>
      </c>
      <c r="T787" s="287"/>
      <c r="U787" s="259" t="s">
        <v>4243</v>
      </c>
      <c r="V787" s="304">
        <v>8340000</v>
      </c>
      <c r="W787" s="305"/>
      <c r="X787" s="309"/>
      <c r="Y787" s="305"/>
    </row>
    <row r="788" spans="1:25" s="310" customFormat="1" ht="31.5">
      <c r="A788" s="285"/>
      <c r="B788" s="356" t="s">
        <v>1771</v>
      </c>
      <c r="C788" s="356" t="s">
        <v>2300</v>
      </c>
      <c r="D788" s="358"/>
      <c r="E788" s="358"/>
      <c r="F788" s="356"/>
      <c r="G788" s="358"/>
      <c r="H788" s="358"/>
      <c r="I788" s="356"/>
      <c r="J788" s="347"/>
      <c r="K788" s="348"/>
      <c r="L788" s="348"/>
      <c r="M788" s="347"/>
      <c r="N788" s="347" t="s">
        <v>4254</v>
      </c>
      <c r="O788" s="348"/>
      <c r="P788" s="347"/>
      <c r="Q788" s="357" t="s">
        <v>2769</v>
      </c>
      <c r="R788" s="358"/>
      <c r="S788" s="356" t="s">
        <v>4251</v>
      </c>
      <c r="T788" s="287"/>
      <c r="U788" s="259" t="s">
        <v>4244</v>
      </c>
      <c r="V788" s="304">
        <v>10045000</v>
      </c>
      <c r="W788" s="305"/>
      <c r="X788" s="309"/>
      <c r="Y788" s="305"/>
    </row>
    <row r="789" spans="1:25" s="310" customFormat="1">
      <c r="A789" s="285"/>
      <c r="B789" s="356" t="s">
        <v>1771</v>
      </c>
      <c r="C789" s="356" t="s">
        <v>2300</v>
      </c>
      <c r="D789" s="358"/>
      <c r="E789" s="358"/>
      <c r="F789" s="356"/>
      <c r="G789" s="358"/>
      <c r="H789" s="358"/>
      <c r="I789" s="356"/>
      <c r="J789" s="347"/>
      <c r="K789" s="348"/>
      <c r="L789" s="348"/>
      <c r="M789" s="347"/>
      <c r="N789" s="347" t="s">
        <v>4255</v>
      </c>
      <c r="O789" s="348"/>
      <c r="P789" s="347"/>
      <c r="Q789" s="357" t="s">
        <v>2769</v>
      </c>
      <c r="R789" s="358"/>
      <c r="S789" s="356" t="s">
        <v>2436</v>
      </c>
      <c r="T789" s="287"/>
      <c r="U789" s="259" t="s">
        <v>4245</v>
      </c>
      <c r="V789" s="304">
        <v>5030000</v>
      </c>
      <c r="W789" s="305"/>
      <c r="X789" s="309"/>
      <c r="Y789" s="305"/>
    </row>
    <row r="790" spans="1:25" s="310" customFormat="1">
      <c r="A790" s="285"/>
      <c r="B790" s="356" t="s">
        <v>1771</v>
      </c>
      <c r="C790" s="356" t="s">
        <v>2300</v>
      </c>
      <c r="D790" s="358"/>
      <c r="E790" s="358"/>
      <c r="F790" s="356"/>
      <c r="G790" s="358"/>
      <c r="H790" s="358"/>
      <c r="I790" s="356"/>
      <c r="J790" s="347"/>
      <c r="K790" s="348"/>
      <c r="L790" s="348"/>
      <c r="M790" s="347"/>
      <c r="N790" s="347" t="s">
        <v>4256</v>
      </c>
      <c r="O790" s="348"/>
      <c r="P790" s="347"/>
      <c r="Q790" s="357" t="s">
        <v>2769</v>
      </c>
      <c r="R790" s="358"/>
      <c r="S790" s="356" t="s">
        <v>2436</v>
      </c>
      <c r="T790" s="287"/>
      <c r="U790" s="259" t="s">
        <v>4246</v>
      </c>
      <c r="V790" s="304">
        <v>3530000</v>
      </c>
      <c r="W790" s="305"/>
      <c r="X790" s="309"/>
      <c r="Y790" s="305"/>
    </row>
    <row r="791" spans="1:25" s="310" customFormat="1" ht="31.5">
      <c r="A791" s="285"/>
      <c r="B791" s="356" t="s">
        <v>1771</v>
      </c>
      <c r="C791" s="356" t="s">
        <v>2300</v>
      </c>
      <c r="D791" s="358"/>
      <c r="E791" s="358"/>
      <c r="F791" s="356"/>
      <c r="G791" s="358"/>
      <c r="H791" s="358"/>
      <c r="I791" s="356"/>
      <c r="J791" s="347"/>
      <c r="K791" s="348"/>
      <c r="L791" s="348"/>
      <c r="M791" s="347"/>
      <c r="N791" s="347" t="s">
        <v>4257</v>
      </c>
      <c r="O791" s="348"/>
      <c r="P791" s="347"/>
      <c r="Q791" s="357" t="s">
        <v>2769</v>
      </c>
      <c r="R791" s="358"/>
      <c r="S791" s="356" t="s">
        <v>4251</v>
      </c>
      <c r="T791" s="287"/>
      <c r="U791" s="259" t="s">
        <v>4247</v>
      </c>
      <c r="V791" s="304">
        <v>1530000</v>
      </c>
      <c r="W791" s="305"/>
      <c r="X791" s="309"/>
      <c r="Y791" s="305"/>
    </row>
    <row r="792" spans="1:25" s="310" customFormat="1">
      <c r="A792" s="285"/>
      <c r="B792" s="356" t="s">
        <v>1771</v>
      </c>
      <c r="C792" s="356" t="s">
        <v>2300</v>
      </c>
      <c r="D792" s="358"/>
      <c r="E792" s="358"/>
      <c r="F792" s="356"/>
      <c r="G792" s="358"/>
      <c r="H792" s="358"/>
      <c r="I792" s="356"/>
      <c r="J792" s="347"/>
      <c r="K792" s="348"/>
      <c r="L792" s="348"/>
      <c r="M792" s="347"/>
      <c r="N792" s="347" t="s">
        <v>3005</v>
      </c>
      <c r="O792" s="348"/>
      <c r="P792" s="347"/>
      <c r="Q792" s="357" t="s">
        <v>2769</v>
      </c>
      <c r="R792" s="358"/>
      <c r="S792" s="356" t="s">
        <v>2428</v>
      </c>
      <c r="T792" s="287"/>
      <c r="U792" s="259" t="s">
        <v>4248</v>
      </c>
      <c r="V792" s="304">
        <v>6000000</v>
      </c>
      <c r="W792" s="305"/>
      <c r="X792" s="309"/>
      <c r="Y792" s="305"/>
    </row>
    <row r="793" spans="1:25" s="310" customFormat="1" ht="31.5">
      <c r="A793" s="285"/>
      <c r="B793" s="356" t="s">
        <v>1771</v>
      </c>
      <c r="C793" s="356" t="s">
        <v>2300</v>
      </c>
      <c r="D793" s="358"/>
      <c r="E793" s="358"/>
      <c r="F793" s="356"/>
      <c r="G793" s="358"/>
      <c r="H793" s="358"/>
      <c r="I793" s="356"/>
      <c r="J793" s="347"/>
      <c r="K793" s="348"/>
      <c r="L793" s="348"/>
      <c r="M793" s="347"/>
      <c r="N793" s="347" t="s">
        <v>4258</v>
      </c>
      <c r="O793" s="348"/>
      <c r="P793" s="347"/>
      <c r="Q793" s="357" t="s">
        <v>2769</v>
      </c>
      <c r="R793" s="358"/>
      <c r="S793" s="356" t="s">
        <v>2436</v>
      </c>
      <c r="T793" s="287"/>
      <c r="U793" s="259" t="s">
        <v>4249</v>
      </c>
      <c r="V793" s="304">
        <v>300000</v>
      </c>
      <c r="W793" s="305"/>
      <c r="X793" s="309"/>
      <c r="Y793" s="305"/>
    </row>
    <row r="794" spans="1:25" s="310" customFormat="1" ht="31.5">
      <c r="A794" s="285"/>
      <c r="B794" s="356" t="s">
        <v>1771</v>
      </c>
      <c r="C794" s="356" t="s">
        <v>2300</v>
      </c>
      <c r="D794" s="358"/>
      <c r="E794" s="358"/>
      <c r="F794" s="356"/>
      <c r="G794" s="358"/>
      <c r="H794" s="358"/>
      <c r="I794" s="356"/>
      <c r="J794" s="347"/>
      <c r="K794" s="348"/>
      <c r="L794" s="348"/>
      <c r="M794" s="347"/>
      <c r="N794" s="347" t="s">
        <v>4259</v>
      </c>
      <c r="O794" s="348"/>
      <c r="P794" s="347"/>
      <c r="Q794" s="357" t="s">
        <v>2769</v>
      </c>
      <c r="R794" s="358"/>
      <c r="S794" s="356" t="s">
        <v>2436</v>
      </c>
      <c r="T794" s="287"/>
      <c r="U794" s="259" t="s">
        <v>4336</v>
      </c>
      <c r="V794" s="304">
        <v>12000000</v>
      </c>
      <c r="W794" s="305"/>
      <c r="X794" s="309"/>
      <c r="Y794" s="305"/>
    </row>
    <row r="795" spans="1:25" s="310" customFormat="1" ht="31.5">
      <c r="A795" s="285"/>
      <c r="B795" s="356" t="s">
        <v>1771</v>
      </c>
      <c r="C795" s="356" t="s">
        <v>2300</v>
      </c>
      <c r="D795" s="358"/>
      <c r="E795" s="358"/>
      <c r="F795" s="356"/>
      <c r="G795" s="358"/>
      <c r="H795" s="358"/>
      <c r="I795" s="356"/>
      <c r="J795" s="347"/>
      <c r="K795" s="348"/>
      <c r="L795" s="348"/>
      <c r="M795" s="347"/>
      <c r="N795" s="347" t="s">
        <v>4260</v>
      </c>
      <c r="O795" s="348"/>
      <c r="P795" s="347"/>
      <c r="Q795" s="357" t="s">
        <v>2769</v>
      </c>
      <c r="R795" s="358"/>
      <c r="S795" s="356" t="s">
        <v>4252</v>
      </c>
      <c r="T795" s="287"/>
      <c r="U795" s="259" t="s">
        <v>4250</v>
      </c>
      <c r="V795" s="304">
        <v>20000000</v>
      </c>
      <c r="W795" s="305"/>
      <c r="X795" s="309"/>
      <c r="Y795" s="305"/>
    </row>
    <row r="796" spans="1:25" s="310" customFormat="1" ht="31.5">
      <c r="A796" s="285"/>
      <c r="B796" s="356" t="s">
        <v>1771</v>
      </c>
      <c r="C796" s="356" t="s">
        <v>2300</v>
      </c>
      <c r="D796" s="358"/>
      <c r="E796" s="358"/>
      <c r="F796" s="356"/>
      <c r="G796" s="358"/>
      <c r="H796" s="358"/>
      <c r="I796" s="356"/>
      <c r="J796" s="347"/>
      <c r="K796" s="348"/>
      <c r="L796" s="348"/>
      <c r="M796" s="347"/>
      <c r="N796" s="347" t="s">
        <v>4259</v>
      </c>
      <c r="O796" s="348"/>
      <c r="P796" s="347"/>
      <c r="Q796" s="357" t="s">
        <v>2769</v>
      </c>
      <c r="R796" s="358"/>
      <c r="S796" s="356" t="s">
        <v>2436</v>
      </c>
      <c r="T796" s="287"/>
      <c r="U796" s="259" t="s">
        <v>4335</v>
      </c>
      <c r="V796" s="304">
        <v>1800000</v>
      </c>
      <c r="W796" s="305"/>
      <c r="X796" s="309"/>
      <c r="Y796" s="305"/>
    </row>
    <row r="797" spans="1:25" s="310" customFormat="1">
      <c r="A797" s="284"/>
      <c r="B797" s="356"/>
      <c r="C797" s="358"/>
      <c r="D797" s="358"/>
      <c r="E797" s="358"/>
      <c r="F797" s="356"/>
      <c r="G797" s="358"/>
      <c r="H797" s="358"/>
      <c r="I797" s="358"/>
      <c r="J797" s="347">
        <v>0</v>
      </c>
      <c r="K797" s="348" t="s">
        <v>2763</v>
      </c>
      <c r="L797" s="348" t="s">
        <v>2763</v>
      </c>
      <c r="M797" s="347">
        <v>0</v>
      </c>
      <c r="N797" s="347"/>
      <c r="O797" s="348" t="e">
        <v>#N/A</v>
      </c>
      <c r="P797" s="347"/>
      <c r="Q797" s="359"/>
      <c r="R797" s="358"/>
      <c r="S797" s="356"/>
      <c r="T797" s="287"/>
      <c r="U797" s="308"/>
      <c r="V797" s="309">
        <f>SUM(V776:V796)</f>
        <v>186996322.34999999</v>
      </c>
      <c r="W797" s="309">
        <f>SUM(W776:W796)</f>
        <v>113805961.77999999</v>
      </c>
      <c r="X797" s="309">
        <f>SUM(X776:X796)</f>
        <v>431575000</v>
      </c>
      <c r="Y797" s="309">
        <f>SUM(Y776:Y796)</f>
        <v>321410000</v>
      </c>
    </row>
    <row r="798" spans="1:25" s="310" customFormat="1">
      <c r="A798" s="284"/>
      <c r="B798" s="284"/>
      <c r="C798" s="306"/>
      <c r="D798" s="306"/>
      <c r="E798" s="306"/>
      <c r="F798" s="284"/>
      <c r="G798" s="306"/>
      <c r="H798" s="306"/>
      <c r="I798" s="306"/>
      <c r="J798" s="278">
        <v>0</v>
      </c>
      <c r="K798" s="279" t="s">
        <v>2763</v>
      </c>
      <c r="L798" s="279" t="s">
        <v>2763</v>
      </c>
      <c r="M798" s="278">
        <v>0</v>
      </c>
      <c r="N798" s="278"/>
      <c r="O798" s="279" t="e">
        <v>#N/A</v>
      </c>
      <c r="P798" s="278"/>
      <c r="Q798" s="307"/>
      <c r="R798" s="306"/>
      <c r="S798" s="284"/>
      <c r="T798" s="287"/>
      <c r="U798" s="312"/>
      <c r="V798" s="312"/>
      <c r="W798" s="315"/>
      <c r="X798" s="315"/>
      <c r="Y798" s="315"/>
    </row>
    <row r="799" spans="1:25" s="310" customFormat="1">
      <c r="A799" s="284"/>
      <c r="B799" s="284"/>
      <c r="C799" s="306"/>
      <c r="D799" s="306"/>
      <c r="E799" s="306"/>
      <c r="F799" s="284"/>
      <c r="G799" s="306"/>
      <c r="H799" s="306"/>
      <c r="I799" s="306"/>
      <c r="J799" s="278">
        <v>0</v>
      </c>
      <c r="K799" s="279" t="s">
        <v>2763</v>
      </c>
      <c r="L799" s="279" t="s">
        <v>2763</v>
      </c>
      <c r="M799" s="278">
        <v>0</v>
      </c>
      <c r="N799" s="278"/>
      <c r="O799" s="279" t="e">
        <v>#N/A</v>
      </c>
      <c r="P799" s="278"/>
      <c r="Q799" s="307"/>
      <c r="R799" s="306"/>
      <c r="S799" s="284"/>
      <c r="T799" s="287"/>
      <c r="U799" s="312"/>
      <c r="V799" s="312"/>
      <c r="W799" s="315"/>
      <c r="X799" s="315"/>
      <c r="Y799" s="315"/>
    </row>
    <row r="800" spans="1:25" s="310" customFormat="1">
      <c r="A800" s="284"/>
      <c r="B800" s="323" t="s">
        <v>944</v>
      </c>
      <c r="C800" s="306"/>
      <c r="D800" s="306"/>
      <c r="E800" s="306"/>
      <c r="F800" s="284"/>
      <c r="G800" s="306"/>
      <c r="H800" s="306"/>
      <c r="I800" s="306"/>
      <c r="J800" s="278">
        <v>0</v>
      </c>
      <c r="K800" s="279" t="s">
        <v>2763</v>
      </c>
      <c r="L800" s="279" t="s">
        <v>2763</v>
      </c>
      <c r="M800" s="278">
        <v>0</v>
      </c>
      <c r="N800" s="278"/>
      <c r="O800" s="279" t="e">
        <v>#N/A</v>
      </c>
      <c r="P800" s="278"/>
      <c r="Q800" s="307"/>
      <c r="R800" s="306"/>
      <c r="S800" s="284"/>
      <c r="T800" s="287"/>
      <c r="U800" s="323"/>
      <c r="V800" s="323"/>
      <c r="W800" s="315"/>
      <c r="X800" s="315"/>
      <c r="Y800" s="315"/>
    </row>
    <row r="801" spans="1:25" s="310" customFormat="1" ht="31.5">
      <c r="A801" s="285" t="s">
        <v>3028</v>
      </c>
      <c r="B801" s="356" t="s">
        <v>1770</v>
      </c>
      <c r="C801" s="356" t="s">
        <v>2300</v>
      </c>
      <c r="D801" s="358"/>
      <c r="E801" s="358"/>
      <c r="F801" s="356" t="e">
        <v>#N/A</v>
      </c>
      <c r="G801" s="358"/>
      <c r="H801" s="358"/>
      <c r="I801" s="356" t="s">
        <v>3029</v>
      </c>
      <c r="J801" s="347" t="s">
        <v>3029</v>
      </c>
      <c r="K801" s="348" t="s">
        <v>3732</v>
      </c>
      <c r="L801" s="348" t="s">
        <v>3999</v>
      </c>
      <c r="M801" s="347" t="s">
        <v>3028</v>
      </c>
      <c r="N801" s="347" t="s">
        <v>3029</v>
      </c>
      <c r="O801" s="348" t="s">
        <v>2326</v>
      </c>
      <c r="P801" s="347"/>
      <c r="Q801" s="357" t="s">
        <v>2769</v>
      </c>
      <c r="R801" s="358"/>
      <c r="S801" s="356" t="s">
        <v>2326</v>
      </c>
      <c r="T801" s="287" t="s">
        <v>2771</v>
      </c>
      <c r="U801" s="259" t="s">
        <v>945</v>
      </c>
      <c r="V801" s="304">
        <v>50018500</v>
      </c>
      <c r="W801" s="305">
        <v>29685913.5</v>
      </c>
      <c r="X801" s="305">
        <v>0</v>
      </c>
      <c r="Y801" s="305">
        <v>0</v>
      </c>
    </row>
    <row r="802" spans="1:25" s="310" customFormat="1" ht="31.5">
      <c r="A802" s="285" t="s">
        <v>2483</v>
      </c>
      <c r="B802" s="356" t="s">
        <v>1770</v>
      </c>
      <c r="C802" s="356" t="s">
        <v>2300</v>
      </c>
      <c r="D802" s="358"/>
      <c r="E802" s="358"/>
      <c r="F802" s="356" t="e">
        <v>#N/A</v>
      </c>
      <c r="G802" s="358"/>
      <c r="H802" s="358"/>
      <c r="I802" s="356" t="s">
        <v>3008</v>
      </c>
      <c r="J802" s="347" t="s">
        <v>3008</v>
      </c>
      <c r="K802" s="348" t="s">
        <v>3732</v>
      </c>
      <c r="L802" s="348" t="s">
        <v>3999</v>
      </c>
      <c r="M802" s="347" t="s">
        <v>2483</v>
      </c>
      <c r="N802" s="347" t="s">
        <v>3008</v>
      </c>
      <c r="O802" s="348" t="s">
        <v>2261</v>
      </c>
      <c r="P802" s="347"/>
      <c r="Q802" s="357" t="s">
        <v>2769</v>
      </c>
      <c r="R802" s="358"/>
      <c r="S802" s="356" t="s">
        <v>2261</v>
      </c>
      <c r="T802" s="287" t="s">
        <v>2771</v>
      </c>
      <c r="U802" s="259" t="s">
        <v>946</v>
      </c>
      <c r="V802" s="304">
        <v>60017000</v>
      </c>
      <c r="W802" s="305">
        <v>32492774</v>
      </c>
      <c r="X802" s="305">
        <v>0</v>
      </c>
      <c r="Y802" s="305">
        <v>0</v>
      </c>
    </row>
    <row r="803" spans="1:25" s="310" customFormat="1">
      <c r="A803" s="285" t="s">
        <v>2484</v>
      </c>
      <c r="B803" s="356" t="s">
        <v>1770</v>
      </c>
      <c r="C803" s="356" t="s">
        <v>2300</v>
      </c>
      <c r="D803" s="358"/>
      <c r="E803" s="358"/>
      <c r="F803" s="356" t="e">
        <v>#N/A</v>
      </c>
      <c r="G803" s="358"/>
      <c r="H803" s="358"/>
      <c r="I803" s="356" t="s">
        <v>3009</v>
      </c>
      <c r="J803" s="347" t="s">
        <v>3009</v>
      </c>
      <c r="K803" s="348" t="s">
        <v>3732</v>
      </c>
      <c r="L803" s="348" t="s">
        <v>3999</v>
      </c>
      <c r="M803" s="347" t="s">
        <v>2484</v>
      </c>
      <c r="N803" s="347" t="s">
        <v>3009</v>
      </c>
      <c r="O803" s="348" t="s">
        <v>2261</v>
      </c>
      <c r="P803" s="347"/>
      <c r="Q803" s="357" t="s">
        <v>2769</v>
      </c>
      <c r="R803" s="358"/>
      <c r="S803" s="356" t="s">
        <v>2261</v>
      </c>
      <c r="T803" s="287" t="s">
        <v>2771</v>
      </c>
      <c r="U803" s="259" t="s">
        <v>533</v>
      </c>
      <c r="V803" s="304">
        <v>30017000</v>
      </c>
      <c r="W803" s="305">
        <v>17151179.07</v>
      </c>
      <c r="X803" s="305">
        <v>0</v>
      </c>
      <c r="Y803" s="305">
        <v>0</v>
      </c>
    </row>
    <row r="804" spans="1:25" s="310" customFormat="1">
      <c r="A804" s="285" t="s">
        <v>2485</v>
      </c>
      <c r="B804" s="356" t="s">
        <v>1770</v>
      </c>
      <c r="C804" s="356" t="s">
        <v>2926</v>
      </c>
      <c r="D804" s="358"/>
      <c r="E804" s="358"/>
      <c r="F804" s="356" t="e">
        <v>#N/A</v>
      </c>
      <c r="G804" s="358"/>
      <c r="H804" s="358"/>
      <c r="I804" s="356" t="s">
        <v>3010</v>
      </c>
      <c r="J804" s="347" t="s">
        <v>3010</v>
      </c>
      <c r="K804" s="348" t="s">
        <v>3732</v>
      </c>
      <c r="L804" s="348" t="s">
        <v>3999</v>
      </c>
      <c r="M804" s="347" t="s">
        <v>2485</v>
      </c>
      <c r="N804" s="347" t="s">
        <v>3010</v>
      </c>
      <c r="O804" s="348" t="s">
        <v>2261</v>
      </c>
      <c r="P804" s="347"/>
      <c r="Q804" s="357" t="s">
        <v>2769</v>
      </c>
      <c r="R804" s="358"/>
      <c r="S804" s="356" t="s">
        <v>2261</v>
      </c>
      <c r="T804" s="287" t="s">
        <v>2771</v>
      </c>
      <c r="U804" s="259" t="s">
        <v>947</v>
      </c>
      <c r="V804" s="304">
        <v>8755614.0299999993</v>
      </c>
      <c r="W804" s="305">
        <v>7029830.5300000003</v>
      </c>
      <c r="X804" s="305">
        <v>0</v>
      </c>
      <c r="Y804" s="305">
        <v>0</v>
      </c>
    </row>
    <row r="805" spans="1:25" s="310" customFormat="1">
      <c r="A805" s="285" t="s">
        <v>3546</v>
      </c>
      <c r="B805" s="356" t="s">
        <v>1770</v>
      </c>
      <c r="C805" s="356" t="s">
        <v>2926</v>
      </c>
      <c r="D805" s="358"/>
      <c r="E805" s="358"/>
      <c r="F805" s="356" t="e">
        <v>#N/A</v>
      </c>
      <c r="G805" s="358"/>
      <c r="H805" s="358"/>
      <c r="I805" s="356" t="s">
        <v>3547</v>
      </c>
      <c r="J805" s="347" t="s">
        <v>3860</v>
      </c>
      <c r="K805" s="348" t="s">
        <v>3732</v>
      </c>
      <c r="L805" s="348" t="s">
        <v>3999</v>
      </c>
      <c r="M805" s="347" t="s">
        <v>3546</v>
      </c>
      <c r="N805" s="347" t="s">
        <v>3860</v>
      </c>
      <c r="O805" s="348">
        <v>0</v>
      </c>
      <c r="P805" s="347"/>
      <c r="Q805" s="357" t="s">
        <v>2769</v>
      </c>
      <c r="R805" s="358"/>
      <c r="S805" s="356">
        <v>23020128</v>
      </c>
      <c r="T805" s="287"/>
      <c r="U805" s="259" t="s">
        <v>948</v>
      </c>
      <c r="V805" s="304">
        <v>767000</v>
      </c>
      <c r="W805" s="305">
        <v>767000</v>
      </c>
      <c r="X805" s="305">
        <v>0</v>
      </c>
      <c r="Y805" s="305">
        <v>0</v>
      </c>
    </row>
    <row r="806" spans="1:25" s="310" customFormat="1">
      <c r="A806" s="285" t="s">
        <v>2486</v>
      </c>
      <c r="B806" s="356" t="s">
        <v>1770</v>
      </c>
      <c r="C806" s="356" t="s">
        <v>2300</v>
      </c>
      <c r="D806" s="358"/>
      <c r="E806" s="358"/>
      <c r="F806" s="356" t="s">
        <v>2486</v>
      </c>
      <c r="G806" s="358"/>
      <c r="H806" s="358"/>
      <c r="I806" s="356" t="s">
        <v>3011</v>
      </c>
      <c r="J806" s="347" t="s">
        <v>3011</v>
      </c>
      <c r="K806" s="348" t="s">
        <v>3732</v>
      </c>
      <c r="L806" s="348" t="s">
        <v>3999</v>
      </c>
      <c r="M806" s="347" t="s">
        <v>2486</v>
      </c>
      <c r="N806" s="347" t="s">
        <v>3011</v>
      </c>
      <c r="O806" s="348" t="s">
        <v>2426</v>
      </c>
      <c r="P806" s="347"/>
      <c r="Q806" s="357" t="s">
        <v>2769</v>
      </c>
      <c r="R806" s="358"/>
      <c r="S806" s="356" t="s">
        <v>2426</v>
      </c>
      <c r="T806" s="287" t="s">
        <v>2771</v>
      </c>
      <c r="U806" s="259" t="s">
        <v>534</v>
      </c>
      <c r="V806" s="304">
        <v>10017000</v>
      </c>
      <c r="W806" s="305">
        <v>10806721.949999999</v>
      </c>
      <c r="X806" s="305">
        <v>3000000</v>
      </c>
      <c r="Y806" s="305">
        <v>0</v>
      </c>
    </row>
    <row r="807" spans="1:25" s="310" customFormat="1">
      <c r="A807" s="285" t="s">
        <v>2487</v>
      </c>
      <c r="B807" s="356" t="s">
        <v>1770</v>
      </c>
      <c r="C807" s="356" t="s">
        <v>2300</v>
      </c>
      <c r="D807" s="358"/>
      <c r="E807" s="358"/>
      <c r="F807" s="356" t="s">
        <v>2487</v>
      </c>
      <c r="G807" s="358"/>
      <c r="H807" s="358"/>
      <c r="I807" s="356" t="s">
        <v>3012</v>
      </c>
      <c r="J807" s="347" t="s">
        <v>3012</v>
      </c>
      <c r="K807" s="348" t="s">
        <v>3732</v>
      </c>
      <c r="L807" s="348" t="s">
        <v>3999</v>
      </c>
      <c r="M807" s="347" t="s">
        <v>2487</v>
      </c>
      <c r="N807" s="347" t="s">
        <v>3012</v>
      </c>
      <c r="O807" s="348" t="s">
        <v>2277</v>
      </c>
      <c r="P807" s="347"/>
      <c r="Q807" s="357" t="s">
        <v>2769</v>
      </c>
      <c r="R807" s="358"/>
      <c r="S807" s="356" t="s">
        <v>2277</v>
      </c>
      <c r="T807" s="287" t="s">
        <v>2771</v>
      </c>
      <c r="U807" s="259" t="s">
        <v>535</v>
      </c>
      <c r="V807" s="304">
        <v>14057000</v>
      </c>
      <c r="W807" s="305">
        <v>11373200</v>
      </c>
      <c r="X807" s="305">
        <v>0</v>
      </c>
      <c r="Y807" s="305">
        <v>0</v>
      </c>
    </row>
    <row r="808" spans="1:25" s="310" customFormat="1">
      <c r="A808" s="285" t="s">
        <v>2488</v>
      </c>
      <c r="B808" s="356" t="s">
        <v>1770</v>
      </c>
      <c r="C808" s="356" t="s">
        <v>2300</v>
      </c>
      <c r="D808" s="358"/>
      <c r="E808" s="358"/>
      <c r="F808" s="356" t="e">
        <v>#N/A</v>
      </c>
      <c r="G808" s="358"/>
      <c r="H808" s="358"/>
      <c r="I808" s="356" t="s">
        <v>3013</v>
      </c>
      <c r="J808" s="347" t="s">
        <v>3013</v>
      </c>
      <c r="K808" s="348" t="s">
        <v>4055</v>
      </c>
      <c r="L808" s="348" t="s">
        <v>3999</v>
      </c>
      <c r="M808" s="347" t="s">
        <v>2488</v>
      </c>
      <c r="N808" s="347" t="s">
        <v>3013</v>
      </c>
      <c r="O808" s="348" t="s">
        <v>2248</v>
      </c>
      <c r="P808" s="347"/>
      <c r="Q808" s="357" t="s">
        <v>2769</v>
      </c>
      <c r="R808" s="358"/>
      <c r="S808" s="356" t="s">
        <v>2248</v>
      </c>
      <c r="T808" s="287" t="s">
        <v>2771</v>
      </c>
      <c r="U808" s="259" t="s">
        <v>536</v>
      </c>
      <c r="V808" s="304">
        <v>1017000</v>
      </c>
      <c r="W808" s="305">
        <v>4800000</v>
      </c>
      <c r="X808" s="305">
        <v>4800000</v>
      </c>
      <c r="Y808" s="305">
        <v>4800000</v>
      </c>
    </row>
    <row r="809" spans="1:25" s="310" customFormat="1">
      <c r="A809" s="324" t="s">
        <v>2394</v>
      </c>
      <c r="B809" s="356" t="s">
        <v>1770</v>
      </c>
      <c r="C809" s="356" t="s">
        <v>2300</v>
      </c>
      <c r="D809" s="360" t="s">
        <v>2187</v>
      </c>
      <c r="E809" s="360" t="s">
        <v>2187</v>
      </c>
      <c r="F809" s="360" t="s">
        <v>2394</v>
      </c>
      <c r="G809" s="360" t="s">
        <v>2173</v>
      </c>
      <c r="H809" s="360" t="s">
        <v>2173</v>
      </c>
      <c r="I809" s="356" t="s">
        <v>2939</v>
      </c>
      <c r="J809" s="347" t="s">
        <v>2939</v>
      </c>
      <c r="K809" s="348" t="s">
        <v>4055</v>
      </c>
      <c r="L809" s="348" t="s">
        <v>3999</v>
      </c>
      <c r="M809" s="347" t="s">
        <v>2394</v>
      </c>
      <c r="N809" s="347" t="s">
        <v>2939</v>
      </c>
      <c r="O809" s="348" t="s">
        <v>2269</v>
      </c>
      <c r="P809" s="347"/>
      <c r="Q809" s="357" t="s">
        <v>2769</v>
      </c>
      <c r="R809" s="360" t="s">
        <v>565</v>
      </c>
      <c r="S809" s="360" t="s">
        <v>2269</v>
      </c>
      <c r="T809" s="287" t="s">
        <v>2771</v>
      </c>
      <c r="U809" s="259" t="s">
        <v>949</v>
      </c>
      <c r="V809" s="304"/>
      <c r="W809" s="305">
        <v>13096000</v>
      </c>
      <c r="X809" s="305">
        <v>12000000</v>
      </c>
      <c r="Y809" s="305">
        <v>25000000</v>
      </c>
    </row>
    <row r="810" spans="1:25" s="310" customFormat="1" ht="31.5">
      <c r="A810" s="285" t="s">
        <v>3014</v>
      </c>
      <c r="B810" s="356" t="s">
        <v>1770</v>
      </c>
      <c r="C810" s="356" t="s">
        <v>2300</v>
      </c>
      <c r="D810" s="358"/>
      <c r="E810" s="358"/>
      <c r="F810" s="356" t="e">
        <v>#N/A</v>
      </c>
      <c r="G810" s="358"/>
      <c r="H810" s="358"/>
      <c r="I810" s="356" t="s">
        <v>3015</v>
      </c>
      <c r="J810" s="347" t="s">
        <v>3015</v>
      </c>
      <c r="K810" s="348" t="s">
        <v>3732</v>
      </c>
      <c r="L810" s="348" t="s">
        <v>3999</v>
      </c>
      <c r="M810" s="347" t="s">
        <v>3014</v>
      </c>
      <c r="N810" s="347" t="s">
        <v>3015</v>
      </c>
      <c r="O810" s="348" t="s">
        <v>2261</v>
      </c>
      <c r="P810" s="347"/>
      <c r="Q810" s="357" t="s">
        <v>2769</v>
      </c>
      <c r="R810" s="358"/>
      <c r="S810" s="356" t="s">
        <v>2261</v>
      </c>
      <c r="T810" s="287" t="s">
        <v>2771</v>
      </c>
      <c r="U810" s="259" t="s">
        <v>537</v>
      </c>
      <c r="V810" s="304"/>
      <c r="W810" s="305">
        <v>55096000</v>
      </c>
      <c r="X810" s="305">
        <v>40000000</v>
      </c>
      <c r="Y810" s="305">
        <v>95000000</v>
      </c>
    </row>
    <row r="811" spans="1:25" s="310" customFormat="1">
      <c r="A811" s="285"/>
      <c r="B811" s="356" t="s">
        <v>1770</v>
      </c>
      <c r="C811" s="356" t="s">
        <v>2300</v>
      </c>
      <c r="D811" s="358"/>
      <c r="E811" s="358"/>
      <c r="F811" s="356"/>
      <c r="G811" s="358"/>
      <c r="H811" s="358"/>
      <c r="I811" s="356"/>
      <c r="J811" s="347"/>
      <c r="K811" s="348"/>
      <c r="L811" s="348"/>
      <c r="M811" s="347"/>
      <c r="N811" s="347" t="s">
        <v>4264</v>
      </c>
      <c r="O811" s="348"/>
      <c r="P811" s="347"/>
      <c r="Q811" s="357" t="s">
        <v>2769</v>
      </c>
      <c r="R811" s="358"/>
      <c r="S811" s="356" t="s">
        <v>2277</v>
      </c>
      <c r="T811" s="287"/>
      <c r="U811" s="259" t="s">
        <v>4261</v>
      </c>
      <c r="V811" s="304">
        <v>3017000</v>
      </c>
      <c r="W811" s="305"/>
      <c r="X811" s="305"/>
      <c r="Y811" s="305"/>
    </row>
    <row r="812" spans="1:25" s="310" customFormat="1">
      <c r="A812" s="285"/>
      <c r="B812" s="356" t="s">
        <v>1770</v>
      </c>
      <c r="C812" s="356" t="s">
        <v>2300</v>
      </c>
      <c r="D812" s="358"/>
      <c r="E812" s="358"/>
      <c r="F812" s="356"/>
      <c r="G812" s="358"/>
      <c r="H812" s="358"/>
      <c r="I812" s="356"/>
      <c r="J812" s="347"/>
      <c r="K812" s="348"/>
      <c r="L812" s="348"/>
      <c r="M812" s="347"/>
      <c r="N812" s="347" t="s">
        <v>4265</v>
      </c>
      <c r="O812" s="348"/>
      <c r="P812" s="347"/>
      <c r="Q812" s="357" t="s">
        <v>2769</v>
      </c>
      <c r="R812" s="358"/>
      <c r="S812" s="356" t="s">
        <v>2277</v>
      </c>
      <c r="T812" s="287"/>
      <c r="U812" s="259" t="s">
        <v>4262</v>
      </c>
      <c r="V812" s="304">
        <v>1367000</v>
      </c>
      <c r="W812" s="305"/>
      <c r="X812" s="305"/>
      <c r="Y812" s="305"/>
    </row>
    <row r="813" spans="1:25" s="310" customFormat="1">
      <c r="A813" s="285"/>
      <c r="B813" s="356" t="s">
        <v>1770</v>
      </c>
      <c r="C813" s="356" t="s">
        <v>2300</v>
      </c>
      <c r="D813" s="358"/>
      <c r="E813" s="358"/>
      <c r="F813" s="356"/>
      <c r="G813" s="358"/>
      <c r="H813" s="358"/>
      <c r="I813" s="356"/>
      <c r="J813" s="347"/>
      <c r="K813" s="348"/>
      <c r="L813" s="348"/>
      <c r="M813" s="347"/>
      <c r="N813" s="347" t="s">
        <v>4266</v>
      </c>
      <c r="O813" s="348"/>
      <c r="P813" s="347"/>
      <c r="Q813" s="357" t="s">
        <v>2769</v>
      </c>
      <c r="R813" s="358"/>
      <c r="S813" s="356" t="s">
        <v>2282</v>
      </c>
      <c r="T813" s="287"/>
      <c r="U813" s="259" t="s">
        <v>4263</v>
      </c>
      <c r="V813" s="304">
        <v>567000</v>
      </c>
      <c r="W813" s="305"/>
      <c r="X813" s="305"/>
      <c r="Y813" s="305"/>
    </row>
    <row r="814" spans="1:25" s="310" customFormat="1">
      <c r="A814" s="284"/>
      <c r="B814" s="356"/>
      <c r="C814" s="358"/>
      <c r="D814" s="358"/>
      <c r="E814" s="358"/>
      <c r="F814" s="356"/>
      <c r="G814" s="358"/>
      <c r="H814" s="358"/>
      <c r="I814" s="358"/>
      <c r="J814" s="347">
        <v>0</v>
      </c>
      <c r="K814" s="348" t="s">
        <v>2763</v>
      </c>
      <c r="L814" s="348" t="s">
        <v>2763</v>
      </c>
      <c r="M814" s="347">
        <v>0</v>
      </c>
      <c r="N814" s="347"/>
      <c r="O814" s="348" t="e">
        <v>#N/A</v>
      </c>
      <c r="P814" s="347"/>
      <c r="Q814" s="359"/>
      <c r="R814" s="358"/>
      <c r="S814" s="356"/>
      <c r="T814" s="287"/>
      <c r="U814" s="308"/>
      <c r="V814" s="309">
        <f>SUM(V801:V813)</f>
        <v>179617114.03</v>
      </c>
      <c r="W814" s="309">
        <f>SUM(W801:W813)</f>
        <v>182298619.05000001</v>
      </c>
      <c r="X814" s="309">
        <f>SUM(X801:X813)</f>
        <v>59800000</v>
      </c>
      <c r="Y814" s="309">
        <f>SUM(Y801:Y813)</f>
        <v>124800000</v>
      </c>
    </row>
    <row r="815" spans="1:25" s="310" customFormat="1">
      <c r="A815" s="284"/>
      <c r="B815" s="284"/>
      <c r="C815" s="306"/>
      <c r="D815" s="306"/>
      <c r="E815" s="306"/>
      <c r="F815" s="284"/>
      <c r="G815" s="306"/>
      <c r="H815" s="306"/>
      <c r="I815" s="306"/>
      <c r="J815" s="278">
        <v>0</v>
      </c>
      <c r="K815" s="279" t="s">
        <v>2763</v>
      </c>
      <c r="L815" s="279" t="s">
        <v>2763</v>
      </c>
      <c r="M815" s="278">
        <v>0</v>
      </c>
      <c r="N815" s="278"/>
      <c r="O815" s="279" t="e">
        <v>#N/A</v>
      </c>
      <c r="P815" s="278"/>
      <c r="Q815" s="307"/>
      <c r="R815" s="306"/>
      <c r="S815" s="284"/>
      <c r="T815" s="287"/>
      <c r="U815" s="312"/>
      <c r="V815" s="312"/>
      <c r="W815" s="315"/>
      <c r="X815" s="315"/>
      <c r="Y815" s="315"/>
    </row>
    <row r="816" spans="1:25" s="310" customFormat="1">
      <c r="A816" s="284"/>
      <c r="B816" s="284"/>
      <c r="C816" s="306"/>
      <c r="D816" s="306"/>
      <c r="E816" s="306"/>
      <c r="F816" s="284"/>
      <c r="G816" s="306"/>
      <c r="H816" s="306"/>
      <c r="I816" s="306"/>
      <c r="J816" s="278">
        <v>0</v>
      </c>
      <c r="K816" s="279" t="s">
        <v>2763</v>
      </c>
      <c r="L816" s="279" t="s">
        <v>2763</v>
      </c>
      <c r="M816" s="278">
        <v>0</v>
      </c>
      <c r="N816" s="278"/>
      <c r="O816" s="279" t="e">
        <v>#N/A</v>
      </c>
      <c r="P816" s="278"/>
      <c r="Q816" s="307"/>
      <c r="R816" s="306"/>
      <c r="S816" s="284"/>
      <c r="T816" s="287"/>
      <c r="U816" s="312"/>
      <c r="V816" s="312"/>
      <c r="W816" s="315"/>
      <c r="X816" s="315"/>
      <c r="Y816" s="315"/>
    </row>
    <row r="817" spans="1:25" s="310" customFormat="1">
      <c r="A817" s="284"/>
      <c r="B817" s="284"/>
      <c r="C817" s="306"/>
      <c r="D817" s="306"/>
      <c r="E817" s="306"/>
      <c r="F817" s="284"/>
      <c r="G817" s="306"/>
      <c r="H817" s="306"/>
      <c r="I817" s="306"/>
      <c r="J817" s="278">
        <v>0</v>
      </c>
      <c r="K817" s="279" t="s">
        <v>2763</v>
      </c>
      <c r="L817" s="279" t="s">
        <v>2763</v>
      </c>
      <c r="M817" s="278">
        <v>0</v>
      </c>
      <c r="N817" s="278"/>
      <c r="O817" s="279" t="e">
        <v>#N/A</v>
      </c>
      <c r="P817" s="278"/>
      <c r="Q817" s="307"/>
      <c r="R817" s="306"/>
      <c r="S817" s="284"/>
      <c r="T817" s="287"/>
      <c r="U817" s="312"/>
      <c r="V817" s="312"/>
      <c r="W817" s="315"/>
      <c r="X817" s="315"/>
      <c r="Y817" s="315"/>
    </row>
    <row r="818" spans="1:25" s="310" customFormat="1">
      <c r="A818" s="284"/>
      <c r="B818" s="323" t="s">
        <v>216</v>
      </c>
      <c r="C818" s="306"/>
      <c r="D818" s="306"/>
      <c r="E818" s="306"/>
      <c r="F818" s="284"/>
      <c r="G818" s="306"/>
      <c r="H818" s="306"/>
      <c r="I818" s="306"/>
      <c r="J818" s="278">
        <v>0</v>
      </c>
      <c r="K818" s="279" t="s">
        <v>2763</v>
      </c>
      <c r="L818" s="279" t="s">
        <v>2763</v>
      </c>
      <c r="M818" s="278">
        <v>0</v>
      </c>
      <c r="N818" s="278"/>
      <c r="O818" s="279" t="e">
        <v>#N/A</v>
      </c>
      <c r="P818" s="278"/>
      <c r="Q818" s="307"/>
      <c r="R818" s="306"/>
      <c r="S818" s="284"/>
      <c r="T818" s="287"/>
      <c r="U818" s="323"/>
      <c r="V818" s="323"/>
      <c r="W818" s="315"/>
      <c r="X818" s="315"/>
      <c r="Y818" s="315"/>
    </row>
    <row r="819" spans="1:25" s="310" customFormat="1" ht="31.5">
      <c r="A819" s="285" t="s">
        <v>2494</v>
      </c>
      <c r="B819" s="356" t="s">
        <v>1772</v>
      </c>
      <c r="C819" s="356" t="s">
        <v>2300</v>
      </c>
      <c r="D819" s="358"/>
      <c r="E819" s="358"/>
      <c r="F819" s="356" t="e">
        <v>#N/A</v>
      </c>
      <c r="G819" s="358"/>
      <c r="H819" s="358"/>
      <c r="I819" s="356" t="s">
        <v>3021</v>
      </c>
      <c r="J819" s="347" t="s">
        <v>3021</v>
      </c>
      <c r="K819" s="348" t="s">
        <v>3732</v>
      </c>
      <c r="L819" s="348" t="s">
        <v>3999</v>
      </c>
      <c r="M819" s="347" t="s">
        <v>2494</v>
      </c>
      <c r="N819" s="347" t="s">
        <v>3021</v>
      </c>
      <c r="O819" s="348" t="s">
        <v>2299</v>
      </c>
      <c r="P819" s="347"/>
      <c r="Q819" s="357" t="s">
        <v>2769</v>
      </c>
      <c r="R819" s="358"/>
      <c r="S819" s="356" t="s">
        <v>2299</v>
      </c>
      <c r="T819" s="287" t="s">
        <v>2771</v>
      </c>
      <c r="U819" s="259" t="s">
        <v>538</v>
      </c>
      <c r="V819" s="304">
        <v>17124000</v>
      </c>
      <c r="W819" s="305">
        <v>17048000</v>
      </c>
      <c r="X819" s="305">
        <v>0</v>
      </c>
      <c r="Y819" s="305">
        <v>0</v>
      </c>
    </row>
    <row r="820" spans="1:25" s="310" customFormat="1" ht="31.5">
      <c r="A820" s="285" t="s">
        <v>2489</v>
      </c>
      <c r="B820" s="356" t="s">
        <v>1772</v>
      </c>
      <c r="C820" s="356" t="s">
        <v>2300</v>
      </c>
      <c r="D820" s="358"/>
      <c r="E820" s="358"/>
      <c r="F820" s="356" t="e">
        <v>#N/A</v>
      </c>
      <c r="G820" s="358"/>
      <c r="H820" s="358"/>
      <c r="I820" s="356" t="s">
        <v>3016</v>
      </c>
      <c r="J820" s="347" t="s">
        <v>3016</v>
      </c>
      <c r="K820" s="348" t="s">
        <v>3732</v>
      </c>
      <c r="L820" s="348" t="s">
        <v>3999</v>
      </c>
      <c r="M820" s="347" t="s">
        <v>2489</v>
      </c>
      <c r="N820" s="347" t="s">
        <v>3016</v>
      </c>
      <c r="O820" s="348" t="s">
        <v>2261</v>
      </c>
      <c r="P820" s="347"/>
      <c r="Q820" s="357" t="s">
        <v>2769</v>
      </c>
      <c r="R820" s="358"/>
      <c r="S820" s="356" t="s">
        <v>2261</v>
      </c>
      <c r="T820" s="287" t="s">
        <v>2771</v>
      </c>
      <c r="U820" s="259" t="s">
        <v>539</v>
      </c>
      <c r="V820" s="304">
        <v>11040000</v>
      </c>
      <c r="W820" s="305">
        <v>14048000</v>
      </c>
      <c r="X820" s="305">
        <v>0</v>
      </c>
      <c r="Y820" s="305">
        <v>0</v>
      </c>
    </row>
    <row r="821" spans="1:25" s="310" customFormat="1">
      <c r="A821" s="285" t="s">
        <v>3972</v>
      </c>
      <c r="B821" s="356" t="s">
        <v>1772</v>
      </c>
      <c r="C821" s="356" t="s">
        <v>2926</v>
      </c>
      <c r="D821" s="358"/>
      <c r="E821" s="358"/>
      <c r="F821" s="356" t="e">
        <v>#N/A</v>
      </c>
      <c r="G821" s="358"/>
      <c r="H821" s="358"/>
      <c r="I821" s="356" t="e">
        <v>#N/A</v>
      </c>
      <c r="J821" s="347" t="s">
        <v>2927</v>
      </c>
      <c r="K821" s="348" t="s">
        <v>3732</v>
      </c>
      <c r="L821" s="348" t="s">
        <v>3999</v>
      </c>
      <c r="M821" s="347" t="s">
        <v>3972</v>
      </c>
      <c r="N821" s="347" t="s">
        <v>4075</v>
      </c>
      <c r="O821" s="348">
        <v>23020101</v>
      </c>
      <c r="P821" s="347"/>
      <c r="Q821" s="357" t="s">
        <v>2769</v>
      </c>
      <c r="R821" s="358"/>
      <c r="S821" s="356">
        <v>23020101</v>
      </c>
      <c r="T821" s="287" t="s">
        <v>2771</v>
      </c>
      <c r="U821" s="259" t="s">
        <v>540</v>
      </c>
      <c r="V821" s="304"/>
      <c r="W821" s="305">
        <v>25048000</v>
      </c>
      <c r="X821" s="305">
        <v>0</v>
      </c>
      <c r="Y821" s="305">
        <v>0</v>
      </c>
    </row>
    <row r="822" spans="1:25" s="310" customFormat="1" ht="31.5">
      <c r="A822" s="285" t="s">
        <v>3975</v>
      </c>
      <c r="B822" s="356" t="s">
        <v>1772</v>
      </c>
      <c r="C822" s="356" t="s">
        <v>2300</v>
      </c>
      <c r="D822" s="358"/>
      <c r="E822" s="358"/>
      <c r="F822" s="356" t="e">
        <v>#N/A</v>
      </c>
      <c r="G822" s="358"/>
      <c r="H822" s="358"/>
      <c r="I822" s="356" t="e">
        <v>#N/A</v>
      </c>
      <c r="J822" s="347" t="s">
        <v>3024</v>
      </c>
      <c r="K822" s="348" t="s">
        <v>3732</v>
      </c>
      <c r="L822" s="348" t="s">
        <v>3999</v>
      </c>
      <c r="M822" s="347" t="s">
        <v>3975</v>
      </c>
      <c r="N822" s="347" t="s">
        <v>4076</v>
      </c>
      <c r="O822" s="348">
        <v>23050126</v>
      </c>
      <c r="P822" s="347"/>
      <c r="Q822" s="357" t="s">
        <v>2769</v>
      </c>
      <c r="R822" s="358"/>
      <c r="S822" s="356">
        <v>23050126</v>
      </c>
      <c r="T822" s="287" t="s">
        <v>2771</v>
      </c>
      <c r="U822" s="259" t="s">
        <v>541</v>
      </c>
      <c r="V822" s="304"/>
      <c r="W822" s="305">
        <v>3048000</v>
      </c>
      <c r="X822" s="305">
        <v>0</v>
      </c>
      <c r="Y822" s="305">
        <v>0</v>
      </c>
    </row>
    <row r="823" spans="1:25" s="310" customFormat="1">
      <c r="A823" s="285" t="s">
        <v>2491</v>
      </c>
      <c r="B823" s="356" t="s">
        <v>1772</v>
      </c>
      <c r="C823" s="356" t="s">
        <v>2300</v>
      </c>
      <c r="D823" s="358"/>
      <c r="E823" s="358"/>
      <c r="F823" s="356" t="e">
        <v>#N/A</v>
      </c>
      <c r="G823" s="358"/>
      <c r="H823" s="358"/>
      <c r="I823" s="356" t="s">
        <v>3018</v>
      </c>
      <c r="J823" s="347" t="s">
        <v>3018</v>
      </c>
      <c r="K823" s="348" t="s">
        <v>4055</v>
      </c>
      <c r="L823" s="348" t="s">
        <v>3999</v>
      </c>
      <c r="M823" s="347" t="s">
        <v>2491</v>
      </c>
      <c r="N823" s="347" t="s">
        <v>3018</v>
      </c>
      <c r="O823" s="348" t="s">
        <v>2210</v>
      </c>
      <c r="P823" s="347"/>
      <c r="Q823" s="357" t="s">
        <v>2769</v>
      </c>
      <c r="R823" s="358"/>
      <c r="S823" s="356" t="s">
        <v>2210</v>
      </c>
      <c r="T823" s="287" t="s">
        <v>2771</v>
      </c>
      <c r="U823" s="259" t="s">
        <v>950</v>
      </c>
      <c r="V823" s="304">
        <v>2000000</v>
      </c>
      <c r="W823" s="305">
        <v>1548000</v>
      </c>
      <c r="X823" s="305">
        <v>0</v>
      </c>
      <c r="Y823" s="305">
        <v>0</v>
      </c>
    </row>
    <row r="824" spans="1:25" s="310" customFormat="1" ht="31.5">
      <c r="A824" s="285" t="s">
        <v>2492</v>
      </c>
      <c r="B824" s="356" t="s">
        <v>1772</v>
      </c>
      <c r="C824" s="356" t="s">
        <v>2300</v>
      </c>
      <c r="D824" s="358"/>
      <c r="E824" s="358"/>
      <c r="F824" s="356" t="e">
        <v>#N/A</v>
      </c>
      <c r="G824" s="358"/>
      <c r="H824" s="358"/>
      <c r="I824" s="356" t="s">
        <v>3019</v>
      </c>
      <c r="J824" s="347" t="s">
        <v>3030</v>
      </c>
      <c r="K824" s="348" t="s">
        <v>3732</v>
      </c>
      <c r="L824" s="348" t="s">
        <v>3999</v>
      </c>
      <c r="M824" s="347" t="s">
        <v>2492</v>
      </c>
      <c r="N824" s="347" t="s">
        <v>3019</v>
      </c>
      <c r="O824" s="348" t="s">
        <v>2277</v>
      </c>
      <c r="P824" s="347"/>
      <c r="Q824" s="357" t="s">
        <v>2769</v>
      </c>
      <c r="R824" s="358"/>
      <c r="S824" s="356" t="s">
        <v>2277</v>
      </c>
      <c r="T824" s="287" t="s">
        <v>2771</v>
      </c>
      <c r="U824" s="259" t="s">
        <v>542</v>
      </c>
      <c r="V824" s="304">
        <v>1010000</v>
      </c>
      <c r="W824" s="305">
        <v>1048000</v>
      </c>
      <c r="X824" s="305">
        <v>0</v>
      </c>
      <c r="Y824" s="305">
        <v>0</v>
      </c>
    </row>
    <row r="825" spans="1:25" s="310" customFormat="1" ht="31.5">
      <c r="A825" s="285" t="s">
        <v>2640</v>
      </c>
      <c r="B825" s="356" t="s">
        <v>1772</v>
      </c>
      <c r="C825" s="356" t="s">
        <v>2602</v>
      </c>
      <c r="D825" s="358"/>
      <c r="E825" s="358"/>
      <c r="F825" s="356" t="e">
        <v>#N/A</v>
      </c>
      <c r="G825" s="358"/>
      <c r="H825" s="358"/>
      <c r="I825" s="356" t="s">
        <v>3153</v>
      </c>
      <c r="J825" s="347" t="s">
        <v>3153</v>
      </c>
      <c r="K825" s="348" t="s">
        <v>4058</v>
      </c>
      <c r="L825" s="348" t="s">
        <v>3999</v>
      </c>
      <c r="M825" s="347" t="s">
        <v>2640</v>
      </c>
      <c r="N825" s="347" t="s">
        <v>3153</v>
      </c>
      <c r="O825" s="348" t="s">
        <v>2641</v>
      </c>
      <c r="P825" s="347"/>
      <c r="Q825" s="357" t="s">
        <v>2769</v>
      </c>
      <c r="R825" s="358"/>
      <c r="S825" s="356" t="s">
        <v>2641</v>
      </c>
      <c r="T825" s="287" t="s">
        <v>2771</v>
      </c>
      <c r="U825" s="259" t="s">
        <v>951</v>
      </c>
      <c r="V825" s="304"/>
      <c r="W825" s="305">
        <v>3048000</v>
      </c>
      <c r="X825" s="305">
        <v>0</v>
      </c>
      <c r="Y825" s="305">
        <v>0</v>
      </c>
    </row>
    <row r="826" spans="1:25" s="310" customFormat="1">
      <c r="A826" s="285" t="s">
        <v>3569</v>
      </c>
      <c r="B826" s="356" t="s">
        <v>1772</v>
      </c>
      <c r="C826" s="356" t="s">
        <v>2926</v>
      </c>
      <c r="D826" s="358"/>
      <c r="E826" s="358"/>
      <c r="F826" s="356" t="e">
        <v>#N/A</v>
      </c>
      <c r="G826" s="358"/>
      <c r="H826" s="358"/>
      <c r="I826" s="356" t="s">
        <v>3570</v>
      </c>
      <c r="J826" s="347" t="s">
        <v>3861</v>
      </c>
      <c r="K826" s="348" t="s">
        <v>3732</v>
      </c>
      <c r="L826" s="348" t="s">
        <v>3999</v>
      </c>
      <c r="M826" s="347" t="s">
        <v>3569</v>
      </c>
      <c r="N826" s="347" t="s">
        <v>3861</v>
      </c>
      <c r="O826" s="348">
        <v>0</v>
      </c>
      <c r="P826" s="347"/>
      <c r="Q826" s="357" t="s">
        <v>2769</v>
      </c>
      <c r="R826" s="358"/>
      <c r="S826" s="356">
        <v>23010124</v>
      </c>
      <c r="T826" s="287"/>
      <c r="U826" s="259" t="s">
        <v>543</v>
      </c>
      <c r="V826" s="304">
        <v>1569300</v>
      </c>
      <c r="W826" s="305">
        <v>1048000</v>
      </c>
      <c r="X826" s="305">
        <v>0</v>
      </c>
      <c r="Y826" s="305">
        <v>0</v>
      </c>
    </row>
    <row r="827" spans="1:25" s="310" customFormat="1">
      <c r="A827" s="285" t="s">
        <v>3577</v>
      </c>
      <c r="B827" s="356" t="s">
        <v>1772</v>
      </c>
      <c r="C827" s="356" t="s">
        <v>2926</v>
      </c>
      <c r="D827" s="358"/>
      <c r="E827" s="358"/>
      <c r="F827" s="356" t="e">
        <v>#N/A</v>
      </c>
      <c r="G827" s="358"/>
      <c r="H827" s="358"/>
      <c r="I827" s="356" t="s">
        <v>3578</v>
      </c>
      <c r="J827" s="347" t="s">
        <v>3862</v>
      </c>
      <c r="K827" s="348" t="s">
        <v>3732</v>
      </c>
      <c r="L827" s="348" t="s">
        <v>3999</v>
      </c>
      <c r="M827" s="347" t="s">
        <v>3577</v>
      </c>
      <c r="N827" s="347" t="s">
        <v>3862</v>
      </c>
      <c r="O827" s="348">
        <v>0</v>
      </c>
      <c r="P827" s="347"/>
      <c r="Q827" s="357" t="s">
        <v>2769</v>
      </c>
      <c r="R827" s="358"/>
      <c r="S827" s="356">
        <v>23010121</v>
      </c>
      <c r="T827" s="287"/>
      <c r="U827" s="259" t="s">
        <v>544</v>
      </c>
      <c r="V827" s="304"/>
      <c r="W827" s="305">
        <v>2048000</v>
      </c>
      <c r="X827" s="305">
        <v>0</v>
      </c>
      <c r="Y827" s="305">
        <v>0</v>
      </c>
    </row>
    <row r="828" spans="1:25" s="310" customFormat="1">
      <c r="A828" s="285" t="s">
        <v>3581</v>
      </c>
      <c r="B828" s="356" t="s">
        <v>1772</v>
      </c>
      <c r="C828" s="356" t="s">
        <v>2244</v>
      </c>
      <c r="D828" s="358"/>
      <c r="E828" s="358"/>
      <c r="F828" s="356" t="e">
        <v>#N/A</v>
      </c>
      <c r="G828" s="358"/>
      <c r="H828" s="358"/>
      <c r="I828" s="356">
        <v>0</v>
      </c>
      <c r="J828" s="347">
        <v>0</v>
      </c>
      <c r="K828" s="348" t="s">
        <v>2763</v>
      </c>
      <c r="L828" s="348" t="s">
        <v>2763</v>
      </c>
      <c r="M828" s="347" t="s">
        <v>3581</v>
      </c>
      <c r="N828" s="347" t="s">
        <v>4149</v>
      </c>
      <c r="O828" s="348">
        <v>0</v>
      </c>
      <c r="P828" s="347"/>
      <c r="Q828" s="357" t="s">
        <v>2769</v>
      </c>
      <c r="R828" s="358"/>
      <c r="S828" s="356">
        <v>23010125</v>
      </c>
      <c r="T828" s="287"/>
      <c r="U828" s="259" t="s">
        <v>952</v>
      </c>
      <c r="V828" s="304"/>
      <c r="W828" s="305">
        <v>2748000</v>
      </c>
      <c r="X828" s="305">
        <v>0</v>
      </c>
      <c r="Y828" s="305">
        <v>0</v>
      </c>
    </row>
    <row r="829" spans="1:25" s="310" customFormat="1" ht="31.5">
      <c r="A829" s="285" t="s">
        <v>3987</v>
      </c>
      <c r="B829" s="356" t="s">
        <v>1772</v>
      </c>
      <c r="C829" s="356" t="s">
        <v>2300</v>
      </c>
      <c r="D829" s="358"/>
      <c r="E829" s="358"/>
      <c r="F829" s="356" t="e">
        <v>#N/A</v>
      </c>
      <c r="G829" s="358"/>
      <c r="H829" s="358"/>
      <c r="I829" s="356" t="e">
        <v>#N/A</v>
      </c>
      <c r="J829" s="347" t="s">
        <v>3023</v>
      </c>
      <c r="K829" s="348" t="s">
        <v>4055</v>
      </c>
      <c r="L829" s="348" t="s">
        <v>3999</v>
      </c>
      <c r="M829" s="347" t="s">
        <v>3987</v>
      </c>
      <c r="N829" s="347" t="s">
        <v>4077</v>
      </c>
      <c r="O829" s="348" t="s">
        <v>2497</v>
      </c>
      <c r="P829" s="347"/>
      <c r="Q829" s="357" t="s">
        <v>2769</v>
      </c>
      <c r="R829" s="358"/>
      <c r="S829" s="356" t="s">
        <v>2497</v>
      </c>
      <c r="T829" s="287" t="s">
        <v>2771</v>
      </c>
      <c r="U829" s="259" t="s">
        <v>545</v>
      </c>
      <c r="V829" s="304"/>
      <c r="W829" s="305">
        <v>4048000</v>
      </c>
      <c r="X829" s="305">
        <v>4048000</v>
      </c>
      <c r="Y829" s="305">
        <v>4048000</v>
      </c>
    </row>
    <row r="830" spans="1:25" s="310" customFormat="1">
      <c r="A830" s="285" t="s">
        <v>3976</v>
      </c>
      <c r="B830" s="356" t="s">
        <v>1772</v>
      </c>
      <c r="C830" s="356" t="s">
        <v>2300</v>
      </c>
      <c r="D830" s="358"/>
      <c r="E830" s="358"/>
      <c r="F830" s="356" t="e">
        <v>#N/A</v>
      </c>
      <c r="G830" s="358"/>
      <c r="H830" s="358"/>
      <c r="I830" s="356" t="e">
        <v>#N/A</v>
      </c>
      <c r="J830" s="347" t="s">
        <v>3017</v>
      </c>
      <c r="K830" s="348" t="s">
        <v>3732</v>
      </c>
      <c r="L830" s="348" t="s">
        <v>3999</v>
      </c>
      <c r="M830" s="347" t="s">
        <v>3976</v>
      </c>
      <c r="N830" s="347" t="s">
        <v>4078</v>
      </c>
      <c r="O830" s="348" t="s">
        <v>2261</v>
      </c>
      <c r="P830" s="347"/>
      <c r="Q830" s="357" t="s">
        <v>2769</v>
      </c>
      <c r="R830" s="358"/>
      <c r="S830" s="356" t="s">
        <v>2261</v>
      </c>
      <c r="T830" s="287" t="s">
        <v>2771</v>
      </c>
      <c r="U830" s="259" t="s">
        <v>546</v>
      </c>
      <c r="V830" s="304"/>
      <c r="W830" s="305">
        <v>2048000</v>
      </c>
      <c r="X830" s="305">
        <v>0</v>
      </c>
      <c r="Y830" s="305">
        <v>0</v>
      </c>
    </row>
    <row r="831" spans="1:25" s="310" customFormat="1">
      <c r="A831" s="285" t="s">
        <v>2493</v>
      </c>
      <c r="B831" s="356" t="s">
        <v>1772</v>
      </c>
      <c r="C831" s="356" t="s">
        <v>2300</v>
      </c>
      <c r="D831" s="358"/>
      <c r="E831" s="358"/>
      <c r="F831" s="356" t="e">
        <v>#N/A</v>
      </c>
      <c r="G831" s="358"/>
      <c r="H831" s="358"/>
      <c r="I831" s="356" t="s">
        <v>3020</v>
      </c>
      <c r="J831" s="347" t="s">
        <v>3020</v>
      </c>
      <c r="K831" s="348" t="s">
        <v>3732</v>
      </c>
      <c r="L831" s="348" t="s">
        <v>3999</v>
      </c>
      <c r="M831" s="347" t="s">
        <v>2493</v>
      </c>
      <c r="N831" s="347" t="s">
        <v>3020</v>
      </c>
      <c r="O831" s="348" t="s">
        <v>2210</v>
      </c>
      <c r="P831" s="347"/>
      <c r="Q831" s="357" t="s">
        <v>2769</v>
      </c>
      <c r="R831" s="358"/>
      <c r="S831" s="356" t="s">
        <v>2210</v>
      </c>
      <c r="T831" s="287" t="s">
        <v>2771</v>
      </c>
      <c r="U831" s="259" t="s">
        <v>547</v>
      </c>
      <c r="V831" s="304">
        <v>3010000</v>
      </c>
      <c r="W831" s="305">
        <v>2048000</v>
      </c>
      <c r="X831" s="305">
        <v>2048000</v>
      </c>
      <c r="Y831" s="305">
        <v>2048000</v>
      </c>
    </row>
    <row r="832" spans="1:25" s="310" customFormat="1">
      <c r="A832" s="285" t="s">
        <v>2490</v>
      </c>
      <c r="B832" s="356" t="s">
        <v>1772</v>
      </c>
      <c r="C832" s="356" t="s">
        <v>2300</v>
      </c>
      <c r="D832" s="358"/>
      <c r="E832" s="358"/>
      <c r="F832" s="356" t="e">
        <v>#N/A</v>
      </c>
      <c r="G832" s="358"/>
      <c r="H832" s="358"/>
      <c r="I832" s="356" t="s">
        <v>3017</v>
      </c>
      <c r="J832" s="347" t="s">
        <v>3017</v>
      </c>
      <c r="K832" s="348" t="s">
        <v>3732</v>
      </c>
      <c r="L832" s="348" t="s">
        <v>3999</v>
      </c>
      <c r="M832" s="347" t="s">
        <v>2490</v>
      </c>
      <c r="N832" s="347" t="s">
        <v>3017</v>
      </c>
      <c r="O832" s="348" t="s">
        <v>2261</v>
      </c>
      <c r="P832" s="347"/>
      <c r="Q832" s="357" t="s">
        <v>2769</v>
      </c>
      <c r="R832" s="358"/>
      <c r="S832" s="356" t="s">
        <v>2261</v>
      </c>
      <c r="T832" s="287" t="s">
        <v>2771</v>
      </c>
      <c r="U832" s="259" t="s">
        <v>2105</v>
      </c>
      <c r="V832" s="304">
        <v>3010000</v>
      </c>
      <c r="W832" s="305">
        <v>3010000</v>
      </c>
      <c r="X832" s="305">
        <v>3548000</v>
      </c>
      <c r="Y832" s="305">
        <v>0</v>
      </c>
    </row>
    <row r="833" spans="1:25" s="310" customFormat="1" ht="31.5">
      <c r="A833" s="285" t="s">
        <v>2495</v>
      </c>
      <c r="B833" s="356" t="s">
        <v>1772</v>
      </c>
      <c r="C833" s="356" t="s">
        <v>2300</v>
      </c>
      <c r="D833" s="358"/>
      <c r="E833" s="358"/>
      <c r="F833" s="356" t="e">
        <v>#N/A</v>
      </c>
      <c r="G833" s="358"/>
      <c r="H833" s="358"/>
      <c r="I833" s="356" t="s">
        <v>3022</v>
      </c>
      <c r="J833" s="347" t="s">
        <v>3022</v>
      </c>
      <c r="K833" s="348" t="s">
        <v>3732</v>
      </c>
      <c r="L833" s="348" t="s">
        <v>3999</v>
      </c>
      <c r="M833" s="347" t="s">
        <v>2495</v>
      </c>
      <c r="N833" s="347" t="s">
        <v>3022</v>
      </c>
      <c r="O833" s="348" t="s">
        <v>2210</v>
      </c>
      <c r="P833" s="347"/>
      <c r="Q833" s="357" t="s">
        <v>2769</v>
      </c>
      <c r="R833" s="358"/>
      <c r="S833" s="356" t="s">
        <v>2210</v>
      </c>
      <c r="T833" s="287" t="s">
        <v>2771</v>
      </c>
      <c r="U833" s="259" t="s">
        <v>2106</v>
      </c>
      <c r="V833" s="304">
        <v>2574000</v>
      </c>
      <c r="W833" s="305">
        <v>2574000</v>
      </c>
      <c r="X833" s="305">
        <v>17048000</v>
      </c>
      <c r="Y833" s="305">
        <v>0</v>
      </c>
    </row>
    <row r="834" spans="1:25" s="310" customFormat="1" ht="31.5">
      <c r="A834" s="285" t="s">
        <v>2498</v>
      </c>
      <c r="B834" s="356" t="s">
        <v>1772</v>
      </c>
      <c r="C834" s="356" t="s">
        <v>2300</v>
      </c>
      <c r="D834" s="358"/>
      <c r="E834" s="358"/>
      <c r="F834" s="356" t="e">
        <v>#N/A</v>
      </c>
      <c r="G834" s="358"/>
      <c r="H834" s="358"/>
      <c r="I834" s="356" t="s">
        <v>3024</v>
      </c>
      <c r="J834" s="347" t="s">
        <v>3024</v>
      </c>
      <c r="K834" s="348" t="s">
        <v>3732</v>
      </c>
      <c r="L834" s="348" t="s">
        <v>3999</v>
      </c>
      <c r="M834" s="347" t="s">
        <v>2498</v>
      </c>
      <c r="N834" s="347" t="s">
        <v>3024</v>
      </c>
      <c r="O834" s="348" t="s">
        <v>2277</v>
      </c>
      <c r="P834" s="347"/>
      <c r="Q834" s="357" t="s">
        <v>2769</v>
      </c>
      <c r="R834" s="358"/>
      <c r="S834" s="356" t="s">
        <v>2277</v>
      </c>
      <c r="T834" s="287" t="s">
        <v>2771</v>
      </c>
      <c r="U834" s="259" t="s">
        <v>2107</v>
      </c>
      <c r="V834" s="304">
        <v>6650000</v>
      </c>
      <c r="W834" s="305">
        <v>6650000</v>
      </c>
      <c r="X834" s="305">
        <v>5048000</v>
      </c>
      <c r="Y834" s="305">
        <v>0</v>
      </c>
    </row>
    <row r="835" spans="1:25" s="310" customFormat="1" ht="31.5">
      <c r="A835" s="285" t="s">
        <v>2499</v>
      </c>
      <c r="B835" s="356" t="s">
        <v>1772</v>
      </c>
      <c r="C835" s="356" t="s">
        <v>2300</v>
      </c>
      <c r="D835" s="358"/>
      <c r="E835" s="358"/>
      <c r="F835" s="356" t="e">
        <v>#N/A</v>
      </c>
      <c r="G835" s="358"/>
      <c r="H835" s="358"/>
      <c r="I835" s="356" t="s">
        <v>3025</v>
      </c>
      <c r="J835" s="347" t="s">
        <v>3025</v>
      </c>
      <c r="K835" s="348" t="s">
        <v>4055</v>
      </c>
      <c r="L835" s="348" t="s">
        <v>3999</v>
      </c>
      <c r="M835" s="347" t="s">
        <v>2499</v>
      </c>
      <c r="N835" s="347" t="s">
        <v>3025</v>
      </c>
      <c r="O835" s="348" t="s">
        <v>2210</v>
      </c>
      <c r="P835" s="347"/>
      <c r="Q835" s="357" t="s">
        <v>2769</v>
      </c>
      <c r="R835" s="358"/>
      <c r="S835" s="356" t="s">
        <v>2210</v>
      </c>
      <c r="T835" s="287" t="s">
        <v>2771</v>
      </c>
      <c r="U835" s="259" t="s">
        <v>2108</v>
      </c>
      <c r="V835" s="304">
        <v>1574000</v>
      </c>
      <c r="W835" s="305">
        <v>1574000</v>
      </c>
      <c r="X835" s="305">
        <v>7048000</v>
      </c>
      <c r="Y835" s="305">
        <v>0</v>
      </c>
    </row>
    <row r="836" spans="1:25" s="310" customFormat="1" ht="31.5">
      <c r="A836" s="285" t="s">
        <v>2500</v>
      </c>
      <c r="B836" s="356" t="s">
        <v>1772</v>
      </c>
      <c r="C836" s="356" t="s">
        <v>2300</v>
      </c>
      <c r="D836" s="358"/>
      <c r="E836" s="358"/>
      <c r="F836" s="356" t="e">
        <v>#N/A</v>
      </c>
      <c r="G836" s="358"/>
      <c r="H836" s="358"/>
      <c r="I836" s="356" t="s">
        <v>3026</v>
      </c>
      <c r="J836" s="347" t="s">
        <v>3030</v>
      </c>
      <c r="K836" s="348" t="s">
        <v>3732</v>
      </c>
      <c r="L836" s="348" t="s">
        <v>3999</v>
      </c>
      <c r="M836" s="347" t="s">
        <v>2500</v>
      </c>
      <c r="N836" s="347" t="s">
        <v>3026</v>
      </c>
      <c r="O836" s="348" t="s">
        <v>2277</v>
      </c>
      <c r="P836" s="347"/>
      <c r="Q836" s="357" t="s">
        <v>2769</v>
      </c>
      <c r="R836" s="358"/>
      <c r="S836" s="356" t="s">
        <v>2277</v>
      </c>
      <c r="T836" s="287" t="s">
        <v>2771</v>
      </c>
      <c r="U836" s="259" t="s">
        <v>2109</v>
      </c>
      <c r="V836" s="304">
        <v>824000</v>
      </c>
      <c r="W836" s="305">
        <v>824000</v>
      </c>
      <c r="X836" s="305">
        <v>15048000</v>
      </c>
      <c r="Y836" s="305">
        <v>0</v>
      </c>
    </row>
    <row r="837" spans="1:25" s="310" customFormat="1" ht="31.5">
      <c r="A837" s="285" t="s">
        <v>2501</v>
      </c>
      <c r="B837" s="356" t="s">
        <v>1772</v>
      </c>
      <c r="C837" s="356" t="s">
        <v>2300</v>
      </c>
      <c r="D837" s="358"/>
      <c r="E837" s="358"/>
      <c r="F837" s="356" t="e">
        <v>#N/A</v>
      </c>
      <c r="G837" s="358"/>
      <c r="H837" s="358"/>
      <c r="I837" s="356" t="s">
        <v>3027</v>
      </c>
      <c r="J837" s="347" t="s">
        <v>3027</v>
      </c>
      <c r="K837" s="348" t="s">
        <v>4055</v>
      </c>
      <c r="L837" s="348" t="s">
        <v>3999</v>
      </c>
      <c r="M837" s="347" t="s">
        <v>2501</v>
      </c>
      <c r="N837" s="347" t="s">
        <v>3027</v>
      </c>
      <c r="O837" s="348" t="s">
        <v>2502</v>
      </c>
      <c r="P837" s="347"/>
      <c r="Q837" s="357" t="s">
        <v>2769</v>
      </c>
      <c r="R837" s="358"/>
      <c r="S837" s="356" t="s">
        <v>2502</v>
      </c>
      <c r="T837" s="287" t="s">
        <v>2771</v>
      </c>
      <c r="U837" s="259" t="s">
        <v>2110</v>
      </c>
      <c r="V837" s="304">
        <v>2224000</v>
      </c>
      <c r="W837" s="305">
        <v>2224000</v>
      </c>
      <c r="X837" s="305">
        <v>5078000</v>
      </c>
      <c r="Y837" s="305">
        <v>0</v>
      </c>
    </row>
    <row r="838" spans="1:25" s="310" customFormat="1" ht="31.5">
      <c r="A838" s="285" t="s">
        <v>2503</v>
      </c>
      <c r="B838" s="356" t="s">
        <v>1772</v>
      </c>
      <c r="C838" s="356" t="s">
        <v>2300</v>
      </c>
      <c r="D838" s="358"/>
      <c r="E838" s="358"/>
      <c r="F838" s="356" t="e">
        <v>#N/A</v>
      </c>
      <c r="G838" s="358"/>
      <c r="H838" s="358"/>
      <c r="I838" s="356" t="s">
        <v>3030</v>
      </c>
      <c r="J838" s="347" t="s">
        <v>3030</v>
      </c>
      <c r="K838" s="348" t="s">
        <v>3732</v>
      </c>
      <c r="L838" s="348" t="s">
        <v>3999</v>
      </c>
      <c r="M838" s="347" t="s">
        <v>2503</v>
      </c>
      <c r="N838" s="347" t="s">
        <v>3030</v>
      </c>
      <c r="O838" s="348" t="s">
        <v>2277</v>
      </c>
      <c r="P838" s="347"/>
      <c r="Q838" s="357" t="s">
        <v>2769</v>
      </c>
      <c r="R838" s="358"/>
      <c r="S838" s="356" t="s">
        <v>2277</v>
      </c>
      <c r="T838" s="287" t="s">
        <v>2771</v>
      </c>
      <c r="U838" s="259" t="s">
        <v>2111</v>
      </c>
      <c r="V838" s="304">
        <v>5074000</v>
      </c>
      <c r="W838" s="305">
        <v>5074000</v>
      </c>
      <c r="X838" s="305">
        <v>0</v>
      </c>
      <c r="Y838" s="305">
        <v>27048000</v>
      </c>
    </row>
    <row r="839" spans="1:25" s="310" customFormat="1" ht="31.5">
      <c r="A839" s="285" t="s">
        <v>2442</v>
      </c>
      <c r="B839" s="356" t="s">
        <v>1772</v>
      </c>
      <c r="C839" s="356" t="s">
        <v>2434</v>
      </c>
      <c r="D839" s="358"/>
      <c r="E839" s="358"/>
      <c r="F839" s="356" t="e">
        <v>#N/A</v>
      </c>
      <c r="G839" s="358"/>
      <c r="H839" s="358"/>
      <c r="I839" s="356" t="s">
        <v>2976</v>
      </c>
      <c r="J839" s="347" t="s">
        <v>2976</v>
      </c>
      <c r="K839" s="348" t="s">
        <v>4055</v>
      </c>
      <c r="L839" s="348" t="s">
        <v>3999</v>
      </c>
      <c r="M839" s="347" t="s">
        <v>2442</v>
      </c>
      <c r="N839" s="347" t="s">
        <v>2976</v>
      </c>
      <c r="O839" s="348" t="s">
        <v>2248</v>
      </c>
      <c r="P839" s="347"/>
      <c r="Q839" s="357" t="s">
        <v>2769</v>
      </c>
      <c r="R839" s="358"/>
      <c r="S839" s="356" t="s">
        <v>2248</v>
      </c>
      <c r="T839" s="287" t="s">
        <v>2771</v>
      </c>
      <c r="U839" s="259" t="s">
        <v>2112</v>
      </c>
      <c r="V839" s="304">
        <v>6074000</v>
      </c>
      <c r="W839" s="305">
        <v>6074000</v>
      </c>
      <c r="X839" s="305">
        <v>0</v>
      </c>
      <c r="Y839" s="305">
        <v>12048000</v>
      </c>
    </row>
    <row r="840" spans="1:25" s="310" customFormat="1" ht="31.5">
      <c r="A840" s="285" t="s">
        <v>2496</v>
      </c>
      <c r="B840" s="356" t="s">
        <v>1772</v>
      </c>
      <c r="C840" s="356" t="s">
        <v>2300</v>
      </c>
      <c r="D840" s="358"/>
      <c r="E840" s="358"/>
      <c r="F840" s="356" t="e">
        <v>#N/A</v>
      </c>
      <c r="G840" s="358"/>
      <c r="H840" s="358"/>
      <c r="I840" s="356" t="s">
        <v>3023</v>
      </c>
      <c r="J840" s="347" t="s">
        <v>3023</v>
      </c>
      <c r="K840" s="348" t="s">
        <v>4055</v>
      </c>
      <c r="L840" s="348" t="s">
        <v>3999</v>
      </c>
      <c r="M840" s="347" t="s">
        <v>2496</v>
      </c>
      <c r="N840" s="347" t="s">
        <v>3023</v>
      </c>
      <c r="O840" s="348" t="s">
        <v>2497</v>
      </c>
      <c r="P840" s="347"/>
      <c r="Q840" s="357" t="s">
        <v>2769</v>
      </c>
      <c r="R840" s="358"/>
      <c r="S840" s="356" t="s">
        <v>2497</v>
      </c>
      <c r="T840" s="287" t="s">
        <v>2771</v>
      </c>
      <c r="U840" s="259" t="s">
        <v>2113</v>
      </c>
      <c r="V840" s="304">
        <v>3300000</v>
      </c>
      <c r="W840" s="305">
        <v>3300000</v>
      </c>
      <c r="X840" s="305">
        <v>0</v>
      </c>
      <c r="Y840" s="305">
        <v>5048000</v>
      </c>
    </row>
    <row r="841" spans="1:25" s="310" customFormat="1">
      <c r="A841" s="285"/>
      <c r="B841" s="356" t="s">
        <v>1772</v>
      </c>
      <c r="C841" s="356" t="s">
        <v>2300</v>
      </c>
      <c r="D841" s="358"/>
      <c r="E841" s="358"/>
      <c r="F841" s="356"/>
      <c r="G841" s="358"/>
      <c r="H841" s="358"/>
      <c r="I841" s="356"/>
      <c r="J841" s="347"/>
      <c r="K841" s="348"/>
      <c r="L841" s="348"/>
      <c r="M841" s="347"/>
      <c r="N841" s="347" t="s">
        <v>4272</v>
      </c>
      <c r="O841" s="348"/>
      <c r="P841" s="347"/>
      <c r="Q841" s="357" t="s">
        <v>2769</v>
      </c>
      <c r="R841" s="358"/>
      <c r="S841" s="356" t="s">
        <v>2261</v>
      </c>
      <c r="T841" s="287"/>
      <c r="U841" s="259" t="s">
        <v>4267</v>
      </c>
      <c r="V841" s="304">
        <v>11040000</v>
      </c>
      <c r="W841" s="305"/>
      <c r="X841" s="305"/>
      <c r="Y841" s="305"/>
    </row>
    <row r="842" spans="1:25" s="310" customFormat="1">
      <c r="A842" s="285"/>
      <c r="B842" s="356" t="s">
        <v>1772</v>
      </c>
      <c r="C842" s="356" t="s">
        <v>2300</v>
      </c>
      <c r="D842" s="358"/>
      <c r="E842" s="358"/>
      <c r="F842" s="356"/>
      <c r="G842" s="358"/>
      <c r="H842" s="358"/>
      <c r="I842" s="356"/>
      <c r="J842" s="347"/>
      <c r="K842" s="348"/>
      <c r="L842" s="348"/>
      <c r="M842" s="347"/>
      <c r="N842" s="347" t="s">
        <v>4273</v>
      </c>
      <c r="O842" s="348"/>
      <c r="P842" s="347"/>
      <c r="Q842" s="357" t="s">
        <v>2769</v>
      </c>
      <c r="R842" s="358"/>
      <c r="S842" s="356" t="s">
        <v>4252</v>
      </c>
      <c r="T842" s="287"/>
      <c r="U842" s="259" t="s">
        <v>4268</v>
      </c>
      <c r="V842" s="304">
        <v>2008000</v>
      </c>
      <c r="W842" s="305"/>
      <c r="X842" s="305"/>
      <c r="Y842" s="305"/>
    </row>
    <row r="843" spans="1:25" s="310" customFormat="1" ht="31.5">
      <c r="A843" s="285"/>
      <c r="B843" s="356" t="s">
        <v>1772</v>
      </c>
      <c r="C843" s="356" t="s">
        <v>2300</v>
      </c>
      <c r="D843" s="358"/>
      <c r="E843" s="358"/>
      <c r="F843" s="356"/>
      <c r="G843" s="358"/>
      <c r="H843" s="358"/>
      <c r="I843" s="356"/>
      <c r="J843" s="347"/>
      <c r="K843" s="348"/>
      <c r="L843" s="348"/>
      <c r="M843" s="347"/>
      <c r="N843" s="347" t="s">
        <v>4274</v>
      </c>
      <c r="O843" s="348"/>
      <c r="P843" s="347"/>
      <c r="Q843" s="357" t="s">
        <v>2769</v>
      </c>
      <c r="R843" s="358"/>
      <c r="S843" s="356" t="s">
        <v>2261</v>
      </c>
      <c r="T843" s="287"/>
      <c r="U843" s="259" t="s">
        <v>4269</v>
      </c>
      <c r="V843" s="304">
        <v>10030000</v>
      </c>
      <c r="W843" s="305"/>
      <c r="X843" s="305"/>
      <c r="Y843" s="305"/>
    </row>
    <row r="844" spans="1:25" s="310" customFormat="1">
      <c r="A844" s="285"/>
      <c r="B844" s="356" t="s">
        <v>1772</v>
      </c>
      <c r="C844" s="356" t="s">
        <v>2300</v>
      </c>
      <c r="D844" s="358"/>
      <c r="E844" s="358"/>
      <c r="F844" s="356"/>
      <c r="G844" s="358"/>
      <c r="H844" s="358"/>
      <c r="I844" s="356"/>
      <c r="J844" s="347"/>
      <c r="K844" s="348"/>
      <c r="L844" s="348"/>
      <c r="M844" s="347"/>
      <c r="N844" s="347" t="s">
        <v>4275</v>
      </c>
      <c r="O844" s="348"/>
      <c r="P844" s="347"/>
      <c r="Q844" s="357" t="s">
        <v>2769</v>
      </c>
      <c r="R844" s="358"/>
      <c r="S844" s="356" t="s">
        <v>2261</v>
      </c>
      <c r="T844" s="287"/>
      <c r="U844" s="259" t="s">
        <v>4271</v>
      </c>
      <c r="V844" s="304">
        <v>3024000</v>
      </c>
      <c r="W844" s="305"/>
      <c r="X844" s="305"/>
      <c r="Y844" s="305"/>
    </row>
    <row r="845" spans="1:25" s="310" customFormat="1">
      <c r="A845" s="285"/>
      <c r="B845" s="356" t="s">
        <v>1772</v>
      </c>
      <c r="C845" s="356" t="s">
        <v>2300</v>
      </c>
      <c r="D845" s="358"/>
      <c r="E845" s="358"/>
      <c r="F845" s="356"/>
      <c r="G845" s="358"/>
      <c r="H845" s="358"/>
      <c r="I845" s="356"/>
      <c r="J845" s="347"/>
      <c r="K845" s="348"/>
      <c r="L845" s="348"/>
      <c r="M845" s="347"/>
      <c r="N845" s="347" t="s">
        <v>4276</v>
      </c>
      <c r="O845" s="348"/>
      <c r="P845" s="347"/>
      <c r="Q845" s="357" t="s">
        <v>2769</v>
      </c>
      <c r="R845" s="358"/>
      <c r="S845" s="356" t="s">
        <v>4252</v>
      </c>
      <c r="T845" s="287"/>
      <c r="U845" s="259" t="s">
        <v>4270</v>
      </c>
      <c r="V845" s="304">
        <v>25000000</v>
      </c>
      <c r="W845" s="305"/>
      <c r="X845" s="305"/>
      <c r="Y845" s="305"/>
    </row>
    <row r="846" spans="1:25" s="310" customFormat="1">
      <c r="A846" s="284"/>
      <c r="B846" s="356"/>
      <c r="C846" s="358"/>
      <c r="D846" s="358"/>
      <c r="E846" s="358"/>
      <c r="F846" s="356"/>
      <c r="G846" s="358"/>
      <c r="H846" s="358"/>
      <c r="I846" s="358"/>
      <c r="J846" s="347">
        <v>0</v>
      </c>
      <c r="K846" s="348" t="s">
        <v>2763</v>
      </c>
      <c r="L846" s="348" t="s">
        <v>2763</v>
      </c>
      <c r="M846" s="347">
        <v>0</v>
      </c>
      <c r="N846" s="347"/>
      <c r="O846" s="348" t="e">
        <v>#N/A</v>
      </c>
      <c r="P846" s="347"/>
      <c r="Q846" s="359"/>
      <c r="R846" s="358"/>
      <c r="S846" s="356"/>
      <c r="T846" s="287"/>
      <c r="U846" s="308"/>
      <c r="V846" s="309">
        <f>SUM(V819:V845)</f>
        <v>118159300</v>
      </c>
      <c r="W846" s="309">
        <f>SUM(W819:W845)</f>
        <v>110128000</v>
      </c>
      <c r="X846" s="309">
        <f>SUM(X819:X845)</f>
        <v>58914000</v>
      </c>
      <c r="Y846" s="309">
        <f>SUM(Y819:Y845)</f>
        <v>50240000</v>
      </c>
    </row>
    <row r="847" spans="1:25" s="310" customFormat="1">
      <c r="A847" s="284"/>
      <c r="B847" s="284"/>
      <c r="C847" s="306"/>
      <c r="D847" s="306"/>
      <c r="E847" s="306"/>
      <c r="F847" s="284"/>
      <c r="G847" s="306"/>
      <c r="H847" s="306"/>
      <c r="I847" s="306"/>
      <c r="J847" s="278">
        <v>0</v>
      </c>
      <c r="K847" s="279" t="s">
        <v>2763</v>
      </c>
      <c r="L847" s="279" t="s">
        <v>2763</v>
      </c>
      <c r="M847" s="278">
        <v>0</v>
      </c>
      <c r="N847" s="278"/>
      <c r="O847" s="279" t="e">
        <v>#N/A</v>
      </c>
      <c r="P847" s="278"/>
      <c r="Q847" s="307"/>
      <c r="R847" s="306"/>
      <c r="S847" s="284"/>
      <c r="T847" s="287"/>
      <c r="U847" s="312"/>
      <c r="V847" s="312"/>
      <c r="W847" s="315"/>
      <c r="X847" s="315"/>
      <c r="Y847" s="315"/>
    </row>
    <row r="848" spans="1:25" s="310" customFormat="1">
      <c r="A848" s="284"/>
      <c r="B848" s="284"/>
      <c r="C848" s="306"/>
      <c r="D848" s="306"/>
      <c r="E848" s="306"/>
      <c r="F848" s="284"/>
      <c r="G848" s="306"/>
      <c r="H848" s="306"/>
      <c r="I848" s="306"/>
      <c r="J848" s="278">
        <v>0</v>
      </c>
      <c r="K848" s="279" t="s">
        <v>2763</v>
      </c>
      <c r="L848" s="279" t="s">
        <v>2763</v>
      </c>
      <c r="M848" s="278">
        <v>0</v>
      </c>
      <c r="N848" s="278"/>
      <c r="O848" s="279" t="e">
        <v>#N/A</v>
      </c>
      <c r="P848" s="278"/>
      <c r="Q848" s="307"/>
      <c r="R848" s="306"/>
      <c r="S848" s="284"/>
      <c r="T848" s="287"/>
      <c r="U848" s="312"/>
      <c r="V848" s="312"/>
      <c r="W848" s="315"/>
      <c r="X848" s="315"/>
      <c r="Y848" s="315"/>
    </row>
    <row r="849" spans="1:25" s="310" customFormat="1">
      <c r="A849" s="284"/>
      <c r="B849" s="284"/>
      <c r="C849" s="306"/>
      <c r="D849" s="306"/>
      <c r="E849" s="306"/>
      <c r="F849" s="284"/>
      <c r="G849" s="306"/>
      <c r="H849" s="306"/>
      <c r="I849" s="306"/>
      <c r="J849" s="278">
        <v>0</v>
      </c>
      <c r="K849" s="279" t="s">
        <v>2763</v>
      </c>
      <c r="L849" s="279" t="s">
        <v>2763</v>
      </c>
      <c r="M849" s="278">
        <v>0</v>
      </c>
      <c r="N849" s="278"/>
      <c r="O849" s="279" t="e">
        <v>#N/A</v>
      </c>
      <c r="P849" s="278"/>
      <c r="Q849" s="307"/>
      <c r="R849" s="306"/>
      <c r="S849" s="284"/>
      <c r="T849" s="287"/>
      <c r="U849" s="312"/>
      <c r="V849" s="312"/>
      <c r="W849" s="315"/>
      <c r="X849" s="315"/>
      <c r="Y849" s="315"/>
    </row>
    <row r="850" spans="1:25" s="310" customFormat="1">
      <c r="A850" s="284"/>
      <c r="B850" s="284"/>
      <c r="C850" s="306"/>
      <c r="D850" s="306"/>
      <c r="E850" s="306"/>
      <c r="F850" s="284"/>
      <c r="G850" s="306"/>
      <c r="H850" s="306"/>
      <c r="I850" s="306"/>
      <c r="J850" s="278">
        <v>0</v>
      </c>
      <c r="K850" s="279" t="s">
        <v>2763</v>
      </c>
      <c r="L850" s="279" t="s">
        <v>2763</v>
      </c>
      <c r="M850" s="278">
        <v>0</v>
      </c>
      <c r="N850" s="278"/>
      <c r="O850" s="279" t="e">
        <v>#N/A</v>
      </c>
      <c r="P850" s="278"/>
      <c r="Q850" s="307"/>
      <c r="R850" s="306"/>
      <c r="S850" s="284"/>
      <c r="T850" s="287"/>
      <c r="U850" s="312"/>
      <c r="V850" s="312"/>
      <c r="W850" s="315"/>
      <c r="X850" s="315"/>
      <c r="Y850" s="315"/>
    </row>
    <row r="851" spans="1:25" s="310" customFormat="1">
      <c r="A851" s="284"/>
      <c r="B851" s="323" t="s">
        <v>2093</v>
      </c>
      <c r="C851" s="306"/>
      <c r="D851" s="306"/>
      <c r="E851" s="306"/>
      <c r="F851" s="284"/>
      <c r="G851" s="306"/>
      <c r="H851" s="306"/>
      <c r="I851" s="306"/>
      <c r="J851" s="278">
        <v>0</v>
      </c>
      <c r="K851" s="279" t="s">
        <v>2763</v>
      </c>
      <c r="L851" s="279" t="s">
        <v>2763</v>
      </c>
      <c r="M851" s="278">
        <v>0</v>
      </c>
      <c r="N851" s="278"/>
      <c r="O851" s="279" t="e">
        <v>#N/A</v>
      </c>
      <c r="P851" s="278"/>
      <c r="Q851" s="307"/>
      <c r="R851" s="306"/>
      <c r="S851" s="284"/>
      <c r="T851" s="287"/>
      <c r="U851" s="323"/>
      <c r="V851" s="323"/>
      <c r="W851" s="315"/>
      <c r="X851" s="315"/>
      <c r="Y851" s="315"/>
    </row>
    <row r="852" spans="1:25" s="310" customFormat="1">
      <c r="A852" s="285" t="s">
        <v>3588</v>
      </c>
      <c r="B852" s="356" t="s">
        <v>1769</v>
      </c>
      <c r="C852" s="356" t="s">
        <v>2762</v>
      </c>
      <c r="D852" s="358"/>
      <c r="E852" s="358"/>
      <c r="F852" s="356" t="e">
        <v>#N/A</v>
      </c>
      <c r="G852" s="358"/>
      <c r="H852" s="358"/>
      <c r="I852" s="356" t="s">
        <v>3589</v>
      </c>
      <c r="J852" s="347" t="s">
        <v>3863</v>
      </c>
      <c r="K852" s="348" t="s">
        <v>3999</v>
      </c>
      <c r="L852" s="348" t="s">
        <v>3999</v>
      </c>
      <c r="M852" s="347" t="s">
        <v>3588</v>
      </c>
      <c r="N852" s="347" t="s">
        <v>3863</v>
      </c>
      <c r="O852" s="348">
        <v>0</v>
      </c>
      <c r="P852" s="347"/>
      <c r="Q852" s="357" t="s">
        <v>2769</v>
      </c>
      <c r="R852" s="358"/>
      <c r="S852" s="356">
        <v>23020127</v>
      </c>
      <c r="T852" s="287"/>
      <c r="U852" s="259" t="s">
        <v>953</v>
      </c>
      <c r="V852" s="304"/>
      <c r="W852" s="305">
        <v>80500000</v>
      </c>
      <c r="X852" s="305">
        <v>0</v>
      </c>
      <c r="Y852" s="305">
        <v>0</v>
      </c>
    </row>
    <row r="853" spans="1:25" s="310" customFormat="1">
      <c r="A853" s="285" t="s">
        <v>3615</v>
      </c>
      <c r="B853" s="356" t="s">
        <v>1769</v>
      </c>
      <c r="C853" s="356" t="s">
        <v>2244</v>
      </c>
      <c r="D853" s="358"/>
      <c r="E853" s="358"/>
      <c r="F853" s="356" t="e">
        <v>#N/A</v>
      </c>
      <c r="G853" s="358"/>
      <c r="H853" s="358"/>
      <c r="I853" s="356">
        <v>0</v>
      </c>
      <c r="J853" s="347">
        <v>0</v>
      </c>
      <c r="K853" s="348" t="s">
        <v>2763</v>
      </c>
      <c r="L853" s="348" t="s">
        <v>2763</v>
      </c>
      <c r="M853" s="347" t="s">
        <v>3615</v>
      </c>
      <c r="N853" s="347" t="s">
        <v>4150</v>
      </c>
      <c r="O853" s="348">
        <v>0</v>
      </c>
      <c r="P853" s="347"/>
      <c r="Q853" s="357" t="s">
        <v>2769</v>
      </c>
      <c r="R853" s="358"/>
      <c r="S853" s="356">
        <v>23030105</v>
      </c>
      <c r="T853" s="287"/>
      <c r="U853" s="259" t="s">
        <v>954</v>
      </c>
      <c r="V853" s="304"/>
      <c r="W853" s="305">
        <v>132500000</v>
      </c>
      <c r="X853" s="305">
        <v>0</v>
      </c>
      <c r="Y853" s="305">
        <v>0</v>
      </c>
    </row>
    <row r="854" spans="1:25" s="310" customFormat="1">
      <c r="A854" s="285" t="s">
        <v>3618</v>
      </c>
      <c r="B854" s="356" t="s">
        <v>1769</v>
      </c>
      <c r="C854" s="356" t="s">
        <v>3442</v>
      </c>
      <c r="D854" s="358"/>
      <c r="E854" s="358"/>
      <c r="F854" s="356" t="e">
        <v>#N/A</v>
      </c>
      <c r="G854" s="358"/>
      <c r="H854" s="358"/>
      <c r="I854" s="356" t="s">
        <v>3619</v>
      </c>
      <c r="J854" s="347" t="s">
        <v>3619</v>
      </c>
      <c r="K854" s="348" t="s">
        <v>4071</v>
      </c>
      <c r="L854" s="348" t="s">
        <v>3999</v>
      </c>
      <c r="M854" s="347" t="s">
        <v>3618</v>
      </c>
      <c r="N854" s="347" t="s">
        <v>3619</v>
      </c>
      <c r="O854" s="348">
        <v>0</v>
      </c>
      <c r="P854" s="347"/>
      <c r="Q854" s="357" t="s">
        <v>2769</v>
      </c>
      <c r="R854" s="358"/>
      <c r="S854" s="356">
        <v>23020106</v>
      </c>
      <c r="T854" s="287"/>
      <c r="U854" s="259" t="s">
        <v>955</v>
      </c>
      <c r="V854" s="304">
        <v>2983035202.1300001</v>
      </c>
      <c r="W854" s="305">
        <v>1068135202.13</v>
      </c>
      <c r="X854" s="305">
        <v>0</v>
      </c>
      <c r="Y854" s="305">
        <v>0</v>
      </c>
    </row>
    <row r="855" spans="1:25" s="310" customFormat="1" ht="31.5">
      <c r="A855" s="285" t="s">
        <v>2504</v>
      </c>
      <c r="B855" s="356" t="s">
        <v>1769</v>
      </c>
      <c r="C855" s="356" t="s">
        <v>3031</v>
      </c>
      <c r="D855" s="358"/>
      <c r="E855" s="358"/>
      <c r="F855" s="356" t="e">
        <v>#N/A</v>
      </c>
      <c r="G855" s="358"/>
      <c r="H855" s="358"/>
      <c r="I855" s="356" t="s">
        <v>3032</v>
      </c>
      <c r="J855" s="347" t="s">
        <v>3032</v>
      </c>
      <c r="K855" s="348" t="s">
        <v>4071</v>
      </c>
      <c r="L855" s="348" t="s">
        <v>3999</v>
      </c>
      <c r="M855" s="347" t="s">
        <v>2504</v>
      </c>
      <c r="N855" s="347" t="s">
        <v>3032</v>
      </c>
      <c r="O855" s="348" t="s">
        <v>2192</v>
      </c>
      <c r="P855" s="347"/>
      <c r="Q855" s="357" t="s">
        <v>2769</v>
      </c>
      <c r="R855" s="358"/>
      <c r="S855" s="356" t="s">
        <v>2192</v>
      </c>
      <c r="T855" s="287" t="s">
        <v>2771</v>
      </c>
      <c r="U855" s="259" t="s">
        <v>960</v>
      </c>
      <c r="V855" s="304">
        <v>700000000</v>
      </c>
      <c r="W855" s="305">
        <v>500480000</v>
      </c>
      <c r="X855" s="305">
        <v>0</v>
      </c>
      <c r="Y855" s="305">
        <v>0</v>
      </c>
    </row>
    <row r="856" spans="1:25" s="310" customFormat="1">
      <c r="A856" s="285" t="s">
        <v>3628</v>
      </c>
      <c r="B856" s="356" t="s">
        <v>1769</v>
      </c>
      <c r="C856" s="356" t="s">
        <v>3442</v>
      </c>
      <c r="D856" s="358"/>
      <c r="E856" s="358"/>
      <c r="F856" s="356" t="e">
        <v>#N/A</v>
      </c>
      <c r="G856" s="358"/>
      <c r="H856" s="358"/>
      <c r="I856" s="356" t="s">
        <v>3629</v>
      </c>
      <c r="J856" s="347" t="s">
        <v>3864</v>
      </c>
      <c r="K856" s="348" t="s">
        <v>3732</v>
      </c>
      <c r="L856" s="348" t="s">
        <v>3999</v>
      </c>
      <c r="M856" s="347" t="s">
        <v>3628</v>
      </c>
      <c r="N856" s="347" t="s">
        <v>3864</v>
      </c>
      <c r="O856" s="348">
        <v>0</v>
      </c>
      <c r="P856" s="347"/>
      <c r="Q856" s="357" t="s">
        <v>2769</v>
      </c>
      <c r="R856" s="358"/>
      <c r="S856" s="356">
        <v>23020101</v>
      </c>
      <c r="T856" s="287"/>
      <c r="U856" s="259" t="s">
        <v>956</v>
      </c>
      <c r="V856" s="304"/>
      <c r="W856" s="305">
        <v>30256000</v>
      </c>
      <c r="X856" s="305">
        <v>0</v>
      </c>
      <c r="Y856" s="305">
        <v>0</v>
      </c>
    </row>
    <row r="857" spans="1:25" s="310" customFormat="1">
      <c r="A857" s="285" t="s">
        <v>3642</v>
      </c>
      <c r="B857" s="356" t="s">
        <v>1769</v>
      </c>
      <c r="C857" s="356" t="s">
        <v>2462</v>
      </c>
      <c r="D857" s="358"/>
      <c r="E857" s="358"/>
      <c r="F857" s="356" t="e">
        <v>#N/A</v>
      </c>
      <c r="G857" s="358"/>
      <c r="H857" s="358"/>
      <c r="I857" s="356" t="s">
        <v>3643</v>
      </c>
      <c r="J857" s="347" t="s">
        <v>3643</v>
      </c>
      <c r="K857" s="348" t="s">
        <v>4071</v>
      </c>
      <c r="L857" s="348" t="s">
        <v>3999</v>
      </c>
      <c r="M857" s="347" t="s">
        <v>3642</v>
      </c>
      <c r="N857" s="347" t="s">
        <v>3643</v>
      </c>
      <c r="O857" s="348">
        <v>0</v>
      </c>
      <c r="P857" s="347"/>
      <c r="Q857" s="357" t="s">
        <v>2769</v>
      </c>
      <c r="R857" s="358"/>
      <c r="S857" s="356">
        <v>23050101</v>
      </c>
      <c r="T857" s="287"/>
      <c r="U857" s="259" t="s">
        <v>957</v>
      </c>
      <c r="V857" s="304">
        <v>285446805</v>
      </c>
      <c r="W857" s="305">
        <v>720000000</v>
      </c>
      <c r="X857" s="305">
        <v>128172000</v>
      </c>
      <c r="Y857" s="305">
        <v>128172000</v>
      </c>
    </row>
    <row r="858" spans="1:25" s="310" customFormat="1" ht="47.25">
      <c r="A858" s="285" t="s">
        <v>3654</v>
      </c>
      <c r="B858" s="356" t="s">
        <v>1769</v>
      </c>
      <c r="C858" s="356" t="s">
        <v>3329</v>
      </c>
      <c r="D858" s="358"/>
      <c r="E858" s="358"/>
      <c r="F858" s="356" t="e">
        <v>#N/A</v>
      </c>
      <c r="G858" s="358"/>
      <c r="H858" s="358"/>
      <c r="I858" s="356" t="s">
        <v>3655</v>
      </c>
      <c r="J858" s="347" t="s">
        <v>3865</v>
      </c>
      <c r="K858" s="348" t="s">
        <v>3732</v>
      </c>
      <c r="L858" s="348" t="s">
        <v>3999</v>
      </c>
      <c r="M858" s="347" t="s">
        <v>3654</v>
      </c>
      <c r="N858" s="347" t="s">
        <v>3865</v>
      </c>
      <c r="O858" s="348">
        <v>0</v>
      </c>
      <c r="P858" s="347"/>
      <c r="Q858" s="357" t="s">
        <v>2769</v>
      </c>
      <c r="R858" s="358"/>
      <c r="S858" s="356">
        <v>23010119</v>
      </c>
      <c r="T858" s="287"/>
      <c r="U858" s="259" t="s">
        <v>958</v>
      </c>
      <c r="V858" s="304"/>
      <c r="W858" s="305">
        <v>13400000</v>
      </c>
      <c r="X858" s="305">
        <v>0</v>
      </c>
      <c r="Y858" s="305">
        <v>0</v>
      </c>
    </row>
    <row r="859" spans="1:25" s="310" customFormat="1" ht="47.25">
      <c r="A859" s="285" t="s">
        <v>3663</v>
      </c>
      <c r="B859" s="356" t="s">
        <v>1769</v>
      </c>
      <c r="C859" s="356" t="s">
        <v>3632</v>
      </c>
      <c r="D859" s="358"/>
      <c r="E859" s="358"/>
      <c r="F859" s="356" t="e">
        <v>#N/A</v>
      </c>
      <c r="G859" s="358"/>
      <c r="H859" s="358"/>
      <c r="I859" s="356">
        <v>0</v>
      </c>
      <c r="J859" s="347" t="s">
        <v>3865</v>
      </c>
      <c r="K859" s="348" t="s">
        <v>3732</v>
      </c>
      <c r="L859" s="348" t="s">
        <v>3999</v>
      </c>
      <c r="M859" s="347" t="s">
        <v>3663</v>
      </c>
      <c r="N859" s="347" t="s">
        <v>4079</v>
      </c>
      <c r="O859" s="348">
        <v>0</v>
      </c>
      <c r="P859" s="347"/>
      <c r="Q859" s="357" t="s">
        <v>2769</v>
      </c>
      <c r="R859" s="358"/>
      <c r="S859" s="356">
        <v>23050109</v>
      </c>
      <c r="T859" s="287"/>
      <c r="U859" s="259" t="s">
        <v>959</v>
      </c>
      <c r="V859" s="304"/>
      <c r="W859" s="305">
        <v>55000000</v>
      </c>
      <c r="X859" s="305">
        <v>0</v>
      </c>
      <c r="Y859" s="305">
        <v>0</v>
      </c>
    </row>
    <row r="860" spans="1:25" s="310" customFormat="1" ht="31.5">
      <c r="A860" s="285"/>
      <c r="B860" s="356" t="s">
        <v>1769</v>
      </c>
      <c r="C860" s="356" t="s">
        <v>4289</v>
      </c>
      <c r="D860" s="358"/>
      <c r="E860" s="358"/>
      <c r="F860" s="356"/>
      <c r="G860" s="358"/>
      <c r="H860" s="358"/>
      <c r="I860" s="356"/>
      <c r="J860" s="347"/>
      <c r="K860" s="348"/>
      <c r="L860" s="348"/>
      <c r="M860" s="347"/>
      <c r="N860" s="347" t="s">
        <v>4283</v>
      </c>
      <c r="O860" s="348"/>
      <c r="P860" s="347"/>
      <c r="Q860" s="357" t="s">
        <v>2769</v>
      </c>
      <c r="R860" s="358"/>
      <c r="S860" s="356" t="s">
        <v>2326</v>
      </c>
      <c r="T860" s="287"/>
      <c r="U860" s="259" t="s">
        <v>4277</v>
      </c>
      <c r="V860" s="304">
        <v>211600000</v>
      </c>
      <c r="W860" s="305"/>
      <c r="X860" s="305"/>
      <c r="Y860" s="305"/>
    </row>
    <row r="861" spans="1:25" s="310" customFormat="1">
      <c r="A861" s="285"/>
      <c r="B861" s="356" t="s">
        <v>1769</v>
      </c>
      <c r="C861" s="356" t="s">
        <v>4289</v>
      </c>
      <c r="D861" s="358"/>
      <c r="E861" s="358"/>
      <c r="F861" s="356"/>
      <c r="G861" s="358"/>
      <c r="H861" s="358"/>
      <c r="I861" s="356"/>
      <c r="J861" s="347"/>
      <c r="K861" s="348"/>
      <c r="L861" s="348"/>
      <c r="M861" s="347"/>
      <c r="N861" s="347" t="s">
        <v>4284</v>
      </c>
      <c r="O861" s="348"/>
      <c r="P861" s="347"/>
      <c r="Q861" s="357" t="s">
        <v>2769</v>
      </c>
      <c r="R861" s="358"/>
      <c r="S861" s="356" t="s">
        <v>2326</v>
      </c>
      <c r="T861" s="287"/>
      <c r="U861" s="259" t="s">
        <v>4278</v>
      </c>
      <c r="V861" s="304">
        <v>8000000</v>
      </c>
      <c r="W861" s="305"/>
      <c r="X861" s="305"/>
      <c r="Y861" s="305"/>
    </row>
    <row r="862" spans="1:25" s="310" customFormat="1" ht="31.5">
      <c r="A862" s="285"/>
      <c r="B862" s="356" t="s">
        <v>1769</v>
      </c>
      <c r="C862" s="356" t="s">
        <v>4289</v>
      </c>
      <c r="D862" s="358"/>
      <c r="E862" s="358"/>
      <c r="F862" s="356"/>
      <c r="G862" s="358"/>
      <c r="H862" s="358"/>
      <c r="I862" s="356"/>
      <c r="J862" s="347"/>
      <c r="K862" s="348"/>
      <c r="L862" s="348"/>
      <c r="M862" s="347"/>
      <c r="N862" s="347" t="s">
        <v>4288</v>
      </c>
      <c r="O862" s="348"/>
      <c r="P862" s="347"/>
      <c r="Q862" s="357" t="s">
        <v>2769</v>
      </c>
      <c r="R862" s="358"/>
      <c r="S862" s="356" t="s">
        <v>2248</v>
      </c>
      <c r="T862" s="287"/>
      <c r="U862" s="259" t="s">
        <v>4279</v>
      </c>
      <c r="V862" s="304">
        <v>42000000</v>
      </c>
      <c r="W862" s="305"/>
      <c r="X862" s="305"/>
      <c r="Y862" s="305"/>
    </row>
    <row r="863" spans="1:25" s="310" customFormat="1">
      <c r="A863" s="285"/>
      <c r="B863" s="356" t="s">
        <v>1769</v>
      </c>
      <c r="C863" s="356" t="s">
        <v>4289</v>
      </c>
      <c r="D863" s="358"/>
      <c r="E863" s="358"/>
      <c r="F863" s="356"/>
      <c r="G863" s="358"/>
      <c r="H863" s="358"/>
      <c r="I863" s="356"/>
      <c r="J863" s="347"/>
      <c r="K863" s="348"/>
      <c r="L863" s="348"/>
      <c r="M863" s="347"/>
      <c r="N863" s="347" t="s">
        <v>4285</v>
      </c>
      <c r="O863" s="348"/>
      <c r="P863" s="347"/>
      <c r="Q863" s="357" t="s">
        <v>2769</v>
      </c>
      <c r="R863" s="358"/>
      <c r="S863" s="356" t="s">
        <v>2261</v>
      </c>
      <c r="T863" s="287"/>
      <c r="U863" s="259" t="s">
        <v>4280</v>
      </c>
      <c r="V863" s="304">
        <v>36000000</v>
      </c>
      <c r="W863" s="305"/>
      <c r="X863" s="305"/>
      <c r="Y863" s="305"/>
    </row>
    <row r="864" spans="1:25" s="310" customFormat="1">
      <c r="A864" s="285"/>
      <c r="B864" s="356" t="s">
        <v>1769</v>
      </c>
      <c r="C864" s="356" t="s">
        <v>4289</v>
      </c>
      <c r="D864" s="358"/>
      <c r="E864" s="358"/>
      <c r="F864" s="356"/>
      <c r="G864" s="358"/>
      <c r="H864" s="358"/>
      <c r="I864" s="356"/>
      <c r="J864" s="347"/>
      <c r="K864" s="348"/>
      <c r="L864" s="348"/>
      <c r="M864" s="347"/>
      <c r="N864" s="347" t="s">
        <v>4286</v>
      </c>
      <c r="O864" s="348"/>
      <c r="P864" s="347"/>
      <c r="Q864" s="357" t="s">
        <v>2769</v>
      </c>
      <c r="R864" s="358"/>
      <c r="S864" s="356" t="s">
        <v>2438</v>
      </c>
      <c r="T864" s="287"/>
      <c r="U864" s="259" t="s">
        <v>4281</v>
      </c>
      <c r="V864" s="304">
        <v>670000</v>
      </c>
      <c r="W864" s="305"/>
      <c r="X864" s="305"/>
      <c r="Y864" s="305"/>
    </row>
    <row r="865" spans="1:25" s="310" customFormat="1" ht="31.5">
      <c r="A865" s="285"/>
      <c r="B865" s="356" t="s">
        <v>1769</v>
      </c>
      <c r="C865" s="356" t="s">
        <v>4289</v>
      </c>
      <c r="D865" s="358"/>
      <c r="E865" s="358"/>
      <c r="F865" s="356"/>
      <c r="G865" s="358"/>
      <c r="H865" s="358"/>
      <c r="I865" s="356"/>
      <c r="J865" s="347"/>
      <c r="K865" s="348"/>
      <c r="L865" s="348"/>
      <c r="M865" s="347"/>
      <c r="N865" s="347" t="s">
        <v>4287</v>
      </c>
      <c r="O865" s="348"/>
      <c r="P865" s="347"/>
      <c r="Q865" s="357" t="s">
        <v>2769</v>
      </c>
      <c r="R865" s="358"/>
      <c r="S865" s="356" t="s">
        <v>2286</v>
      </c>
      <c r="T865" s="287"/>
      <c r="U865" s="259" t="s">
        <v>4282</v>
      </c>
      <c r="V865" s="304">
        <v>9400000</v>
      </c>
      <c r="W865" s="305"/>
      <c r="X865" s="305"/>
      <c r="Y865" s="305"/>
    </row>
    <row r="866" spans="1:25" s="310" customFormat="1">
      <c r="A866" s="284"/>
      <c r="B866" s="356"/>
      <c r="C866" s="358"/>
      <c r="D866" s="358"/>
      <c r="E866" s="358"/>
      <c r="F866" s="356"/>
      <c r="G866" s="358"/>
      <c r="H866" s="358"/>
      <c r="I866" s="358"/>
      <c r="J866" s="347">
        <v>0</v>
      </c>
      <c r="K866" s="348" t="s">
        <v>2763</v>
      </c>
      <c r="L866" s="348" t="s">
        <v>2763</v>
      </c>
      <c r="M866" s="347">
        <v>0</v>
      </c>
      <c r="N866" s="347"/>
      <c r="O866" s="348" t="e">
        <v>#N/A</v>
      </c>
      <c r="P866" s="347"/>
      <c r="Q866" s="359"/>
      <c r="R866" s="358"/>
      <c r="S866" s="356"/>
      <c r="T866" s="287"/>
      <c r="U866" s="308"/>
      <c r="V866" s="309">
        <f>SUM(V852:V865)</f>
        <v>4276152007.1300001</v>
      </c>
      <c r="W866" s="309">
        <f>SUM(W852:W865)</f>
        <v>2600271202.1300001</v>
      </c>
      <c r="X866" s="309">
        <f>SUM(X852:X865)</f>
        <v>128172000</v>
      </c>
      <c r="Y866" s="309">
        <f>SUM(Y852:Y865)</f>
        <v>128172000</v>
      </c>
    </row>
    <row r="867" spans="1:25" s="310" customFormat="1">
      <c r="A867" s="284"/>
      <c r="B867" s="284"/>
      <c r="C867" s="306"/>
      <c r="D867" s="306"/>
      <c r="E867" s="306"/>
      <c r="F867" s="284"/>
      <c r="G867" s="306"/>
      <c r="H867" s="306"/>
      <c r="I867" s="306"/>
      <c r="J867" s="278">
        <v>0</v>
      </c>
      <c r="K867" s="279" t="s">
        <v>2763</v>
      </c>
      <c r="L867" s="279" t="s">
        <v>2763</v>
      </c>
      <c r="M867" s="278">
        <v>0</v>
      </c>
      <c r="N867" s="278"/>
      <c r="O867" s="279" t="e">
        <v>#N/A</v>
      </c>
      <c r="P867" s="278"/>
      <c r="Q867" s="307"/>
      <c r="R867" s="306"/>
      <c r="S867" s="284"/>
      <c r="T867" s="287"/>
      <c r="U867" s="312"/>
      <c r="V867" s="312"/>
      <c r="W867" s="315"/>
      <c r="X867" s="315"/>
      <c r="Y867" s="315"/>
    </row>
    <row r="868" spans="1:25" s="310" customFormat="1">
      <c r="A868" s="284"/>
      <c r="B868" s="284"/>
      <c r="C868" s="306"/>
      <c r="D868" s="306"/>
      <c r="E868" s="306"/>
      <c r="F868" s="284"/>
      <c r="G868" s="306"/>
      <c r="H868" s="306"/>
      <c r="I868" s="306"/>
      <c r="J868" s="278">
        <v>0</v>
      </c>
      <c r="K868" s="279" t="s">
        <v>2763</v>
      </c>
      <c r="L868" s="279" t="s">
        <v>2763</v>
      </c>
      <c r="M868" s="278">
        <v>0</v>
      </c>
      <c r="N868" s="278"/>
      <c r="O868" s="279" t="e">
        <v>#N/A</v>
      </c>
      <c r="P868" s="278"/>
      <c r="Q868" s="307"/>
      <c r="R868" s="306"/>
      <c r="S868" s="284"/>
      <c r="T868" s="287"/>
      <c r="U868" s="312" t="s">
        <v>1489</v>
      </c>
      <c r="V868" s="312"/>
      <c r="W868" s="315"/>
      <c r="X868" s="315"/>
      <c r="Y868" s="315"/>
    </row>
    <row r="869" spans="1:25" s="310" customFormat="1">
      <c r="A869" s="284"/>
      <c r="B869" s="284"/>
      <c r="C869" s="306"/>
      <c r="D869" s="306"/>
      <c r="E869" s="306"/>
      <c r="F869" s="284"/>
      <c r="G869" s="306"/>
      <c r="H869" s="306"/>
      <c r="I869" s="306"/>
      <c r="J869" s="278">
        <v>0</v>
      </c>
      <c r="K869" s="279" t="s">
        <v>2763</v>
      </c>
      <c r="L869" s="279" t="s">
        <v>2763</v>
      </c>
      <c r="M869" s="278">
        <v>0</v>
      </c>
      <c r="N869" s="278"/>
      <c r="O869" s="279" t="e">
        <v>#N/A</v>
      </c>
      <c r="P869" s="278"/>
      <c r="Q869" s="307"/>
      <c r="R869" s="306"/>
      <c r="S869" s="284"/>
      <c r="T869" s="287"/>
      <c r="U869" s="316" t="s">
        <v>1859</v>
      </c>
      <c r="V869" s="316"/>
      <c r="W869" s="315">
        <v>360000000</v>
      </c>
      <c r="X869" s="315"/>
      <c r="Y869" s="315"/>
    </row>
    <row r="870" spans="1:25" s="310" customFormat="1">
      <c r="A870" s="284"/>
      <c r="B870" s="284"/>
      <c r="C870" s="306"/>
      <c r="D870" s="306"/>
      <c r="E870" s="306"/>
      <c r="F870" s="284"/>
      <c r="G870" s="306"/>
      <c r="H870" s="306"/>
      <c r="I870" s="306"/>
      <c r="J870" s="278">
        <v>0</v>
      </c>
      <c r="K870" s="279" t="s">
        <v>2763</v>
      </c>
      <c r="L870" s="279" t="s">
        <v>2763</v>
      </c>
      <c r="M870" s="278">
        <v>0</v>
      </c>
      <c r="N870" s="278"/>
      <c r="O870" s="279" t="e">
        <v>#N/A</v>
      </c>
      <c r="P870" s="278"/>
      <c r="Q870" s="307"/>
      <c r="R870" s="306"/>
      <c r="S870" s="284"/>
      <c r="T870" s="287"/>
      <c r="U870" s="316" t="s">
        <v>1688</v>
      </c>
      <c r="V870" s="316"/>
      <c r="W870" s="325">
        <v>360000000</v>
      </c>
      <c r="X870" s="315"/>
      <c r="Y870" s="315"/>
    </row>
    <row r="871" spans="1:25" s="310" customFormat="1">
      <c r="A871" s="284"/>
      <c r="B871" s="284"/>
      <c r="C871" s="306"/>
      <c r="D871" s="306"/>
      <c r="E871" s="306"/>
      <c r="F871" s="284"/>
      <c r="G871" s="306"/>
      <c r="H871" s="306"/>
      <c r="I871" s="306"/>
      <c r="J871" s="278">
        <v>0</v>
      </c>
      <c r="K871" s="279" t="s">
        <v>2763</v>
      </c>
      <c r="L871" s="279" t="s">
        <v>2763</v>
      </c>
      <c r="M871" s="278">
        <v>0</v>
      </c>
      <c r="N871" s="278"/>
      <c r="O871" s="279" t="e">
        <v>#N/A</v>
      </c>
      <c r="P871" s="278"/>
      <c r="Q871" s="307"/>
      <c r="R871" s="306"/>
      <c r="S871" s="284"/>
      <c r="T871" s="287"/>
      <c r="U871" s="316"/>
      <c r="V871" s="316"/>
      <c r="W871" s="315">
        <f>SUM(W869:W870)</f>
        <v>720000000</v>
      </c>
      <c r="X871" s="315"/>
      <c r="Y871" s="315"/>
    </row>
    <row r="872" spans="1:25" s="310" customFormat="1">
      <c r="A872" s="284"/>
      <c r="B872" s="284"/>
      <c r="C872" s="306"/>
      <c r="D872" s="306"/>
      <c r="E872" s="306"/>
      <c r="F872" s="284"/>
      <c r="G872" s="306"/>
      <c r="H872" s="306"/>
      <c r="I872" s="306"/>
      <c r="J872" s="278">
        <v>0</v>
      </c>
      <c r="K872" s="279" t="s">
        <v>2763</v>
      </c>
      <c r="L872" s="279" t="s">
        <v>2763</v>
      </c>
      <c r="M872" s="278">
        <v>0</v>
      </c>
      <c r="N872" s="278"/>
      <c r="O872" s="279" t="e">
        <v>#N/A</v>
      </c>
      <c r="P872" s="278"/>
      <c r="Q872" s="307"/>
      <c r="R872" s="306"/>
      <c r="S872" s="284"/>
      <c r="T872" s="287"/>
      <c r="U872" s="316"/>
      <c r="V872" s="316"/>
      <c r="W872" s="315"/>
      <c r="X872" s="315"/>
      <c r="Y872" s="315"/>
    </row>
    <row r="873" spans="1:25" s="310" customFormat="1">
      <c r="A873" s="284"/>
      <c r="B873" s="284"/>
      <c r="C873" s="306"/>
      <c r="D873" s="306"/>
      <c r="E873" s="306"/>
      <c r="F873" s="284"/>
      <c r="G873" s="306"/>
      <c r="H873" s="306"/>
      <c r="I873" s="306"/>
      <c r="J873" s="278">
        <v>0</v>
      </c>
      <c r="K873" s="279" t="s">
        <v>2763</v>
      </c>
      <c r="L873" s="279" t="s">
        <v>2763</v>
      </c>
      <c r="M873" s="278">
        <v>0</v>
      </c>
      <c r="N873" s="278"/>
      <c r="O873" s="279" t="e">
        <v>#N/A</v>
      </c>
      <c r="P873" s="278"/>
      <c r="Q873" s="307"/>
      <c r="R873" s="306"/>
      <c r="S873" s="284"/>
      <c r="T873" s="287"/>
      <c r="U873" s="316" t="s">
        <v>1328</v>
      </c>
      <c r="V873" s="316"/>
      <c r="W873" s="315">
        <v>1880271202.1300001</v>
      </c>
      <c r="X873" s="315"/>
      <c r="Y873" s="315"/>
    </row>
    <row r="874" spans="1:25" s="310" customFormat="1">
      <c r="A874" s="284"/>
      <c r="B874" s="284"/>
      <c r="C874" s="306"/>
      <c r="D874" s="306"/>
      <c r="E874" s="306"/>
      <c r="F874" s="284"/>
      <c r="G874" s="306"/>
      <c r="H874" s="306"/>
      <c r="I874" s="306"/>
      <c r="J874" s="278">
        <v>0</v>
      </c>
      <c r="K874" s="279" t="s">
        <v>2763</v>
      </c>
      <c r="L874" s="279" t="s">
        <v>2763</v>
      </c>
      <c r="M874" s="278">
        <v>0</v>
      </c>
      <c r="N874" s="278"/>
      <c r="O874" s="279" t="e">
        <v>#N/A</v>
      </c>
      <c r="P874" s="278"/>
      <c r="Q874" s="307"/>
      <c r="R874" s="306"/>
      <c r="S874" s="284"/>
      <c r="T874" s="287"/>
      <c r="U874" s="312"/>
      <c r="V874" s="312"/>
      <c r="W874" s="315"/>
      <c r="X874" s="315"/>
      <c r="Y874" s="315"/>
    </row>
    <row r="875" spans="1:25" s="310" customFormat="1">
      <c r="A875" s="284"/>
      <c r="B875" s="284"/>
      <c r="C875" s="306"/>
      <c r="D875" s="306"/>
      <c r="E875" s="306"/>
      <c r="F875" s="284"/>
      <c r="G875" s="306"/>
      <c r="H875" s="306"/>
      <c r="I875" s="306"/>
      <c r="J875" s="278">
        <v>0</v>
      </c>
      <c r="K875" s="279" t="s">
        <v>2763</v>
      </c>
      <c r="L875" s="279" t="s">
        <v>2763</v>
      </c>
      <c r="M875" s="278">
        <v>0</v>
      </c>
      <c r="N875" s="278"/>
      <c r="O875" s="279" t="e">
        <v>#N/A</v>
      </c>
      <c r="P875" s="278"/>
      <c r="Q875" s="307"/>
      <c r="R875" s="306"/>
      <c r="S875" s="284"/>
      <c r="T875" s="287"/>
      <c r="U875" s="312"/>
      <c r="V875" s="312"/>
      <c r="W875" s="315"/>
      <c r="X875" s="315"/>
      <c r="Y875" s="315"/>
    </row>
    <row r="876" spans="1:25" s="310" customFormat="1">
      <c r="A876" s="284"/>
      <c r="B876" s="323" t="s">
        <v>548</v>
      </c>
      <c r="C876" s="306"/>
      <c r="D876" s="306"/>
      <c r="E876" s="306"/>
      <c r="F876" s="284"/>
      <c r="G876" s="306"/>
      <c r="H876" s="306"/>
      <c r="I876" s="306"/>
      <c r="J876" s="278">
        <v>0</v>
      </c>
      <c r="K876" s="279" t="s">
        <v>2763</v>
      </c>
      <c r="L876" s="279" t="s">
        <v>2763</v>
      </c>
      <c r="M876" s="278">
        <v>0</v>
      </c>
      <c r="N876" s="278"/>
      <c r="O876" s="279" t="e">
        <v>#N/A</v>
      </c>
      <c r="P876" s="278"/>
      <c r="Q876" s="307"/>
      <c r="R876" s="306"/>
      <c r="S876" s="284"/>
      <c r="T876" s="287"/>
      <c r="U876" s="323"/>
      <c r="V876" s="323"/>
      <c r="W876" s="315"/>
      <c r="X876" s="315"/>
      <c r="Y876" s="315"/>
    </row>
    <row r="877" spans="1:25" s="310" customFormat="1" ht="31.5">
      <c r="A877" s="285" t="s">
        <v>3695</v>
      </c>
      <c r="B877" s="356" t="s">
        <v>214</v>
      </c>
      <c r="C877" s="356" t="s">
        <v>2926</v>
      </c>
      <c r="D877" s="358"/>
      <c r="E877" s="358"/>
      <c r="F877" s="356" t="e">
        <v>#N/A</v>
      </c>
      <c r="G877" s="358"/>
      <c r="H877" s="358"/>
      <c r="I877" s="356" t="s">
        <v>3696</v>
      </c>
      <c r="J877" s="347" t="s">
        <v>3866</v>
      </c>
      <c r="K877" s="348" t="s">
        <v>3999</v>
      </c>
      <c r="L877" s="348" t="s">
        <v>3999</v>
      </c>
      <c r="M877" s="347" t="s">
        <v>3695</v>
      </c>
      <c r="N877" s="347" t="s">
        <v>3866</v>
      </c>
      <c r="O877" s="356" t="s">
        <v>2470</v>
      </c>
      <c r="P877" s="347"/>
      <c r="Q877" s="357" t="s">
        <v>2769</v>
      </c>
      <c r="R877" s="358"/>
      <c r="S877" s="356" t="s">
        <v>2470</v>
      </c>
      <c r="T877" s="287" t="s">
        <v>2771</v>
      </c>
      <c r="U877" s="327" t="s">
        <v>1839</v>
      </c>
      <c r="V877" s="304">
        <v>240238000</v>
      </c>
      <c r="W877" s="305">
        <v>247635750</v>
      </c>
      <c r="X877" s="305">
        <v>247635750</v>
      </c>
      <c r="Y877" s="305">
        <v>247635750</v>
      </c>
    </row>
    <row r="878" spans="1:25" s="310" customFormat="1" ht="31.5">
      <c r="A878" s="285" t="s">
        <v>3977</v>
      </c>
      <c r="B878" s="356" t="s">
        <v>214</v>
      </c>
      <c r="C878" s="356" t="s">
        <v>2926</v>
      </c>
      <c r="D878" s="358"/>
      <c r="E878" s="358"/>
      <c r="F878" s="356" t="e">
        <v>#N/A</v>
      </c>
      <c r="G878" s="358"/>
      <c r="H878" s="358"/>
      <c r="I878" s="356" t="e">
        <v>#N/A</v>
      </c>
      <c r="J878" s="347" t="s">
        <v>3866</v>
      </c>
      <c r="K878" s="348" t="s">
        <v>3999</v>
      </c>
      <c r="L878" s="348" t="s">
        <v>3999</v>
      </c>
      <c r="M878" s="347" t="s">
        <v>3977</v>
      </c>
      <c r="N878" s="347" t="s">
        <v>4080</v>
      </c>
      <c r="O878" s="356" t="s">
        <v>2470</v>
      </c>
      <c r="P878" s="347"/>
      <c r="Q878" s="357" t="s">
        <v>2769</v>
      </c>
      <c r="R878" s="358"/>
      <c r="S878" s="356" t="s">
        <v>2470</v>
      </c>
      <c r="T878" s="287" t="s">
        <v>2771</v>
      </c>
      <c r="U878" s="259" t="s">
        <v>961</v>
      </c>
      <c r="V878" s="304">
        <v>85238000</v>
      </c>
      <c r="W878" s="305">
        <v>87777000</v>
      </c>
      <c r="X878" s="305">
        <v>87777000</v>
      </c>
      <c r="Y878" s="305">
        <v>87777000</v>
      </c>
    </row>
    <row r="879" spans="1:25" s="310" customFormat="1" ht="31.5">
      <c r="A879" s="285" t="s">
        <v>3978</v>
      </c>
      <c r="B879" s="356" t="s">
        <v>214</v>
      </c>
      <c r="C879" s="356" t="s">
        <v>2926</v>
      </c>
      <c r="D879" s="358"/>
      <c r="E879" s="358"/>
      <c r="F879" s="356" t="e">
        <v>#N/A</v>
      </c>
      <c r="G879" s="358"/>
      <c r="H879" s="358"/>
      <c r="I879" s="356" t="e">
        <v>#N/A</v>
      </c>
      <c r="J879" s="347" t="s">
        <v>3877</v>
      </c>
      <c r="K879" s="348" t="s">
        <v>4071</v>
      </c>
      <c r="L879" s="348" t="s">
        <v>3999</v>
      </c>
      <c r="M879" s="347" t="s">
        <v>3978</v>
      </c>
      <c r="N879" s="347" t="s">
        <v>4081</v>
      </c>
      <c r="O879" s="356" t="s">
        <v>2470</v>
      </c>
      <c r="P879" s="347"/>
      <c r="Q879" s="357" t="s">
        <v>2769</v>
      </c>
      <c r="R879" s="358"/>
      <c r="S879" s="356" t="s">
        <v>2470</v>
      </c>
      <c r="T879" s="287" t="s">
        <v>2771</v>
      </c>
      <c r="U879" s="259" t="s">
        <v>962</v>
      </c>
      <c r="V879" s="304">
        <v>100238000</v>
      </c>
      <c r="W879" s="305">
        <v>108377000</v>
      </c>
      <c r="X879" s="305">
        <v>108377000</v>
      </c>
      <c r="Y879" s="305">
        <v>108377000</v>
      </c>
    </row>
    <row r="880" spans="1:25" s="310" customFormat="1" ht="47.25">
      <c r="A880" s="285" t="s">
        <v>3687</v>
      </c>
      <c r="B880" s="356" t="s">
        <v>214</v>
      </c>
      <c r="C880" s="356" t="s">
        <v>2926</v>
      </c>
      <c r="D880" s="358"/>
      <c r="E880" s="358"/>
      <c r="F880" s="356" t="e">
        <v>#N/A</v>
      </c>
      <c r="G880" s="358"/>
      <c r="H880" s="358"/>
      <c r="I880" s="356" t="s">
        <v>3688</v>
      </c>
      <c r="J880" s="347" t="s">
        <v>3876</v>
      </c>
      <c r="K880" s="348" t="s">
        <v>4071</v>
      </c>
      <c r="L880" s="348" t="s">
        <v>3999</v>
      </c>
      <c r="M880" s="347" t="s">
        <v>3687</v>
      </c>
      <c r="N880" s="347" t="s">
        <v>3876</v>
      </c>
      <c r="O880" s="348">
        <v>0</v>
      </c>
      <c r="P880" s="347"/>
      <c r="Q880" s="357" t="s">
        <v>2769</v>
      </c>
      <c r="R880" s="358"/>
      <c r="S880" s="356">
        <v>23010141</v>
      </c>
      <c r="T880" s="287"/>
      <c r="U880" s="259" t="s">
        <v>963</v>
      </c>
      <c r="V880" s="304">
        <v>150238000</v>
      </c>
      <c r="W880" s="305">
        <v>80217875</v>
      </c>
      <c r="X880" s="305">
        <v>160435750</v>
      </c>
      <c r="Y880" s="305">
        <v>160435750</v>
      </c>
    </row>
    <row r="881" spans="1:25" s="310" customFormat="1">
      <c r="A881" s="285" t="s">
        <v>3979</v>
      </c>
      <c r="B881" s="356" t="s">
        <v>214</v>
      </c>
      <c r="C881" s="356" t="s">
        <v>2926</v>
      </c>
      <c r="D881" s="358"/>
      <c r="E881" s="358"/>
      <c r="F881" s="356" t="e">
        <v>#N/A</v>
      </c>
      <c r="G881" s="358"/>
      <c r="H881" s="358"/>
      <c r="I881" s="356" t="e">
        <v>#N/A</v>
      </c>
      <c r="J881" s="347" t="s">
        <v>3877</v>
      </c>
      <c r="K881" s="348" t="s">
        <v>4071</v>
      </c>
      <c r="L881" s="348" t="s">
        <v>3999</v>
      </c>
      <c r="M881" s="347" t="s">
        <v>3979</v>
      </c>
      <c r="N881" s="347" t="s">
        <v>4082</v>
      </c>
      <c r="O881" s="356" t="s">
        <v>2470</v>
      </c>
      <c r="P881" s="347"/>
      <c r="Q881" s="357" t="s">
        <v>2769</v>
      </c>
      <c r="R881" s="358"/>
      <c r="S881" s="356" t="s">
        <v>2470</v>
      </c>
      <c r="T881" s="287" t="s">
        <v>2771</v>
      </c>
      <c r="U881" s="259" t="s">
        <v>965</v>
      </c>
      <c r="V881" s="304">
        <v>80210000</v>
      </c>
      <c r="W881" s="305">
        <v>81414700</v>
      </c>
      <c r="X881" s="305">
        <v>0</v>
      </c>
      <c r="Y881" s="305">
        <v>0</v>
      </c>
    </row>
    <row r="882" spans="1:25" s="310" customFormat="1">
      <c r="A882" s="285" t="s">
        <v>3980</v>
      </c>
      <c r="B882" s="356" t="s">
        <v>214</v>
      </c>
      <c r="C882" s="356" t="s">
        <v>2926</v>
      </c>
      <c r="D882" s="358"/>
      <c r="E882" s="358"/>
      <c r="F882" s="356" t="e">
        <v>#N/A</v>
      </c>
      <c r="G882" s="358"/>
      <c r="H882" s="358"/>
      <c r="I882" s="356" t="e">
        <v>#N/A</v>
      </c>
      <c r="J882" s="347" t="s">
        <v>3877</v>
      </c>
      <c r="K882" s="348" t="s">
        <v>4071</v>
      </c>
      <c r="L882" s="348" t="s">
        <v>3999</v>
      </c>
      <c r="M882" s="347" t="s">
        <v>3980</v>
      </c>
      <c r="N882" s="347" t="s">
        <v>4083</v>
      </c>
      <c r="O882" s="356" t="s">
        <v>2470</v>
      </c>
      <c r="P882" s="347"/>
      <c r="Q882" s="357" t="s">
        <v>2769</v>
      </c>
      <c r="R882" s="358"/>
      <c r="S882" s="356" t="s">
        <v>2470</v>
      </c>
      <c r="T882" s="287" t="s">
        <v>2771</v>
      </c>
      <c r="U882" s="259" t="s">
        <v>973</v>
      </c>
      <c r="V882" s="304"/>
      <c r="W882" s="305">
        <v>320051000</v>
      </c>
      <c r="X882" s="305">
        <v>292947703.44</v>
      </c>
      <c r="Y882" s="305">
        <v>292947703.44</v>
      </c>
    </row>
    <row r="883" spans="1:25" s="310" customFormat="1">
      <c r="A883" s="285" t="s">
        <v>3981</v>
      </c>
      <c r="B883" s="356" t="s">
        <v>214</v>
      </c>
      <c r="C883" s="356" t="s">
        <v>2926</v>
      </c>
      <c r="D883" s="358"/>
      <c r="E883" s="358"/>
      <c r="F883" s="356" t="e">
        <v>#N/A</v>
      </c>
      <c r="G883" s="358"/>
      <c r="H883" s="358"/>
      <c r="I883" s="356" t="e">
        <v>#N/A</v>
      </c>
      <c r="J883" s="347" t="s">
        <v>3877</v>
      </c>
      <c r="K883" s="348" t="s">
        <v>4071</v>
      </c>
      <c r="L883" s="348" t="s">
        <v>3999</v>
      </c>
      <c r="M883" s="347" t="s">
        <v>3981</v>
      </c>
      <c r="N883" s="347" t="s">
        <v>4084</v>
      </c>
      <c r="O883" s="356" t="s">
        <v>2470</v>
      </c>
      <c r="P883" s="347"/>
      <c r="Q883" s="357" t="s">
        <v>2769</v>
      </c>
      <c r="R883" s="358"/>
      <c r="S883" s="356" t="s">
        <v>2470</v>
      </c>
      <c r="T883" s="287" t="s">
        <v>2771</v>
      </c>
      <c r="U883" s="259" t="s">
        <v>974</v>
      </c>
      <c r="V883" s="304"/>
      <c r="W883" s="305">
        <v>201046500</v>
      </c>
      <c r="X883" s="305">
        <v>80141000</v>
      </c>
      <c r="Y883" s="305">
        <v>80141000</v>
      </c>
    </row>
    <row r="884" spans="1:25" s="310" customFormat="1">
      <c r="A884" s="285" t="s">
        <v>3697</v>
      </c>
      <c r="B884" s="356" t="s">
        <v>214</v>
      </c>
      <c r="C884" s="356" t="s">
        <v>2926</v>
      </c>
      <c r="D884" s="358"/>
      <c r="E884" s="358"/>
      <c r="F884" s="356" t="e">
        <v>#N/A</v>
      </c>
      <c r="G884" s="358"/>
      <c r="H884" s="358"/>
      <c r="I884" s="356" t="s">
        <v>3698</v>
      </c>
      <c r="J884" s="347" t="s">
        <v>3878</v>
      </c>
      <c r="K884" s="348" t="s">
        <v>4071</v>
      </c>
      <c r="L884" s="348" t="s">
        <v>3999</v>
      </c>
      <c r="M884" s="347" t="s">
        <v>3697</v>
      </c>
      <c r="N884" s="347" t="s">
        <v>3878</v>
      </c>
      <c r="O884" s="348">
        <v>0</v>
      </c>
      <c r="P884" s="347"/>
      <c r="Q884" s="357" t="s">
        <v>2769</v>
      </c>
      <c r="R884" s="358"/>
      <c r="S884" s="356">
        <v>23010141</v>
      </c>
      <c r="T884" s="287"/>
      <c r="U884" s="259" t="s">
        <v>784</v>
      </c>
      <c r="V884" s="304"/>
      <c r="W884" s="305">
        <v>350216275</v>
      </c>
      <c r="X884" s="305">
        <v>330750</v>
      </c>
      <c r="Y884" s="305">
        <v>330750</v>
      </c>
    </row>
    <row r="885" spans="1:25" s="310" customFormat="1">
      <c r="A885" s="285" t="s">
        <v>3699</v>
      </c>
      <c r="B885" s="356" t="s">
        <v>214</v>
      </c>
      <c r="C885" s="356" t="s">
        <v>2926</v>
      </c>
      <c r="D885" s="358"/>
      <c r="E885" s="358"/>
      <c r="F885" s="356" t="e">
        <v>#N/A</v>
      </c>
      <c r="G885" s="358"/>
      <c r="H885" s="358"/>
      <c r="I885" s="356" t="s">
        <v>3700</v>
      </c>
      <c r="J885" s="347" t="s">
        <v>3879</v>
      </c>
      <c r="K885" s="348" t="s">
        <v>4071</v>
      </c>
      <c r="L885" s="348" t="s">
        <v>3999</v>
      </c>
      <c r="M885" s="347" t="s">
        <v>3699</v>
      </c>
      <c r="N885" s="347" t="s">
        <v>3879</v>
      </c>
      <c r="O885" s="348">
        <v>0</v>
      </c>
      <c r="P885" s="347"/>
      <c r="Q885" s="357" t="s">
        <v>2769</v>
      </c>
      <c r="R885" s="358"/>
      <c r="S885" s="356">
        <v>23010141</v>
      </c>
      <c r="T885" s="287"/>
      <c r="U885" s="259" t="s">
        <v>783</v>
      </c>
      <c r="V885" s="304"/>
      <c r="W885" s="305">
        <v>2549237500</v>
      </c>
      <c r="X885" s="305">
        <v>0</v>
      </c>
      <c r="Y885" s="305">
        <v>0</v>
      </c>
    </row>
    <row r="886" spans="1:25" s="310" customFormat="1" ht="31.5">
      <c r="A886" s="285" t="s">
        <v>2506</v>
      </c>
      <c r="B886" s="356" t="s">
        <v>214</v>
      </c>
      <c r="C886" s="356" t="s">
        <v>2505</v>
      </c>
      <c r="D886" s="358"/>
      <c r="E886" s="358"/>
      <c r="F886" s="356" t="e">
        <v>#N/A</v>
      </c>
      <c r="G886" s="358"/>
      <c r="H886" s="358"/>
      <c r="I886" s="356" t="s">
        <v>3033</v>
      </c>
      <c r="J886" s="347" t="s">
        <v>3033</v>
      </c>
      <c r="K886" s="348" t="s">
        <v>4085</v>
      </c>
      <c r="L886" s="348" t="s">
        <v>3999</v>
      </c>
      <c r="M886" s="347" t="s">
        <v>2506</v>
      </c>
      <c r="N886" s="347" t="s">
        <v>3033</v>
      </c>
      <c r="O886" s="348" t="s">
        <v>2470</v>
      </c>
      <c r="P886" s="347"/>
      <c r="Q886" s="357" t="s">
        <v>2769</v>
      </c>
      <c r="R886" s="358"/>
      <c r="S886" s="356" t="s">
        <v>2470</v>
      </c>
      <c r="T886" s="287" t="s">
        <v>2771</v>
      </c>
      <c r="U886" s="259" t="s">
        <v>964</v>
      </c>
      <c r="V886" s="304">
        <v>94167555</v>
      </c>
      <c r="W886" s="305">
        <v>146473851.72</v>
      </c>
      <c r="X886" s="305">
        <v>50000000</v>
      </c>
      <c r="Y886" s="305">
        <v>50000000</v>
      </c>
    </row>
    <row r="887" spans="1:25" s="310" customFormat="1" ht="31.5">
      <c r="A887" s="285" t="s">
        <v>2507</v>
      </c>
      <c r="B887" s="356" t="s">
        <v>214</v>
      </c>
      <c r="C887" s="356" t="s">
        <v>2505</v>
      </c>
      <c r="D887" s="358"/>
      <c r="E887" s="358"/>
      <c r="F887" s="356" t="e">
        <v>#N/A</v>
      </c>
      <c r="G887" s="358"/>
      <c r="H887" s="358"/>
      <c r="I887" s="356" t="s">
        <v>3034</v>
      </c>
      <c r="J887" s="347" t="s">
        <v>3034</v>
      </c>
      <c r="K887" s="348" t="s">
        <v>4071</v>
      </c>
      <c r="L887" s="348" t="s">
        <v>3999</v>
      </c>
      <c r="M887" s="347" t="s">
        <v>2507</v>
      </c>
      <c r="N887" s="347" t="s">
        <v>3034</v>
      </c>
      <c r="O887" s="348" t="s">
        <v>2299</v>
      </c>
      <c r="P887" s="347"/>
      <c r="Q887" s="357" t="s">
        <v>2769</v>
      </c>
      <c r="R887" s="358"/>
      <c r="S887" s="356" t="s">
        <v>2299</v>
      </c>
      <c r="T887" s="287" t="s">
        <v>2771</v>
      </c>
      <c r="U887" s="259" t="s">
        <v>966</v>
      </c>
      <c r="V887" s="304">
        <v>80246400</v>
      </c>
      <c r="W887" s="305">
        <v>80246400</v>
      </c>
      <c r="X887" s="305">
        <v>13000000</v>
      </c>
      <c r="Y887" s="305">
        <v>13000000</v>
      </c>
    </row>
    <row r="888" spans="1:25" s="310" customFormat="1">
      <c r="A888" s="285" t="s">
        <v>2471</v>
      </c>
      <c r="B888" s="356" t="s">
        <v>214</v>
      </c>
      <c r="C888" s="356" t="s">
        <v>2462</v>
      </c>
      <c r="D888" s="358"/>
      <c r="E888" s="358"/>
      <c r="F888" s="356" t="e">
        <v>#N/A</v>
      </c>
      <c r="G888" s="358"/>
      <c r="H888" s="358"/>
      <c r="I888" s="356" t="s">
        <v>2996</v>
      </c>
      <c r="J888" s="347" t="s">
        <v>2996</v>
      </c>
      <c r="K888" s="348" t="s">
        <v>4071</v>
      </c>
      <c r="L888" s="348" t="s">
        <v>3999</v>
      </c>
      <c r="M888" s="347" t="s">
        <v>2471</v>
      </c>
      <c r="N888" s="347" t="s">
        <v>2996</v>
      </c>
      <c r="O888" s="348" t="s">
        <v>2326</v>
      </c>
      <c r="P888" s="347"/>
      <c r="Q888" s="357" t="s">
        <v>2769</v>
      </c>
      <c r="R888" s="358"/>
      <c r="S888" s="356" t="s">
        <v>2326</v>
      </c>
      <c r="T888" s="287" t="s">
        <v>2771</v>
      </c>
      <c r="U888" s="259" t="s">
        <v>967</v>
      </c>
      <c r="V888" s="304">
        <v>37246400</v>
      </c>
      <c r="W888" s="305">
        <v>20153187.5</v>
      </c>
      <c r="X888" s="305">
        <v>0</v>
      </c>
      <c r="Y888" s="305">
        <v>0</v>
      </c>
    </row>
    <row r="889" spans="1:25" s="310" customFormat="1">
      <c r="A889" s="285" t="s">
        <v>3982</v>
      </c>
      <c r="B889" s="356" t="s">
        <v>214</v>
      </c>
      <c r="C889" s="356" t="s">
        <v>2462</v>
      </c>
      <c r="D889" s="358"/>
      <c r="E889" s="358"/>
      <c r="F889" s="356" t="e">
        <v>#N/A</v>
      </c>
      <c r="G889" s="358"/>
      <c r="H889" s="358"/>
      <c r="I889" s="356" t="e">
        <v>#N/A</v>
      </c>
      <c r="J889" s="347" t="s">
        <v>2996</v>
      </c>
      <c r="K889" s="348" t="s">
        <v>4071</v>
      </c>
      <c r="L889" s="348" t="s">
        <v>3999</v>
      </c>
      <c r="M889" s="347" t="s">
        <v>3982</v>
      </c>
      <c r="N889" s="347" t="s">
        <v>4086</v>
      </c>
      <c r="O889" s="348" t="s">
        <v>2326</v>
      </c>
      <c r="P889" s="347"/>
      <c r="Q889" s="357" t="s">
        <v>2769</v>
      </c>
      <c r="R889" s="358"/>
      <c r="S889" s="356" t="s">
        <v>2326</v>
      </c>
      <c r="T889" s="287" t="s">
        <v>2771</v>
      </c>
      <c r="U889" s="259" t="s">
        <v>968</v>
      </c>
      <c r="V889" s="304">
        <v>37246400</v>
      </c>
      <c r="W889" s="305">
        <v>20136687.5</v>
      </c>
      <c r="X889" s="305">
        <v>150457308</v>
      </c>
      <c r="Y889" s="305">
        <v>150457308</v>
      </c>
    </row>
    <row r="890" spans="1:25" s="310" customFormat="1">
      <c r="A890" s="285" t="s">
        <v>2508</v>
      </c>
      <c r="B890" s="356" t="s">
        <v>214</v>
      </c>
      <c r="C890" s="356" t="s">
        <v>2505</v>
      </c>
      <c r="D890" s="358"/>
      <c r="E890" s="358"/>
      <c r="F890" s="356" t="e">
        <v>#N/A</v>
      </c>
      <c r="G890" s="358"/>
      <c r="H890" s="358"/>
      <c r="I890" s="356" t="s">
        <v>3035</v>
      </c>
      <c r="J890" s="347" t="s">
        <v>3035</v>
      </c>
      <c r="K890" s="348" t="s">
        <v>4071</v>
      </c>
      <c r="L890" s="348" t="s">
        <v>3999</v>
      </c>
      <c r="M890" s="347" t="s">
        <v>2508</v>
      </c>
      <c r="N890" s="347" t="s">
        <v>3035</v>
      </c>
      <c r="O890" s="348" t="s">
        <v>2326</v>
      </c>
      <c r="P890" s="347"/>
      <c r="Q890" s="357" t="s">
        <v>2769</v>
      </c>
      <c r="R890" s="358"/>
      <c r="S890" s="356" t="s">
        <v>2326</v>
      </c>
      <c r="T890" s="287" t="s">
        <v>2771</v>
      </c>
      <c r="U890" s="259" t="s">
        <v>969</v>
      </c>
      <c r="V890" s="304"/>
      <c r="W890" s="305">
        <v>25389750</v>
      </c>
      <c r="X890" s="305">
        <v>335520068</v>
      </c>
      <c r="Y890" s="305">
        <v>335520068</v>
      </c>
    </row>
    <row r="891" spans="1:25" s="310" customFormat="1">
      <c r="A891" s="285" t="s">
        <v>2509</v>
      </c>
      <c r="B891" s="356" t="s">
        <v>214</v>
      </c>
      <c r="C891" s="356" t="s">
        <v>2505</v>
      </c>
      <c r="D891" s="358"/>
      <c r="E891" s="358"/>
      <c r="F891" s="356" t="e">
        <v>#N/A</v>
      </c>
      <c r="G891" s="358"/>
      <c r="H891" s="358"/>
      <c r="I891" s="356" t="s">
        <v>3036</v>
      </c>
      <c r="J891" s="347" t="s">
        <v>3036</v>
      </c>
      <c r="K891" s="348" t="s">
        <v>4073</v>
      </c>
      <c r="L891" s="348" t="s">
        <v>3999</v>
      </c>
      <c r="M891" s="347" t="s">
        <v>2509</v>
      </c>
      <c r="N891" s="347" t="s">
        <v>3036</v>
      </c>
      <c r="O891" s="348" t="s">
        <v>2420</v>
      </c>
      <c r="P891" s="347"/>
      <c r="Q891" s="357" t="s">
        <v>2769</v>
      </c>
      <c r="R891" s="358"/>
      <c r="S891" s="356" t="s">
        <v>2420</v>
      </c>
      <c r="T891" s="287" t="s">
        <v>2771</v>
      </c>
      <c r="U891" s="259" t="s">
        <v>970</v>
      </c>
      <c r="V891" s="304">
        <v>5042000</v>
      </c>
      <c r="W891" s="305">
        <v>6554000</v>
      </c>
      <c r="X891" s="305">
        <v>320051000</v>
      </c>
      <c r="Y891" s="305">
        <v>320051000</v>
      </c>
    </row>
    <row r="892" spans="1:25" s="310" customFormat="1" ht="31.5">
      <c r="A892" s="285" t="s">
        <v>3701</v>
      </c>
      <c r="B892" s="356" t="s">
        <v>214</v>
      </c>
      <c r="C892" s="356" t="s">
        <v>2926</v>
      </c>
      <c r="D892" s="358"/>
      <c r="E892" s="358"/>
      <c r="F892" s="356" t="e">
        <v>#N/A</v>
      </c>
      <c r="G892" s="358"/>
      <c r="H892" s="358"/>
      <c r="I892" s="356" t="s">
        <v>3702</v>
      </c>
      <c r="J892" s="347" t="s">
        <v>3875</v>
      </c>
      <c r="K892" s="348" t="s">
        <v>4071</v>
      </c>
      <c r="L892" s="348" t="s">
        <v>3999</v>
      </c>
      <c r="M892" s="347" t="s">
        <v>3701</v>
      </c>
      <c r="N892" s="347" t="s">
        <v>3875</v>
      </c>
      <c r="O892" s="348">
        <v>0</v>
      </c>
      <c r="P892" s="347"/>
      <c r="Q892" s="357" t="s">
        <v>2769</v>
      </c>
      <c r="R892" s="358"/>
      <c r="S892" s="356">
        <v>23050101</v>
      </c>
      <c r="T892" s="287"/>
      <c r="U892" s="259" t="s">
        <v>549</v>
      </c>
      <c r="V892" s="304">
        <v>738000</v>
      </c>
      <c r="W892" s="305">
        <v>2554000</v>
      </c>
      <c r="X892" s="305">
        <v>201046500</v>
      </c>
      <c r="Y892" s="305">
        <v>201046500</v>
      </c>
    </row>
    <row r="893" spans="1:25" s="310" customFormat="1" ht="31.5">
      <c r="A893" s="285" t="s">
        <v>3701</v>
      </c>
      <c r="B893" s="356" t="s">
        <v>214</v>
      </c>
      <c r="C893" s="356" t="s">
        <v>2926</v>
      </c>
      <c r="D893" s="358"/>
      <c r="E893" s="358"/>
      <c r="F893" s="356" t="e">
        <v>#N/A</v>
      </c>
      <c r="G893" s="358"/>
      <c r="H893" s="358"/>
      <c r="I893" s="356" t="s">
        <v>3702</v>
      </c>
      <c r="J893" s="347" t="s">
        <v>3875</v>
      </c>
      <c r="K893" s="348" t="s">
        <v>4071</v>
      </c>
      <c r="L893" s="348" t="s">
        <v>3999</v>
      </c>
      <c r="M893" s="347" t="s">
        <v>3701</v>
      </c>
      <c r="N893" s="347" t="s">
        <v>3875</v>
      </c>
      <c r="O893" s="348">
        <v>0</v>
      </c>
      <c r="P893" s="347"/>
      <c r="Q893" s="357" t="s">
        <v>2769</v>
      </c>
      <c r="R893" s="358"/>
      <c r="S893" s="356">
        <v>23050101</v>
      </c>
      <c r="T893" s="287"/>
      <c r="U893" s="259" t="s">
        <v>4425</v>
      </c>
      <c r="V893" s="304">
        <v>738000</v>
      </c>
      <c r="W893" s="305"/>
      <c r="X893" s="305"/>
      <c r="Y893" s="305"/>
    </row>
    <row r="894" spans="1:25" s="310" customFormat="1" ht="31.5">
      <c r="A894" s="285" t="s">
        <v>2510</v>
      </c>
      <c r="B894" s="356" t="s">
        <v>214</v>
      </c>
      <c r="C894" s="356" t="s">
        <v>2505</v>
      </c>
      <c r="D894" s="358"/>
      <c r="E894" s="358"/>
      <c r="F894" s="356" t="e">
        <v>#N/A</v>
      </c>
      <c r="G894" s="358"/>
      <c r="H894" s="358"/>
      <c r="I894" s="356" t="s">
        <v>3037</v>
      </c>
      <c r="J894" s="347" t="s">
        <v>3037</v>
      </c>
      <c r="K894" s="348" t="s">
        <v>4073</v>
      </c>
      <c r="L894" s="348" t="s">
        <v>3999</v>
      </c>
      <c r="M894" s="347" t="s">
        <v>2510</v>
      </c>
      <c r="N894" s="347" t="s">
        <v>3037</v>
      </c>
      <c r="O894" s="348" t="s">
        <v>2470</v>
      </c>
      <c r="P894" s="347"/>
      <c r="Q894" s="357" t="s">
        <v>2769</v>
      </c>
      <c r="R894" s="358"/>
      <c r="S894" s="356" t="s">
        <v>2470</v>
      </c>
      <c r="T894" s="287" t="s">
        <v>2771</v>
      </c>
      <c r="U894" s="259" t="s">
        <v>971</v>
      </c>
      <c r="V894" s="304">
        <v>100238000</v>
      </c>
      <c r="W894" s="305">
        <v>75228654</v>
      </c>
      <c r="X894" s="305">
        <v>165750</v>
      </c>
      <c r="Y894" s="305">
        <v>165750</v>
      </c>
    </row>
    <row r="895" spans="1:25" s="310" customFormat="1" ht="31.5">
      <c r="A895" s="285" t="s">
        <v>2511</v>
      </c>
      <c r="B895" s="356" t="s">
        <v>214</v>
      </c>
      <c r="C895" s="356" t="s">
        <v>2505</v>
      </c>
      <c r="D895" s="358"/>
      <c r="E895" s="358"/>
      <c r="F895" s="356" t="e">
        <v>#N/A</v>
      </c>
      <c r="G895" s="358"/>
      <c r="H895" s="358"/>
      <c r="I895" s="356" t="s">
        <v>3038</v>
      </c>
      <c r="J895" s="347" t="s">
        <v>3038</v>
      </c>
      <c r="K895" s="348" t="s">
        <v>4085</v>
      </c>
      <c r="L895" s="348" t="s">
        <v>3999</v>
      </c>
      <c r="M895" s="347" t="s">
        <v>2511</v>
      </c>
      <c r="N895" s="347" t="s">
        <v>3038</v>
      </c>
      <c r="O895" s="348" t="s">
        <v>2470</v>
      </c>
      <c r="P895" s="347"/>
      <c r="Q895" s="357" t="s">
        <v>2769</v>
      </c>
      <c r="R895" s="358"/>
      <c r="S895" s="356" t="s">
        <v>2470</v>
      </c>
      <c r="T895" s="287" t="s">
        <v>2771</v>
      </c>
      <c r="U895" s="259" t="s">
        <v>972</v>
      </c>
      <c r="V895" s="304">
        <v>130666306</v>
      </c>
      <c r="W895" s="305">
        <v>117760034</v>
      </c>
      <c r="X895" s="305">
        <v>0</v>
      </c>
      <c r="Y895" s="305">
        <v>7660250</v>
      </c>
    </row>
    <row r="896" spans="1:25" s="310" customFormat="1">
      <c r="A896" s="285" t="s">
        <v>3705</v>
      </c>
      <c r="B896" s="356" t="s">
        <v>214</v>
      </c>
      <c r="C896" s="356" t="s">
        <v>2926</v>
      </c>
      <c r="D896" s="358"/>
      <c r="E896" s="358"/>
      <c r="F896" s="356" t="e">
        <v>#N/A</v>
      </c>
      <c r="G896" s="358"/>
      <c r="H896" s="358"/>
      <c r="I896" s="356" t="s">
        <v>3706</v>
      </c>
      <c r="J896" s="347" t="s">
        <v>3867</v>
      </c>
      <c r="K896" s="348" t="s">
        <v>4071</v>
      </c>
      <c r="L896" s="348" t="s">
        <v>3999</v>
      </c>
      <c r="M896" s="347" t="s">
        <v>3705</v>
      </c>
      <c r="N896" s="347" t="s">
        <v>3867</v>
      </c>
      <c r="O896" s="348">
        <v>0</v>
      </c>
      <c r="P896" s="347"/>
      <c r="Q896" s="357" t="s">
        <v>2769</v>
      </c>
      <c r="R896" s="358"/>
      <c r="S896" s="356">
        <v>23010105</v>
      </c>
      <c r="T896" s="287"/>
      <c r="U896" s="259" t="s">
        <v>975</v>
      </c>
      <c r="V896" s="304"/>
      <c r="W896" s="305">
        <v>17000000</v>
      </c>
      <c r="X896" s="305">
        <v>29349150</v>
      </c>
      <c r="Y896" s="305">
        <v>29349150</v>
      </c>
    </row>
    <row r="897" spans="1:25" s="310" customFormat="1">
      <c r="A897" s="285" t="s">
        <v>3616</v>
      </c>
      <c r="B897" s="356" t="s">
        <v>214</v>
      </c>
      <c r="C897" s="356" t="s">
        <v>2926</v>
      </c>
      <c r="D897" s="358"/>
      <c r="E897" s="358"/>
      <c r="F897" s="356" t="e">
        <v>#N/A</v>
      </c>
      <c r="G897" s="358"/>
      <c r="H897" s="358"/>
      <c r="I897" s="356" t="s">
        <v>3617</v>
      </c>
      <c r="J897" s="347" t="s">
        <v>3868</v>
      </c>
      <c r="K897" s="348" t="s">
        <v>4071</v>
      </c>
      <c r="L897" s="348" t="s">
        <v>3999</v>
      </c>
      <c r="M897" s="347" t="s">
        <v>3616</v>
      </c>
      <c r="N897" s="347" t="s">
        <v>3868</v>
      </c>
      <c r="O897" s="348">
        <v>0</v>
      </c>
      <c r="P897" s="347"/>
      <c r="Q897" s="357" t="s">
        <v>2769</v>
      </c>
      <c r="R897" s="358"/>
      <c r="S897" s="356">
        <v>23010124</v>
      </c>
      <c r="T897" s="287"/>
      <c r="U897" s="259" t="s">
        <v>976</v>
      </c>
      <c r="V897" s="304"/>
      <c r="W897" s="305">
        <v>17297105</v>
      </c>
      <c r="X897" s="305">
        <v>200000000</v>
      </c>
      <c r="Y897" s="305">
        <v>403294500</v>
      </c>
    </row>
    <row r="898" spans="1:25" s="310" customFormat="1">
      <c r="A898" s="285" t="s">
        <v>3622</v>
      </c>
      <c r="B898" s="356" t="s">
        <v>214</v>
      </c>
      <c r="C898" s="356" t="s">
        <v>2926</v>
      </c>
      <c r="D898" s="358"/>
      <c r="E898" s="358"/>
      <c r="F898" s="356" t="e">
        <v>#N/A</v>
      </c>
      <c r="G898" s="358"/>
      <c r="H898" s="358"/>
      <c r="I898" s="356" t="s">
        <v>3623</v>
      </c>
      <c r="J898" s="347" t="s">
        <v>3869</v>
      </c>
      <c r="K898" s="348" t="s">
        <v>4071</v>
      </c>
      <c r="L898" s="348" t="s">
        <v>3999</v>
      </c>
      <c r="M898" s="347" t="s">
        <v>3622</v>
      </c>
      <c r="N898" s="347" t="s">
        <v>3869</v>
      </c>
      <c r="O898" s="348">
        <v>0</v>
      </c>
      <c r="P898" s="347"/>
      <c r="Q898" s="357" t="s">
        <v>2769</v>
      </c>
      <c r="R898" s="358"/>
      <c r="S898" s="356">
        <v>23010112</v>
      </c>
      <c r="T898" s="287"/>
      <c r="U898" s="259" t="s">
        <v>977</v>
      </c>
      <c r="V898" s="304"/>
      <c r="W898" s="305">
        <v>14674575</v>
      </c>
      <c r="X898" s="305">
        <v>9263250</v>
      </c>
      <c r="Y898" s="305">
        <v>9263250</v>
      </c>
    </row>
    <row r="899" spans="1:25" s="310" customFormat="1" ht="31.5">
      <c r="A899" s="285" t="s">
        <v>3635</v>
      </c>
      <c r="B899" s="356" t="s">
        <v>214</v>
      </c>
      <c r="C899" s="356" t="s">
        <v>2926</v>
      </c>
      <c r="D899" s="358"/>
      <c r="E899" s="358"/>
      <c r="F899" s="356" t="e">
        <v>#N/A</v>
      </c>
      <c r="G899" s="358"/>
      <c r="H899" s="358"/>
      <c r="I899" s="356" t="s">
        <v>3636</v>
      </c>
      <c r="J899" s="347" t="s">
        <v>3870</v>
      </c>
      <c r="K899" s="348" t="s">
        <v>4071</v>
      </c>
      <c r="L899" s="348" t="s">
        <v>3999</v>
      </c>
      <c r="M899" s="347" t="s">
        <v>3635</v>
      </c>
      <c r="N899" s="347" t="s">
        <v>3870</v>
      </c>
      <c r="O899" s="348">
        <v>0</v>
      </c>
      <c r="P899" s="347"/>
      <c r="Q899" s="357" t="s">
        <v>2769</v>
      </c>
      <c r="R899" s="358"/>
      <c r="S899" s="356">
        <v>23010112</v>
      </c>
      <c r="T899" s="287"/>
      <c r="U899" s="259" t="s">
        <v>2120</v>
      </c>
      <c r="V899" s="304"/>
      <c r="W899" s="305">
        <v>101647250</v>
      </c>
      <c r="X899" s="305">
        <v>0</v>
      </c>
      <c r="Y899" s="305">
        <v>0</v>
      </c>
    </row>
    <row r="900" spans="1:25" s="310" customFormat="1" ht="31.5">
      <c r="A900" s="285" t="s">
        <v>3637</v>
      </c>
      <c r="B900" s="356" t="s">
        <v>214</v>
      </c>
      <c r="C900" s="356" t="s">
        <v>3638</v>
      </c>
      <c r="D900" s="358"/>
      <c r="E900" s="358"/>
      <c r="F900" s="356" t="e">
        <v>#N/A</v>
      </c>
      <c r="G900" s="358"/>
      <c r="H900" s="358"/>
      <c r="I900" s="356" t="s">
        <v>3639</v>
      </c>
      <c r="J900" s="347" t="s">
        <v>3874</v>
      </c>
      <c r="K900" s="348" t="s">
        <v>4071</v>
      </c>
      <c r="L900" s="348" t="s">
        <v>3999</v>
      </c>
      <c r="M900" s="347" t="s">
        <v>3637</v>
      </c>
      <c r="N900" s="347" t="s">
        <v>3874</v>
      </c>
      <c r="O900" s="348">
        <v>0</v>
      </c>
      <c r="P900" s="347"/>
      <c r="Q900" s="357" t="s">
        <v>2769</v>
      </c>
      <c r="R900" s="358"/>
      <c r="S900" s="356">
        <v>23010141</v>
      </c>
      <c r="T900" s="287"/>
      <c r="U900" s="259" t="s">
        <v>550</v>
      </c>
      <c r="V900" s="304"/>
      <c r="W900" s="305">
        <v>9263260</v>
      </c>
      <c r="X900" s="305">
        <v>4338550</v>
      </c>
      <c r="Y900" s="305">
        <v>4338550</v>
      </c>
    </row>
    <row r="901" spans="1:25" s="310" customFormat="1">
      <c r="A901" s="285" t="s">
        <v>3644</v>
      </c>
      <c r="B901" s="356" t="s">
        <v>214</v>
      </c>
      <c r="C901" s="356" t="s">
        <v>2762</v>
      </c>
      <c r="D901" s="358"/>
      <c r="E901" s="358"/>
      <c r="F901" s="356" t="e">
        <v>#N/A</v>
      </c>
      <c r="G901" s="358"/>
      <c r="H901" s="358"/>
      <c r="I901" s="356" t="s">
        <v>3645</v>
      </c>
      <c r="J901" s="347" t="s">
        <v>3871</v>
      </c>
      <c r="K901" s="348" t="s">
        <v>4071</v>
      </c>
      <c r="L901" s="348" t="s">
        <v>3999</v>
      </c>
      <c r="M901" s="347" t="s">
        <v>3644</v>
      </c>
      <c r="N901" s="347" t="s">
        <v>3871</v>
      </c>
      <c r="O901" s="348">
        <v>0</v>
      </c>
      <c r="P901" s="347"/>
      <c r="Q901" s="357" t="s">
        <v>2769</v>
      </c>
      <c r="R901" s="358"/>
      <c r="S901" s="356">
        <v>23010112</v>
      </c>
      <c r="T901" s="287"/>
      <c r="U901" s="259" t="s">
        <v>758</v>
      </c>
      <c r="V901" s="304"/>
      <c r="W901" s="305">
        <v>2389730.5</v>
      </c>
      <c r="X901" s="305">
        <v>0</v>
      </c>
      <c r="Y901" s="305">
        <v>0</v>
      </c>
    </row>
    <row r="902" spans="1:25" s="310" customFormat="1">
      <c r="A902" s="285" t="s">
        <v>3650</v>
      </c>
      <c r="B902" s="356" t="s">
        <v>214</v>
      </c>
      <c r="C902" s="356" t="s">
        <v>2505</v>
      </c>
      <c r="D902" s="358"/>
      <c r="E902" s="358"/>
      <c r="F902" s="356" t="e">
        <v>#N/A</v>
      </c>
      <c r="G902" s="358"/>
      <c r="H902" s="358"/>
      <c r="I902" s="356" t="s">
        <v>3651</v>
      </c>
      <c r="J902" s="347" t="s">
        <v>3651</v>
      </c>
      <c r="K902" s="348" t="s">
        <v>4071</v>
      </c>
      <c r="L902" s="348" t="s">
        <v>3999</v>
      </c>
      <c r="M902" s="347" t="s">
        <v>3650</v>
      </c>
      <c r="N902" s="347" t="s">
        <v>3651</v>
      </c>
      <c r="O902" s="348">
        <v>0</v>
      </c>
      <c r="P902" s="347"/>
      <c r="Q902" s="357" t="s">
        <v>2769</v>
      </c>
      <c r="R902" s="358"/>
      <c r="S902" s="356">
        <v>23010122</v>
      </c>
      <c r="T902" s="287"/>
      <c r="U902" s="259" t="s">
        <v>759</v>
      </c>
      <c r="V902" s="304"/>
      <c r="W902" s="305">
        <v>2169275</v>
      </c>
      <c r="X902" s="305">
        <v>0</v>
      </c>
      <c r="Y902" s="305">
        <v>0</v>
      </c>
    </row>
    <row r="903" spans="1:25" s="310" customFormat="1">
      <c r="A903" s="285" t="s">
        <v>3658</v>
      </c>
      <c r="B903" s="356" t="s">
        <v>214</v>
      </c>
      <c r="C903" s="356" t="s">
        <v>3031</v>
      </c>
      <c r="D903" s="358"/>
      <c r="E903" s="358"/>
      <c r="F903" s="356" t="e">
        <v>#N/A</v>
      </c>
      <c r="G903" s="358"/>
      <c r="H903" s="358"/>
      <c r="I903" s="356" t="s">
        <v>3659</v>
      </c>
      <c r="J903" s="347" t="s">
        <v>3872</v>
      </c>
      <c r="K903" s="348" t="s">
        <v>4071</v>
      </c>
      <c r="L903" s="348" t="s">
        <v>3999</v>
      </c>
      <c r="M903" s="347" t="s">
        <v>3658</v>
      </c>
      <c r="N903" s="347" t="s">
        <v>3872</v>
      </c>
      <c r="O903" s="348">
        <v>0</v>
      </c>
      <c r="P903" s="347"/>
      <c r="Q903" s="357" t="s">
        <v>2769</v>
      </c>
      <c r="R903" s="358"/>
      <c r="S903" s="356">
        <v>23010122</v>
      </c>
      <c r="T903" s="287"/>
      <c r="U903" s="259" t="s">
        <v>978</v>
      </c>
      <c r="V903" s="304"/>
      <c r="W903" s="305">
        <v>741275</v>
      </c>
      <c r="X903" s="305">
        <v>700432550</v>
      </c>
      <c r="Y903" s="305">
        <v>700432550</v>
      </c>
    </row>
    <row r="904" spans="1:25" s="310" customFormat="1">
      <c r="A904" s="285" t="s">
        <v>3666</v>
      </c>
      <c r="B904" s="356" t="s">
        <v>214</v>
      </c>
      <c r="C904" s="356" t="s">
        <v>3638</v>
      </c>
      <c r="D904" s="358"/>
      <c r="E904" s="358"/>
      <c r="F904" s="356" t="e">
        <v>#N/A</v>
      </c>
      <c r="G904" s="358"/>
      <c r="H904" s="358"/>
      <c r="I904" s="356" t="s">
        <v>3667</v>
      </c>
      <c r="J904" s="347" t="s">
        <v>3873</v>
      </c>
      <c r="K904" s="348" t="s">
        <v>4071</v>
      </c>
      <c r="L904" s="348" t="s">
        <v>3999</v>
      </c>
      <c r="M904" s="347" t="s">
        <v>3666</v>
      </c>
      <c r="N904" s="347" t="s">
        <v>3873</v>
      </c>
      <c r="O904" s="348">
        <v>0</v>
      </c>
      <c r="P904" s="347"/>
      <c r="Q904" s="357" t="s">
        <v>2769</v>
      </c>
      <c r="R904" s="358"/>
      <c r="S904" s="356">
        <v>23010122</v>
      </c>
      <c r="T904" s="287"/>
      <c r="U904" s="259" t="s">
        <v>760</v>
      </c>
      <c r="V904" s="304"/>
      <c r="W904" s="305">
        <v>6591275</v>
      </c>
      <c r="X904" s="305">
        <v>12500101800</v>
      </c>
      <c r="Y904" s="305">
        <v>12500101800</v>
      </c>
    </row>
    <row r="905" spans="1:25" s="310" customFormat="1">
      <c r="A905" s="285"/>
      <c r="B905" s="356" t="s">
        <v>214</v>
      </c>
      <c r="C905" s="356">
        <v>70712</v>
      </c>
      <c r="D905" s="358"/>
      <c r="E905" s="358"/>
      <c r="F905" s="356"/>
      <c r="G905" s="358"/>
      <c r="H905" s="358"/>
      <c r="I905" s="356"/>
      <c r="J905" s="347"/>
      <c r="K905" s="348"/>
      <c r="L905" s="348"/>
      <c r="M905" s="347"/>
      <c r="N905" s="347" t="s">
        <v>4291</v>
      </c>
      <c r="O905" s="348"/>
      <c r="P905" s="347"/>
      <c r="Q905" s="357" t="s">
        <v>2769</v>
      </c>
      <c r="R905" s="358"/>
      <c r="S905" s="356" t="s">
        <v>2326</v>
      </c>
      <c r="T905" s="287"/>
      <c r="U905" s="259" t="s">
        <v>4290</v>
      </c>
      <c r="V905" s="305">
        <v>18829400</v>
      </c>
      <c r="W905" s="305"/>
      <c r="X905" s="305"/>
      <c r="Y905" s="305"/>
    </row>
    <row r="906" spans="1:25" s="310" customFormat="1">
      <c r="A906" s="284"/>
      <c r="B906" s="356"/>
      <c r="C906" s="358"/>
      <c r="D906" s="358"/>
      <c r="E906" s="358"/>
      <c r="F906" s="356"/>
      <c r="G906" s="358"/>
      <c r="H906" s="358"/>
      <c r="I906" s="358"/>
      <c r="J906" s="347">
        <v>0</v>
      </c>
      <c r="K906" s="348" t="s">
        <v>2763</v>
      </c>
      <c r="L906" s="348" t="s">
        <v>2763</v>
      </c>
      <c r="M906" s="347">
        <v>0</v>
      </c>
      <c r="N906" s="347"/>
      <c r="O906" s="348" t="e">
        <v>#N/A</v>
      </c>
      <c r="P906" s="347"/>
      <c r="Q906" s="359"/>
      <c r="R906" s="358"/>
      <c r="S906" s="356"/>
      <c r="T906" s="287"/>
      <c r="U906" s="308"/>
      <c r="V906" s="309">
        <f>SUM(V877:V905)</f>
        <v>1161320461</v>
      </c>
      <c r="W906" s="309">
        <f>SUM(W877:W905)</f>
        <v>4692243910.2199993</v>
      </c>
      <c r="X906" s="309">
        <f>SUM(X877:X905)</f>
        <v>15491370879.440001</v>
      </c>
      <c r="Y906" s="309">
        <f>SUM(Y877:Y905)</f>
        <v>15702325629.440001</v>
      </c>
    </row>
    <row r="907" spans="1:25" s="310" customFormat="1">
      <c r="A907" s="284"/>
      <c r="B907" s="284"/>
      <c r="C907" s="306"/>
      <c r="D907" s="306"/>
      <c r="E907" s="306"/>
      <c r="F907" s="284"/>
      <c r="G907" s="306"/>
      <c r="H907" s="306"/>
      <c r="I907" s="306"/>
      <c r="J907" s="278">
        <v>0</v>
      </c>
      <c r="K907" s="279" t="s">
        <v>2763</v>
      </c>
      <c r="L907" s="279" t="s">
        <v>2763</v>
      </c>
      <c r="M907" s="278">
        <v>0</v>
      </c>
      <c r="N907" s="278"/>
      <c r="O907" s="279" t="e">
        <v>#N/A</v>
      </c>
      <c r="P907" s="278"/>
      <c r="Q907" s="307"/>
      <c r="R907" s="306"/>
      <c r="S907" s="284"/>
      <c r="T907" s="287"/>
      <c r="U907" s="312"/>
      <c r="V907" s="312"/>
      <c r="W907" s="315"/>
      <c r="X907" s="315"/>
      <c r="Y907" s="315"/>
    </row>
    <row r="908" spans="1:25" s="310" customFormat="1">
      <c r="A908" s="284"/>
      <c r="B908" s="284"/>
      <c r="C908" s="306"/>
      <c r="D908" s="306"/>
      <c r="E908" s="306"/>
      <c r="F908" s="284"/>
      <c r="G908" s="306"/>
      <c r="H908" s="306"/>
      <c r="I908" s="306"/>
      <c r="J908" s="278">
        <v>0</v>
      </c>
      <c r="K908" s="279" t="s">
        <v>2763</v>
      </c>
      <c r="L908" s="279" t="s">
        <v>2763</v>
      </c>
      <c r="M908" s="278">
        <v>0</v>
      </c>
      <c r="N908" s="278"/>
      <c r="O908" s="279" t="e">
        <v>#N/A</v>
      </c>
      <c r="P908" s="278"/>
      <c r="Q908" s="307"/>
      <c r="R908" s="306"/>
      <c r="S908" s="284"/>
      <c r="T908" s="287"/>
      <c r="U908" s="312" t="s">
        <v>1489</v>
      </c>
      <c r="V908" s="312"/>
      <c r="W908" s="315"/>
      <c r="X908" s="315"/>
      <c r="Y908" s="315"/>
    </row>
    <row r="909" spans="1:25" s="310" customFormat="1">
      <c r="A909" s="284"/>
      <c r="B909" s="284"/>
      <c r="C909" s="306"/>
      <c r="D909" s="306"/>
      <c r="E909" s="306"/>
      <c r="F909" s="284"/>
      <c r="G909" s="306"/>
      <c r="H909" s="306"/>
      <c r="I909" s="306"/>
      <c r="J909" s="278">
        <v>0</v>
      </c>
      <c r="K909" s="279" t="s">
        <v>2763</v>
      </c>
      <c r="L909" s="279" t="s">
        <v>2763</v>
      </c>
      <c r="M909" s="278">
        <v>0</v>
      </c>
      <c r="N909" s="278"/>
      <c r="O909" s="279" t="e">
        <v>#N/A</v>
      </c>
      <c r="P909" s="278"/>
      <c r="Q909" s="307"/>
      <c r="R909" s="306"/>
      <c r="S909" s="284"/>
      <c r="T909" s="287"/>
      <c r="U909" s="316" t="s">
        <v>1328</v>
      </c>
      <c r="V909" s="316"/>
      <c r="W909" s="315">
        <v>4692243910.2200003</v>
      </c>
      <c r="X909" s="315"/>
      <c r="Y909" s="315"/>
    </row>
    <row r="910" spans="1:25" s="310" customFormat="1">
      <c r="A910" s="284"/>
      <c r="B910" s="284"/>
      <c r="C910" s="306"/>
      <c r="D910" s="306"/>
      <c r="E910" s="306"/>
      <c r="F910" s="284"/>
      <c r="G910" s="306"/>
      <c r="H910" s="306"/>
      <c r="I910" s="306"/>
      <c r="J910" s="278">
        <v>0</v>
      </c>
      <c r="K910" s="279" t="s">
        <v>2763</v>
      </c>
      <c r="L910" s="279" t="s">
        <v>2763</v>
      </c>
      <c r="M910" s="278">
        <v>0</v>
      </c>
      <c r="N910" s="278"/>
      <c r="O910" s="279" t="e">
        <v>#N/A</v>
      </c>
      <c r="P910" s="278"/>
      <c r="Q910" s="307"/>
      <c r="R910" s="306"/>
      <c r="S910" s="284"/>
      <c r="T910" s="287"/>
      <c r="U910" s="312"/>
      <c r="V910" s="312"/>
      <c r="W910" s="315"/>
      <c r="X910" s="315"/>
      <c r="Y910" s="315"/>
    </row>
    <row r="911" spans="1:25" s="310" customFormat="1">
      <c r="A911" s="284"/>
      <c r="B911" s="323" t="s">
        <v>979</v>
      </c>
      <c r="C911" s="306"/>
      <c r="D911" s="306"/>
      <c r="E911" s="306"/>
      <c r="F911" s="284"/>
      <c r="G911" s="306"/>
      <c r="H911" s="306"/>
      <c r="I911" s="306"/>
      <c r="J911" s="278">
        <v>0</v>
      </c>
      <c r="K911" s="279" t="s">
        <v>2763</v>
      </c>
      <c r="L911" s="279" t="s">
        <v>2763</v>
      </c>
      <c r="M911" s="278">
        <v>0</v>
      </c>
      <c r="N911" s="278"/>
      <c r="O911" s="279" t="e">
        <v>#N/A</v>
      </c>
      <c r="P911" s="278"/>
      <c r="Q911" s="307"/>
      <c r="R911" s="306"/>
      <c r="S911" s="284"/>
      <c r="T911" s="287"/>
      <c r="U911" s="323"/>
      <c r="V911" s="323"/>
      <c r="W911" s="315"/>
      <c r="X911" s="315"/>
      <c r="Y911" s="315"/>
    </row>
    <row r="912" spans="1:25" s="310" customFormat="1" ht="31.5">
      <c r="A912" s="285" t="s">
        <v>3672</v>
      </c>
      <c r="B912" s="356" t="s">
        <v>77</v>
      </c>
      <c r="C912" s="356" t="s">
        <v>3673</v>
      </c>
      <c r="D912" s="358"/>
      <c r="E912" s="358"/>
      <c r="F912" s="356" t="e">
        <v>#N/A</v>
      </c>
      <c r="G912" s="358"/>
      <c r="H912" s="358"/>
      <c r="I912" s="356" t="s">
        <v>3674</v>
      </c>
      <c r="J912" s="347" t="s">
        <v>3883</v>
      </c>
      <c r="K912" s="348" t="s">
        <v>4071</v>
      </c>
      <c r="L912" s="348" t="s">
        <v>3999</v>
      </c>
      <c r="M912" s="347" t="s">
        <v>3672</v>
      </c>
      <c r="N912" s="347" t="s">
        <v>3883</v>
      </c>
      <c r="O912" s="348">
        <v>0</v>
      </c>
      <c r="P912" s="347"/>
      <c r="Q912" s="357" t="s">
        <v>2769</v>
      </c>
      <c r="R912" s="358"/>
      <c r="S912" s="356">
        <v>23050115</v>
      </c>
      <c r="T912" s="287"/>
      <c r="U912" s="259" t="s">
        <v>980</v>
      </c>
      <c r="V912" s="304">
        <v>90000000</v>
      </c>
      <c r="W912" s="305">
        <v>183894250</v>
      </c>
      <c r="X912" s="305">
        <v>161694250</v>
      </c>
      <c r="Y912" s="305">
        <v>161694250</v>
      </c>
    </row>
    <row r="913" spans="1:25" s="310" customFormat="1">
      <c r="A913" s="285" t="s">
        <v>3683</v>
      </c>
      <c r="B913" s="356" t="s">
        <v>77</v>
      </c>
      <c r="C913" s="356" t="s">
        <v>2926</v>
      </c>
      <c r="D913" s="358"/>
      <c r="E913" s="358"/>
      <c r="F913" s="356" t="e">
        <v>#N/A</v>
      </c>
      <c r="G913" s="358"/>
      <c r="H913" s="358"/>
      <c r="I913" s="356" t="s">
        <v>3684</v>
      </c>
      <c r="J913" s="347" t="s">
        <v>3882</v>
      </c>
      <c r="K913" s="348" t="s">
        <v>4071</v>
      </c>
      <c r="L913" s="348" t="s">
        <v>3999</v>
      </c>
      <c r="M913" s="347" t="s">
        <v>3683</v>
      </c>
      <c r="N913" s="347" t="s">
        <v>3882</v>
      </c>
      <c r="O913" s="348">
        <v>0</v>
      </c>
      <c r="P913" s="347"/>
      <c r="Q913" s="357" t="s">
        <v>2769</v>
      </c>
      <c r="R913" s="358"/>
      <c r="S913" s="356">
        <v>23010122</v>
      </c>
      <c r="T913" s="287"/>
      <c r="U913" s="259" t="s">
        <v>985</v>
      </c>
      <c r="V913" s="304"/>
      <c r="W913" s="305">
        <v>88271450</v>
      </c>
      <c r="X913" s="305">
        <v>108271450</v>
      </c>
      <c r="Y913" s="305">
        <v>108271450</v>
      </c>
    </row>
    <row r="914" spans="1:25" s="310" customFormat="1" ht="31.5">
      <c r="A914" s="285" t="s">
        <v>2515</v>
      </c>
      <c r="B914" s="356" t="s">
        <v>77</v>
      </c>
      <c r="C914" s="356" t="s">
        <v>2513</v>
      </c>
      <c r="D914" s="358"/>
      <c r="E914" s="358"/>
      <c r="F914" s="356" t="e">
        <v>#N/A</v>
      </c>
      <c r="G914" s="358"/>
      <c r="H914" s="358"/>
      <c r="I914" s="356" t="s">
        <v>3040</v>
      </c>
      <c r="J914" s="347" t="s">
        <v>3040</v>
      </c>
      <c r="K914" s="348" t="s">
        <v>4074</v>
      </c>
      <c r="L914" s="348" t="s">
        <v>3999</v>
      </c>
      <c r="M914" s="347" t="s">
        <v>2515</v>
      </c>
      <c r="N914" s="347" t="s">
        <v>3040</v>
      </c>
      <c r="O914" s="348" t="s">
        <v>2190</v>
      </c>
      <c r="P914" s="347"/>
      <c r="Q914" s="357" t="s">
        <v>2769</v>
      </c>
      <c r="R914" s="358"/>
      <c r="S914" s="356" t="s">
        <v>2190</v>
      </c>
      <c r="T914" s="287" t="s">
        <v>2771</v>
      </c>
      <c r="U914" s="259" t="s">
        <v>981</v>
      </c>
      <c r="V914" s="304">
        <v>4000000</v>
      </c>
      <c r="W914" s="305">
        <v>4000000</v>
      </c>
      <c r="X914" s="305">
        <v>4000000</v>
      </c>
      <c r="Y914" s="305">
        <v>1200000</v>
      </c>
    </row>
    <row r="915" spans="1:25" s="310" customFormat="1">
      <c r="A915" s="285" t="s">
        <v>3693</v>
      </c>
      <c r="B915" s="356" t="s">
        <v>77</v>
      </c>
      <c r="C915" s="356" t="s">
        <v>2926</v>
      </c>
      <c r="D915" s="358"/>
      <c r="E915" s="358"/>
      <c r="F915" s="356" t="e">
        <v>#N/A</v>
      </c>
      <c r="G915" s="358"/>
      <c r="H915" s="358"/>
      <c r="I915" s="356" t="s">
        <v>3694</v>
      </c>
      <c r="J915" s="347" t="s">
        <v>3881</v>
      </c>
      <c r="K915" s="348" t="s">
        <v>4071</v>
      </c>
      <c r="L915" s="348" t="s">
        <v>3999</v>
      </c>
      <c r="M915" s="347" t="s">
        <v>3693</v>
      </c>
      <c r="N915" s="347" t="s">
        <v>3881</v>
      </c>
      <c r="O915" s="348">
        <v>0</v>
      </c>
      <c r="P915" s="347"/>
      <c r="Q915" s="357" t="s">
        <v>2769</v>
      </c>
      <c r="R915" s="358"/>
      <c r="S915" s="356">
        <v>23050254</v>
      </c>
      <c r="T915" s="287"/>
      <c r="U915" s="259" t="s">
        <v>761</v>
      </c>
      <c r="V915" s="304"/>
      <c r="W915" s="305">
        <v>8352848.5999999996</v>
      </c>
      <c r="X915" s="305">
        <v>18352848.599999998</v>
      </c>
      <c r="Y915" s="305">
        <v>18352848.599999998</v>
      </c>
    </row>
    <row r="916" spans="1:25" s="310" customFormat="1" ht="31.5">
      <c r="A916" s="285" t="s">
        <v>3748</v>
      </c>
      <c r="B916" s="356" t="s">
        <v>77</v>
      </c>
      <c r="C916" s="356" t="s">
        <v>2926</v>
      </c>
      <c r="D916" s="358"/>
      <c r="E916" s="358"/>
      <c r="F916" s="356" t="e">
        <v>#N/A</v>
      </c>
      <c r="G916" s="358"/>
      <c r="H916" s="358"/>
      <c r="I916" s="356" t="e">
        <v>#N/A</v>
      </c>
      <c r="J916" s="347" t="s">
        <v>3040</v>
      </c>
      <c r="K916" s="348" t="s">
        <v>4074</v>
      </c>
      <c r="L916" s="348" t="s">
        <v>3999</v>
      </c>
      <c r="M916" s="347" t="s">
        <v>3748</v>
      </c>
      <c r="N916" s="347" t="s">
        <v>4087</v>
      </c>
      <c r="O916" s="348" t="e">
        <v>#N/A</v>
      </c>
      <c r="P916" s="347"/>
      <c r="Q916" s="357" t="s">
        <v>2769</v>
      </c>
      <c r="R916" s="358"/>
      <c r="S916" s="356">
        <v>23050115</v>
      </c>
      <c r="T916" s="287"/>
      <c r="U916" s="259" t="s">
        <v>982</v>
      </c>
      <c r="V916" s="304">
        <v>2000000</v>
      </c>
      <c r="W916" s="305">
        <v>6000000</v>
      </c>
      <c r="X916" s="305">
        <v>2000000</v>
      </c>
      <c r="Y916" s="305">
        <v>2000000</v>
      </c>
    </row>
    <row r="917" spans="1:25" s="310" customFormat="1">
      <c r="A917" s="285" t="s">
        <v>2516</v>
      </c>
      <c r="B917" s="356" t="s">
        <v>77</v>
      </c>
      <c r="C917" s="356" t="s">
        <v>2513</v>
      </c>
      <c r="D917" s="358"/>
      <c r="E917" s="358"/>
      <c r="F917" s="356" t="s">
        <v>2516</v>
      </c>
      <c r="G917" s="358"/>
      <c r="H917" s="358"/>
      <c r="I917" s="356" t="s">
        <v>3041</v>
      </c>
      <c r="J917" s="347" t="s">
        <v>3041</v>
      </c>
      <c r="K917" s="348" t="s">
        <v>4074</v>
      </c>
      <c r="L917" s="348" t="s">
        <v>3999</v>
      </c>
      <c r="M917" s="347" t="s">
        <v>2516</v>
      </c>
      <c r="N917" s="347" t="s">
        <v>3041</v>
      </c>
      <c r="O917" s="348" t="s">
        <v>2359</v>
      </c>
      <c r="P917" s="347"/>
      <c r="Q917" s="357" t="s">
        <v>2769</v>
      </c>
      <c r="R917" s="358"/>
      <c r="S917" s="356" t="s">
        <v>2359</v>
      </c>
      <c r="T917" s="287" t="s">
        <v>2771</v>
      </c>
      <c r="U917" s="259" t="s">
        <v>983</v>
      </c>
      <c r="V917" s="304">
        <v>50000000</v>
      </c>
      <c r="W917" s="305">
        <v>0</v>
      </c>
      <c r="X917" s="305">
        <v>60000000</v>
      </c>
      <c r="Y917" s="305">
        <v>60000000</v>
      </c>
    </row>
    <row r="918" spans="1:25" s="310" customFormat="1">
      <c r="A918" s="285" t="s">
        <v>3703</v>
      </c>
      <c r="B918" s="356" t="s">
        <v>77</v>
      </c>
      <c r="C918" s="356" t="s">
        <v>2926</v>
      </c>
      <c r="D918" s="358"/>
      <c r="E918" s="358"/>
      <c r="F918" s="356" t="e">
        <v>#N/A</v>
      </c>
      <c r="G918" s="358"/>
      <c r="H918" s="358"/>
      <c r="I918" s="356" t="s">
        <v>3704</v>
      </c>
      <c r="J918" s="347" t="s">
        <v>3880</v>
      </c>
      <c r="K918" s="348" t="s">
        <v>4071</v>
      </c>
      <c r="L918" s="348" t="s">
        <v>3999</v>
      </c>
      <c r="M918" s="347" t="s">
        <v>3703</v>
      </c>
      <c r="N918" s="347" t="s">
        <v>3880</v>
      </c>
      <c r="O918" s="348">
        <v>0</v>
      </c>
      <c r="P918" s="347"/>
      <c r="Q918" s="357" t="s">
        <v>2769</v>
      </c>
      <c r="R918" s="358"/>
      <c r="S918" s="356">
        <v>23050103</v>
      </c>
      <c r="T918" s="287"/>
      <c r="U918" s="259" t="s">
        <v>986</v>
      </c>
      <c r="V918" s="304"/>
      <c r="W918" s="305">
        <v>7000000</v>
      </c>
      <c r="X918" s="305">
        <v>11000000</v>
      </c>
      <c r="Y918" s="305">
        <v>11000000</v>
      </c>
    </row>
    <row r="919" spans="1:25" s="310" customFormat="1">
      <c r="A919" s="285"/>
      <c r="B919" s="356" t="s">
        <v>77</v>
      </c>
      <c r="C919" s="356">
        <v>70722</v>
      </c>
      <c r="D919" s="358"/>
      <c r="E919" s="358"/>
      <c r="F919" s="356"/>
      <c r="G919" s="358"/>
      <c r="H919" s="358"/>
      <c r="I919" s="356"/>
      <c r="J919" s="347"/>
      <c r="K919" s="348"/>
      <c r="L919" s="348"/>
      <c r="M919" s="347"/>
      <c r="N919" s="347" t="s">
        <v>4294</v>
      </c>
      <c r="O919" s="348"/>
      <c r="P919" s="347"/>
      <c r="Q919" s="357" t="s">
        <v>2769</v>
      </c>
      <c r="R919" s="358"/>
      <c r="S919" s="356">
        <v>23010141</v>
      </c>
      <c r="T919" s="287"/>
      <c r="U919" s="259" t="s">
        <v>4292</v>
      </c>
      <c r="V919" s="304">
        <v>30000000</v>
      </c>
      <c r="W919" s="305"/>
      <c r="X919" s="305"/>
      <c r="Y919" s="305"/>
    </row>
    <row r="920" spans="1:25" s="310" customFormat="1">
      <c r="A920" s="285"/>
      <c r="B920" s="356" t="s">
        <v>77</v>
      </c>
      <c r="C920" s="356">
        <v>70722</v>
      </c>
      <c r="D920" s="358"/>
      <c r="E920" s="358"/>
      <c r="F920" s="356"/>
      <c r="G920" s="358"/>
      <c r="H920" s="358"/>
      <c r="I920" s="356"/>
      <c r="J920" s="347"/>
      <c r="K920" s="348"/>
      <c r="L920" s="348"/>
      <c r="M920" s="347"/>
      <c r="N920" s="347" t="s">
        <v>4295</v>
      </c>
      <c r="O920" s="348"/>
      <c r="P920" s="347"/>
      <c r="Q920" s="357" t="s">
        <v>2769</v>
      </c>
      <c r="R920" s="358"/>
      <c r="S920" s="356">
        <v>23050126</v>
      </c>
      <c r="T920" s="287"/>
      <c r="U920" s="259" t="s">
        <v>4293</v>
      </c>
      <c r="V920" s="304">
        <v>233400000</v>
      </c>
      <c r="W920" s="305"/>
      <c r="X920" s="305"/>
      <c r="Y920" s="305"/>
    </row>
    <row r="921" spans="1:25" s="310" customFormat="1">
      <c r="A921" s="284"/>
      <c r="B921" s="356"/>
      <c r="C921" s="358"/>
      <c r="D921" s="358"/>
      <c r="E921" s="358"/>
      <c r="F921" s="356"/>
      <c r="G921" s="358"/>
      <c r="H921" s="358"/>
      <c r="I921" s="358"/>
      <c r="J921" s="347">
        <v>0</v>
      </c>
      <c r="K921" s="348" t="s">
        <v>2763</v>
      </c>
      <c r="L921" s="348" t="s">
        <v>2763</v>
      </c>
      <c r="M921" s="347">
        <v>0</v>
      </c>
      <c r="N921" s="347"/>
      <c r="O921" s="348" t="e">
        <v>#N/A</v>
      </c>
      <c r="P921" s="347"/>
      <c r="Q921" s="359"/>
      <c r="R921" s="358"/>
      <c r="S921" s="356"/>
      <c r="T921" s="287"/>
      <c r="U921" s="308"/>
      <c r="V921" s="309">
        <f>SUM(V912:V920)</f>
        <v>409400000</v>
      </c>
      <c r="W921" s="309">
        <f>SUM(W912:W920)</f>
        <v>297518548.60000002</v>
      </c>
      <c r="X921" s="309">
        <f>SUM(X912:X920)</f>
        <v>365318548.60000002</v>
      </c>
      <c r="Y921" s="309">
        <f>SUM(Y912:Y920)</f>
        <v>362518548.60000002</v>
      </c>
    </row>
    <row r="922" spans="1:25" s="310" customFormat="1">
      <c r="A922" s="284"/>
      <c r="B922" s="284"/>
      <c r="C922" s="306"/>
      <c r="D922" s="306"/>
      <c r="E922" s="306"/>
      <c r="F922" s="284"/>
      <c r="G922" s="306"/>
      <c r="H922" s="306"/>
      <c r="I922" s="306"/>
      <c r="J922" s="278">
        <v>0</v>
      </c>
      <c r="K922" s="279" t="s">
        <v>2763</v>
      </c>
      <c r="L922" s="279" t="s">
        <v>2763</v>
      </c>
      <c r="M922" s="278">
        <v>0</v>
      </c>
      <c r="N922" s="278"/>
      <c r="O922" s="279" t="e">
        <v>#N/A</v>
      </c>
      <c r="P922" s="278"/>
      <c r="Q922" s="307"/>
      <c r="R922" s="306"/>
      <c r="S922" s="284"/>
      <c r="T922" s="287"/>
      <c r="U922" s="312"/>
      <c r="V922" s="312"/>
      <c r="W922" s="315"/>
      <c r="X922" s="315"/>
      <c r="Y922" s="315"/>
    </row>
    <row r="923" spans="1:25" s="310" customFormat="1">
      <c r="A923" s="284"/>
      <c r="B923" s="284"/>
      <c r="C923" s="306"/>
      <c r="D923" s="306"/>
      <c r="E923" s="306"/>
      <c r="F923" s="284"/>
      <c r="G923" s="306"/>
      <c r="H923" s="306"/>
      <c r="I923" s="306"/>
      <c r="J923" s="278">
        <v>0</v>
      </c>
      <c r="K923" s="279" t="s">
        <v>2763</v>
      </c>
      <c r="L923" s="279" t="s">
        <v>2763</v>
      </c>
      <c r="M923" s="278">
        <v>0</v>
      </c>
      <c r="N923" s="278"/>
      <c r="O923" s="279" t="e">
        <v>#N/A</v>
      </c>
      <c r="P923" s="278"/>
      <c r="Q923" s="307"/>
      <c r="R923" s="306"/>
      <c r="S923" s="284"/>
      <c r="T923" s="287"/>
      <c r="U923" s="312"/>
      <c r="V923" s="312"/>
      <c r="W923" s="315"/>
      <c r="X923" s="315"/>
      <c r="Y923" s="315"/>
    </row>
    <row r="924" spans="1:25" s="310" customFormat="1">
      <c r="A924" s="284"/>
      <c r="B924" s="284"/>
      <c r="C924" s="306"/>
      <c r="D924" s="306"/>
      <c r="E924" s="306"/>
      <c r="F924" s="284"/>
      <c r="G924" s="306"/>
      <c r="H924" s="306"/>
      <c r="I924" s="306"/>
      <c r="J924" s="278">
        <v>0</v>
      </c>
      <c r="K924" s="279" t="s">
        <v>2763</v>
      </c>
      <c r="L924" s="279" t="s">
        <v>2763</v>
      </c>
      <c r="M924" s="278">
        <v>0</v>
      </c>
      <c r="N924" s="278"/>
      <c r="O924" s="279" t="e">
        <v>#N/A</v>
      </c>
      <c r="P924" s="278"/>
      <c r="Q924" s="307"/>
      <c r="R924" s="306"/>
      <c r="S924" s="284"/>
      <c r="T924" s="287"/>
      <c r="U924" s="312"/>
      <c r="V924" s="312"/>
      <c r="W924" s="315"/>
      <c r="X924" s="315"/>
      <c r="Y924" s="315"/>
    </row>
    <row r="925" spans="1:25" s="310" customFormat="1">
      <c r="A925" s="284"/>
      <c r="B925" s="323" t="s">
        <v>244</v>
      </c>
      <c r="C925" s="306"/>
      <c r="D925" s="306"/>
      <c r="E925" s="306"/>
      <c r="F925" s="284"/>
      <c r="G925" s="306"/>
      <c r="H925" s="306"/>
      <c r="I925" s="306"/>
      <c r="J925" s="278">
        <v>0</v>
      </c>
      <c r="K925" s="279" t="s">
        <v>2763</v>
      </c>
      <c r="L925" s="279" t="s">
        <v>2763</v>
      </c>
      <c r="M925" s="278">
        <v>0</v>
      </c>
      <c r="N925" s="278"/>
      <c r="O925" s="279" t="e">
        <v>#N/A</v>
      </c>
      <c r="P925" s="278"/>
      <c r="Q925" s="307"/>
      <c r="R925" s="306"/>
      <c r="S925" s="284"/>
      <c r="T925" s="287"/>
      <c r="U925" s="323"/>
      <c r="V925" s="323"/>
      <c r="W925" s="315"/>
      <c r="X925" s="315"/>
      <c r="Y925" s="315"/>
    </row>
    <row r="926" spans="1:25" s="310" customFormat="1">
      <c r="A926" s="285" t="s">
        <v>3707</v>
      </c>
      <c r="B926" s="356" t="s">
        <v>217</v>
      </c>
      <c r="C926" s="356" t="s">
        <v>2513</v>
      </c>
      <c r="D926" s="358"/>
      <c r="E926" s="358"/>
      <c r="F926" s="356" t="e">
        <v>#N/A</v>
      </c>
      <c r="G926" s="358"/>
      <c r="H926" s="358"/>
      <c r="I926" s="356" t="s">
        <v>3708</v>
      </c>
      <c r="J926" s="347" t="s">
        <v>3884</v>
      </c>
      <c r="K926" s="348" t="s">
        <v>4071</v>
      </c>
      <c r="L926" s="348" t="s">
        <v>3999</v>
      </c>
      <c r="M926" s="347" t="s">
        <v>3707</v>
      </c>
      <c r="N926" s="347" t="s">
        <v>3884</v>
      </c>
      <c r="O926" s="348">
        <v>0</v>
      </c>
      <c r="P926" s="347"/>
      <c r="Q926" s="357" t="s">
        <v>2769</v>
      </c>
      <c r="R926" s="358"/>
      <c r="S926" s="356">
        <v>23010122</v>
      </c>
      <c r="T926" s="287"/>
      <c r="U926" s="327" t="s">
        <v>1970</v>
      </c>
      <c r="V926" s="327"/>
      <c r="W926" s="305">
        <v>140697572.95943236</v>
      </c>
      <c r="X926" s="305">
        <v>153680000</v>
      </c>
      <c r="Y926" s="305">
        <v>153680000</v>
      </c>
    </row>
    <row r="927" spans="1:25" s="310" customFormat="1">
      <c r="A927" s="285" t="s">
        <v>3709</v>
      </c>
      <c r="B927" s="356" t="s">
        <v>217</v>
      </c>
      <c r="C927" s="356" t="s">
        <v>2462</v>
      </c>
      <c r="D927" s="358"/>
      <c r="E927" s="358"/>
      <c r="F927" s="356" t="e">
        <v>#N/A</v>
      </c>
      <c r="G927" s="358"/>
      <c r="H927" s="358"/>
      <c r="I927" s="356">
        <v>0</v>
      </c>
      <c r="J927" s="347" t="s">
        <v>3884</v>
      </c>
      <c r="K927" s="348" t="s">
        <v>4071</v>
      </c>
      <c r="L927" s="348" t="s">
        <v>3999</v>
      </c>
      <c r="M927" s="347" t="s">
        <v>3709</v>
      </c>
      <c r="N927" s="347" t="s">
        <v>4088</v>
      </c>
      <c r="O927" s="348">
        <v>0</v>
      </c>
      <c r="P927" s="347"/>
      <c r="Q927" s="357" t="s">
        <v>2769</v>
      </c>
      <c r="R927" s="358"/>
      <c r="S927" s="356">
        <v>23010122</v>
      </c>
      <c r="T927" s="287"/>
      <c r="U927" s="327" t="s">
        <v>1971</v>
      </c>
      <c r="V927" s="327"/>
      <c r="W927" s="305">
        <v>59946186.448642552</v>
      </c>
      <c r="X927" s="305">
        <v>64117582</v>
      </c>
      <c r="Y927" s="305">
        <v>64117582</v>
      </c>
    </row>
    <row r="928" spans="1:25" s="310" customFormat="1">
      <c r="A928" s="285" t="s">
        <v>3710</v>
      </c>
      <c r="B928" s="356" t="s">
        <v>217</v>
      </c>
      <c r="C928" s="356" t="s">
        <v>2926</v>
      </c>
      <c r="D928" s="358"/>
      <c r="E928" s="358"/>
      <c r="F928" s="356" t="e">
        <v>#N/A</v>
      </c>
      <c r="G928" s="358"/>
      <c r="H928" s="358"/>
      <c r="I928" s="356" t="s">
        <v>3711</v>
      </c>
      <c r="J928" s="347" t="s">
        <v>3885</v>
      </c>
      <c r="K928" s="348" t="s">
        <v>4071</v>
      </c>
      <c r="L928" s="348" t="s">
        <v>3999</v>
      </c>
      <c r="M928" s="347" t="s">
        <v>3710</v>
      </c>
      <c r="N928" s="347" t="s">
        <v>3885</v>
      </c>
      <c r="O928" s="348">
        <v>0</v>
      </c>
      <c r="P928" s="347"/>
      <c r="Q928" s="357" t="s">
        <v>2769</v>
      </c>
      <c r="R928" s="358"/>
      <c r="S928" s="356">
        <v>23010122</v>
      </c>
      <c r="T928" s="287"/>
      <c r="U928" s="327" t="s">
        <v>1972</v>
      </c>
      <c r="V928" s="327"/>
      <c r="W928" s="305">
        <v>50132785.741597995</v>
      </c>
      <c r="X928" s="305">
        <v>55000000</v>
      </c>
      <c r="Y928" s="305">
        <v>55000000</v>
      </c>
    </row>
    <row r="929" spans="1:25" s="310" customFormat="1">
      <c r="A929" s="285" t="s">
        <v>3712</v>
      </c>
      <c r="B929" s="356" t="s">
        <v>217</v>
      </c>
      <c r="C929" s="356" t="s">
        <v>2926</v>
      </c>
      <c r="D929" s="358"/>
      <c r="E929" s="358"/>
      <c r="F929" s="356" t="e">
        <v>#N/A</v>
      </c>
      <c r="G929" s="358"/>
      <c r="H929" s="358"/>
      <c r="I929" s="356" t="s">
        <v>3713</v>
      </c>
      <c r="J929" s="347" t="s">
        <v>3886</v>
      </c>
      <c r="K929" s="348" t="s">
        <v>4071</v>
      </c>
      <c r="L929" s="348" t="s">
        <v>3999</v>
      </c>
      <c r="M929" s="347" t="s">
        <v>3712</v>
      </c>
      <c r="N929" s="347" t="s">
        <v>3886</v>
      </c>
      <c r="O929" s="348">
        <v>0</v>
      </c>
      <c r="P929" s="347"/>
      <c r="Q929" s="357" t="s">
        <v>2769</v>
      </c>
      <c r="R929" s="358"/>
      <c r="S929" s="356">
        <v>23010122</v>
      </c>
      <c r="T929" s="287"/>
      <c r="U929" s="327" t="s">
        <v>1973</v>
      </c>
      <c r="V929" s="327"/>
      <c r="W929" s="305">
        <v>19778630.816656031</v>
      </c>
      <c r="X929" s="305">
        <v>23080000</v>
      </c>
      <c r="Y929" s="305">
        <v>23080000</v>
      </c>
    </row>
    <row r="930" spans="1:25" s="310" customFormat="1">
      <c r="A930" s="285" t="s">
        <v>3714</v>
      </c>
      <c r="B930" s="356" t="s">
        <v>217</v>
      </c>
      <c r="C930" s="356" t="s">
        <v>2513</v>
      </c>
      <c r="D930" s="358"/>
      <c r="E930" s="358"/>
      <c r="F930" s="356" t="e">
        <v>#N/A</v>
      </c>
      <c r="G930" s="358"/>
      <c r="H930" s="358"/>
      <c r="I930" s="356" t="s">
        <v>3715</v>
      </c>
      <c r="J930" s="347" t="s">
        <v>3887</v>
      </c>
      <c r="K930" s="348" t="s">
        <v>4071</v>
      </c>
      <c r="L930" s="348" t="s">
        <v>3999</v>
      </c>
      <c r="M930" s="347" t="s">
        <v>3714</v>
      </c>
      <c r="N930" s="347" t="s">
        <v>3887</v>
      </c>
      <c r="O930" s="348">
        <v>0</v>
      </c>
      <c r="P930" s="347"/>
      <c r="Q930" s="357" t="s">
        <v>2769</v>
      </c>
      <c r="R930" s="358"/>
      <c r="S930" s="356">
        <v>23010122</v>
      </c>
      <c r="T930" s="287"/>
      <c r="U930" s="327" t="s">
        <v>1974</v>
      </c>
      <c r="V930" s="327"/>
      <c r="W930" s="305">
        <v>12516994.779174067</v>
      </c>
      <c r="X930" s="305">
        <v>14606281</v>
      </c>
      <c r="Y930" s="305">
        <v>14606281</v>
      </c>
    </row>
    <row r="931" spans="1:25" s="310" customFormat="1">
      <c r="A931" s="285" t="s">
        <v>3716</v>
      </c>
      <c r="B931" s="356" t="s">
        <v>217</v>
      </c>
      <c r="C931" s="356" t="s">
        <v>2602</v>
      </c>
      <c r="D931" s="358"/>
      <c r="E931" s="358"/>
      <c r="F931" s="356" t="e">
        <v>#N/A</v>
      </c>
      <c r="G931" s="358"/>
      <c r="H931" s="358"/>
      <c r="I931" s="356" t="s">
        <v>3717</v>
      </c>
      <c r="J931" s="347" t="s">
        <v>3888</v>
      </c>
      <c r="K931" s="348" t="s">
        <v>4071</v>
      </c>
      <c r="L931" s="348" t="s">
        <v>3999</v>
      </c>
      <c r="M931" s="347" t="s">
        <v>3716</v>
      </c>
      <c r="N931" s="347" t="s">
        <v>3888</v>
      </c>
      <c r="O931" s="348">
        <v>0</v>
      </c>
      <c r="P931" s="347"/>
      <c r="Q931" s="357" t="s">
        <v>2769</v>
      </c>
      <c r="R931" s="358"/>
      <c r="S931" s="356">
        <v>23010105</v>
      </c>
      <c r="T931" s="287"/>
      <c r="U931" s="327" t="s">
        <v>1975</v>
      </c>
      <c r="V931" s="327"/>
      <c r="W931" s="305">
        <v>69702383.149161264</v>
      </c>
      <c r="X931" s="305">
        <v>0</v>
      </c>
      <c r="Y931" s="305">
        <v>0</v>
      </c>
    </row>
    <row r="932" spans="1:25" s="310" customFormat="1">
      <c r="A932" s="285" t="s">
        <v>3718</v>
      </c>
      <c r="B932" s="356" t="s">
        <v>217</v>
      </c>
      <c r="C932" s="356" t="s">
        <v>2926</v>
      </c>
      <c r="D932" s="358"/>
      <c r="E932" s="358"/>
      <c r="F932" s="356" t="e">
        <v>#N/A</v>
      </c>
      <c r="G932" s="358"/>
      <c r="H932" s="358"/>
      <c r="I932" s="356" t="s">
        <v>3719</v>
      </c>
      <c r="J932" s="347" t="s">
        <v>3889</v>
      </c>
      <c r="K932" s="348" t="s">
        <v>4071</v>
      </c>
      <c r="L932" s="348" t="s">
        <v>3999</v>
      </c>
      <c r="M932" s="347" t="s">
        <v>3718</v>
      </c>
      <c r="N932" s="347" t="s">
        <v>3889</v>
      </c>
      <c r="O932" s="348">
        <v>0</v>
      </c>
      <c r="P932" s="347"/>
      <c r="Q932" s="357" t="s">
        <v>2769</v>
      </c>
      <c r="R932" s="358"/>
      <c r="S932" s="356">
        <v>23010119</v>
      </c>
      <c r="T932" s="287"/>
      <c r="U932" s="327" t="s">
        <v>1976</v>
      </c>
      <c r="V932" s="327"/>
      <c r="W932" s="305">
        <v>94982054.594120055</v>
      </c>
      <c r="X932" s="305">
        <v>0</v>
      </c>
      <c r="Y932" s="305">
        <v>0</v>
      </c>
    </row>
    <row r="933" spans="1:25" s="310" customFormat="1">
      <c r="A933" s="285" t="s">
        <v>3720</v>
      </c>
      <c r="B933" s="356" t="s">
        <v>217</v>
      </c>
      <c r="C933" s="356" t="s">
        <v>2926</v>
      </c>
      <c r="D933" s="358"/>
      <c r="E933" s="358"/>
      <c r="F933" s="356" t="e">
        <v>#N/A</v>
      </c>
      <c r="G933" s="358"/>
      <c r="H933" s="358"/>
      <c r="I933" s="356" t="s">
        <v>3721</v>
      </c>
      <c r="J933" s="347" t="s">
        <v>3890</v>
      </c>
      <c r="K933" s="348" t="s">
        <v>4071</v>
      </c>
      <c r="L933" s="348" t="s">
        <v>3999</v>
      </c>
      <c r="M933" s="347" t="s">
        <v>3720</v>
      </c>
      <c r="N933" s="347" t="s">
        <v>3890</v>
      </c>
      <c r="O933" s="348">
        <v>0</v>
      </c>
      <c r="P933" s="347"/>
      <c r="Q933" s="357" t="s">
        <v>2769</v>
      </c>
      <c r="R933" s="358"/>
      <c r="S933" s="356">
        <v>23020120</v>
      </c>
      <c r="T933" s="287"/>
      <c r="U933" s="327" t="s">
        <v>1977</v>
      </c>
      <c r="V933" s="327"/>
      <c r="W933" s="305">
        <v>3927838.9630253091</v>
      </c>
      <c r="X933" s="305">
        <v>0</v>
      </c>
      <c r="Y933" s="305">
        <v>0</v>
      </c>
    </row>
    <row r="934" spans="1:25" s="310" customFormat="1">
      <c r="A934" s="285" t="s">
        <v>3722</v>
      </c>
      <c r="B934" s="356" t="s">
        <v>217</v>
      </c>
      <c r="C934" s="356" t="s">
        <v>2926</v>
      </c>
      <c r="D934" s="358"/>
      <c r="E934" s="358"/>
      <c r="F934" s="356" t="e">
        <v>#N/A</v>
      </c>
      <c r="G934" s="358"/>
      <c r="H934" s="358"/>
      <c r="I934" s="356" t="s">
        <v>3723</v>
      </c>
      <c r="J934" s="347" t="s">
        <v>3891</v>
      </c>
      <c r="K934" s="348" t="s">
        <v>4071</v>
      </c>
      <c r="L934" s="348" t="s">
        <v>3999</v>
      </c>
      <c r="M934" s="347" t="s">
        <v>3722</v>
      </c>
      <c r="N934" s="347" t="s">
        <v>3891</v>
      </c>
      <c r="O934" s="348">
        <v>0</v>
      </c>
      <c r="P934" s="347"/>
      <c r="Q934" s="357" t="s">
        <v>2769</v>
      </c>
      <c r="R934" s="358"/>
      <c r="S934" s="356">
        <v>23030105</v>
      </c>
      <c r="T934" s="287"/>
      <c r="U934" s="327" t="s">
        <v>1978</v>
      </c>
      <c r="V934" s="327"/>
      <c r="W934" s="305">
        <v>59987181.852942906</v>
      </c>
      <c r="X934" s="305">
        <v>70000000</v>
      </c>
      <c r="Y934" s="305">
        <v>70000000</v>
      </c>
    </row>
    <row r="935" spans="1:25" s="310" customFormat="1">
      <c r="A935" s="285" t="s">
        <v>3724</v>
      </c>
      <c r="B935" s="356" t="s">
        <v>217</v>
      </c>
      <c r="C935" s="356" t="s">
        <v>2926</v>
      </c>
      <c r="D935" s="358"/>
      <c r="E935" s="358"/>
      <c r="F935" s="356" t="e">
        <v>#N/A</v>
      </c>
      <c r="G935" s="358"/>
      <c r="H935" s="358"/>
      <c r="I935" s="356" t="s">
        <v>3725</v>
      </c>
      <c r="J935" s="347" t="s">
        <v>3892</v>
      </c>
      <c r="K935" s="348" t="s">
        <v>4071</v>
      </c>
      <c r="L935" s="348" t="s">
        <v>3999</v>
      </c>
      <c r="M935" s="347" t="s">
        <v>3724</v>
      </c>
      <c r="N935" s="347" t="s">
        <v>3892</v>
      </c>
      <c r="O935" s="348">
        <v>0</v>
      </c>
      <c r="P935" s="347"/>
      <c r="Q935" s="357" t="s">
        <v>2769</v>
      </c>
      <c r="R935" s="358"/>
      <c r="S935" s="356">
        <v>23030105</v>
      </c>
      <c r="T935" s="287"/>
      <c r="U935" s="327" t="s">
        <v>1979</v>
      </c>
      <c r="V935" s="327"/>
      <c r="W935" s="305">
        <v>400634446.96975863</v>
      </c>
      <c r="X935" s="305">
        <v>0</v>
      </c>
      <c r="Y935" s="305">
        <v>0</v>
      </c>
    </row>
    <row r="936" spans="1:25" s="310" customFormat="1">
      <c r="A936" s="285" t="s">
        <v>3726</v>
      </c>
      <c r="B936" s="356" t="s">
        <v>217</v>
      </c>
      <c r="C936" s="356" t="s">
        <v>3280</v>
      </c>
      <c r="D936" s="358"/>
      <c r="E936" s="358"/>
      <c r="F936" s="356" t="e">
        <v>#N/A</v>
      </c>
      <c r="G936" s="358"/>
      <c r="H936" s="358"/>
      <c r="I936" s="356" t="s">
        <v>3727</v>
      </c>
      <c r="J936" s="347" t="s">
        <v>3893</v>
      </c>
      <c r="K936" s="348" t="s">
        <v>4071</v>
      </c>
      <c r="L936" s="348" t="s">
        <v>3999</v>
      </c>
      <c r="M936" s="347" t="s">
        <v>3726</v>
      </c>
      <c r="N936" s="347" t="s">
        <v>3893</v>
      </c>
      <c r="O936" s="348">
        <v>0</v>
      </c>
      <c r="P936" s="347"/>
      <c r="Q936" s="357" t="s">
        <v>2769</v>
      </c>
      <c r="R936" s="358"/>
      <c r="S936" s="356">
        <v>23020106</v>
      </c>
      <c r="T936" s="287"/>
      <c r="U936" s="327" t="s">
        <v>1980</v>
      </c>
      <c r="V936" s="327"/>
      <c r="W936" s="305">
        <v>137916936.88825628</v>
      </c>
      <c r="X936" s="305">
        <v>160937475.03999999</v>
      </c>
      <c r="Y936" s="305">
        <v>160937475.03999999</v>
      </c>
    </row>
    <row r="937" spans="1:25" s="310" customFormat="1" ht="31.5">
      <c r="A937" s="285" t="s">
        <v>3728</v>
      </c>
      <c r="B937" s="356" t="s">
        <v>217</v>
      </c>
      <c r="C937" s="356" t="s">
        <v>2926</v>
      </c>
      <c r="D937" s="358"/>
      <c r="E937" s="358"/>
      <c r="F937" s="356" t="e">
        <v>#N/A</v>
      </c>
      <c r="G937" s="358"/>
      <c r="H937" s="358"/>
      <c r="I937" s="356" t="s">
        <v>3729</v>
      </c>
      <c r="J937" s="347" t="s">
        <v>3894</v>
      </c>
      <c r="K937" s="348" t="s">
        <v>4071</v>
      </c>
      <c r="L937" s="348" t="s">
        <v>3999</v>
      </c>
      <c r="M937" s="347" t="s">
        <v>3728</v>
      </c>
      <c r="N937" s="347" t="s">
        <v>3894</v>
      </c>
      <c r="O937" s="348">
        <v>0</v>
      </c>
      <c r="P937" s="347"/>
      <c r="Q937" s="357" t="s">
        <v>2769</v>
      </c>
      <c r="R937" s="358"/>
      <c r="S937" s="356">
        <v>23030105</v>
      </c>
      <c r="T937" s="287"/>
      <c r="U937" s="327" t="s">
        <v>1981</v>
      </c>
      <c r="V937" s="327"/>
      <c r="W937" s="305">
        <v>5585543.308097518</v>
      </c>
      <c r="X937" s="305">
        <v>5934401.6600000001</v>
      </c>
      <c r="Y937" s="305">
        <v>5934401.6600000001</v>
      </c>
    </row>
    <row r="938" spans="1:25" s="310" customFormat="1" ht="31.5">
      <c r="A938" s="285" t="s">
        <v>3983</v>
      </c>
      <c r="B938" s="356" t="s">
        <v>217</v>
      </c>
      <c r="C938" s="356" t="s">
        <v>2926</v>
      </c>
      <c r="D938" s="358"/>
      <c r="E938" s="358"/>
      <c r="F938" s="356" t="e">
        <v>#N/A</v>
      </c>
      <c r="G938" s="358"/>
      <c r="H938" s="358"/>
      <c r="I938" s="356" t="e">
        <v>#N/A</v>
      </c>
      <c r="J938" s="347" t="s">
        <v>3895</v>
      </c>
      <c r="K938" s="348" t="s">
        <v>4071</v>
      </c>
      <c r="L938" s="348" t="s">
        <v>3999</v>
      </c>
      <c r="M938" s="347" t="s">
        <v>3983</v>
      </c>
      <c r="N938" s="347" t="s">
        <v>4089</v>
      </c>
      <c r="O938" s="348">
        <v>23010122</v>
      </c>
      <c r="P938" s="347"/>
      <c r="Q938" s="357" t="s">
        <v>2769</v>
      </c>
      <c r="R938" s="358"/>
      <c r="S938" s="356">
        <v>23010122</v>
      </c>
      <c r="T938" s="287" t="s">
        <v>2771</v>
      </c>
      <c r="U938" s="327" t="s">
        <v>1982</v>
      </c>
      <c r="V938" s="327"/>
      <c r="W938" s="305">
        <v>144011662.80990833</v>
      </c>
      <c r="X938" s="305">
        <v>168049508</v>
      </c>
      <c r="Y938" s="305">
        <v>168049508</v>
      </c>
    </row>
    <row r="939" spans="1:25" s="310" customFormat="1" ht="31.5">
      <c r="A939" s="285" t="s">
        <v>3749</v>
      </c>
      <c r="B939" s="356" t="s">
        <v>217</v>
      </c>
      <c r="C939" s="356" t="s">
        <v>2926</v>
      </c>
      <c r="D939" s="358"/>
      <c r="E939" s="358"/>
      <c r="F939" s="356" t="e">
        <v>#N/A</v>
      </c>
      <c r="G939" s="358"/>
      <c r="H939" s="358"/>
      <c r="I939" s="356" t="e">
        <v>#N/A</v>
      </c>
      <c r="J939" s="347" t="s">
        <v>3895</v>
      </c>
      <c r="K939" s="348" t="s">
        <v>4071</v>
      </c>
      <c r="L939" s="348" t="s">
        <v>3999</v>
      </c>
      <c r="M939" s="347" t="s">
        <v>3749</v>
      </c>
      <c r="N939" s="347" t="s">
        <v>4090</v>
      </c>
      <c r="O939" s="348" t="e">
        <v>#N/A</v>
      </c>
      <c r="P939" s="347"/>
      <c r="Q939" s="357" t="s">
        <v>2769</v>
      </c>
      <c r="R939" s="358"/>
      <c r="S939" s="356">
        <v>23010122</v>
      </c>
      <c r="T939" s="287"/>
      <c r="U939" s="327" t="s">
        <v>1983</v>
      </c>
      <c r="V939" s="327"/>
      <c r="W939" s="305">
        <v>305687398.30114508</v>
      </c>
      <c r="X939" s="305">
        <v>356711504.36000001</v>
      </c>
      <c r="Y939" s="305">
        <v>356711504.36000001</v>
      </c>
    </row>
    <row r="940" spans="1:25" s="310" customFormat="1" ht="31.5">
      <c r="A940" s="285" t="s">
        <v>3730</v>
      </c>
      <c r="B940" s="356" t="s">
        <v>217</v>
      </c>
      <c r="C940" s="356" t="s">
        <v>2926</v>
      </c>
      <c r="D940" s="358"/>
      <c r="E940" s="358"/>
      <c r="F940" s="356" t="e">
        <v>#N/A</v>
      </c>
      <c r="G940" s="358"/>
      <c r="H940" s="358"/>
      <c r="I940" s="356" t="s">
        <v>3731</v>
      </c>
      <c r="J940" s="347" t="s">
        <v>3895</v>
      </c>
      <c r="K940" s="348" t="s">
        <v>4071</v>
      </c>
      <c r="L940" s="348" t="s">
        <v>3999</v>
      </c>
      <c r="M940" s="347" t="s">
        <v>3730</v>
      </c>
      <c r="N940" s="347" t="s">
        <v>3895</v>
      </c>
      <c r="O940" s="348">
        <v>23010122</v>
      </c>
      <c r="P940" s="347"/>
      <c r="Q940" s="357" t="s">
        <v>2769</v>
      </c>
      <c r="R940" s="358"/>
      <c r="S940" s="356">
        <v>23010122</v>
      </c>
      <c r="T940" s="287" t="s">
        <v>2771</v>
      </c>
      <c r="U940" s="327" t="s">
        <v>1984</v>
      </c>
      <c r="V940" s="327"/>
      <c r="W940" s="305">
        <v>64492382.418081544</v>
      </c>
      <c r="X940" s="305">
        <v>75257190.450000003</v>
      </c>
      <c r="Y940" s="305">
        <v>75257190.450000003</v>
      </c>
    </row>
    <row r="941" spans="1:25" s="310" customFormat="1">
      <c r="A941" s="285" t="s">
        <v>3278</v>
      </c>
      <c r="B941" s="356" t="s">
        <v>217</v>
      </c>
      <c r="C941" s="356" t="s">
        <v>2462</v>
      </c>
      <c r="D941" s="358"/>
      <c r="E941" s="358"/>
      <c r="F941" s="356" t="e">
        <v>#N/A</v>
      </c>
      <c r="G941" s="358"/>
      <c r="H941" s="358"/>
      <c r="I941" s="356">
        <v>0</v>
      </c>
      <c r="J941" s="347" t="s">
        <v>3895</v>
      </c>
      <c r="K941" s="348" t="s">
        <v>4071</v>
      </c>
      <c r="L941" s="348" t="s">
        <v>3999</v>
      </c>
      <c r="M941" s="347" t="s">
        <v>3278</v>
      </c>
      <c r="N941" s="347" t="s">
        <v>4091</v>
      </c>
      <c r="O941" s="348">
        <v>0</v>
      </c>
      <c r="P941" s="347"/>
      <c r="Q941" s="357" t="s">
        <v>2769</v>
      </c>
      <c r="R941" s="358"/>
      <c r="S941" s="356">
        <v>23030105</v>
      </c>
      <c r="T941" s="287"/>
      <c r="U941" s="327" t="s">
        <v>2141</v>
      </c>
      <c r="V941" s="327"/>
      <c r="W941" s="305">
        <v>30000000</v>
      </c>
      <c r="X941" s="305"/>
      <c r="Y941" s="305"/>
    </row>
    <row r="942" spans="1:25" s="310" customFormat="1">
      <c r="A942" s="284"/>
      <c r="B942" s="356"/>
      <c r="C942" s="358"/>
      <c r="D942" s="358"/>
      <c r="E942" s="358"/>
      <c r="F942" s="356"/>
      <c r="G942" s="358"/>
      <c r="H942" s="358"/>
      <c r="I942" s="358"/>
      <c r="J942" s="347">
        <v>0</v>
      </c>
      <c r="K942" s="348" t="s">
        <v>2763</v>
      </c>
      <c r="L942" s="348" t="s">
        <v>2763</v>
      </c>
      <c r="M942" s="347">
        <v>0</v>
      </c>
      <c r="N942" s="347"/>
      <c r="O942" s="348" t="e">
        <v>#N/A</v>
      </c>
      <c r="P942" s="347"/>
      <c r="Q942" s="359"/>
      <c r="R942" s="358"/>
      <c r="S942" s="356"/>
      <c r="T942" s="287"/>
      <c r="U942" s="308"/>
      <c r="V942" s="309">
        <f>SUM(V926:V940)</f>
        <v>0</v>
      </c>
      <c r="W942" s="309">
        <f>SUM(W926:W941)</f>
        <v>1600000000</v>
      </c>
      <c r="X942" s="309">
        <f>SUM(X926:X941)</f>
        <v>1147373942.51</v>
      </c>
      <c r="Y942" s="309">
        <f>SUM(Y926:Y941)</f>
        <v>1147373942.51</v>
      </c>
    </row>
    <row r="943" spans="1:25" s="310" customFormat="1">
      <c r="A943" s="284"/>
      <c r="B943" s="284"/>
      <c r="C943" s="306"/>
      <c r="D943" s="306"/>
      <c r="E943" s="306"/>
      <c r="F943" s="284"/>
      <c r="G943" s="306"/>
      <c r="H943" s="306"/>
      <c r="I943" s="306"/>
      <c r="J943" s="278">
        <v>0</v>
      </c>
      <c r="K943" s="279" t="s">
        <v>2763</v>
      </c>
      <c r="L943" s="279" t="s">
        <v>2763</v>
      </c>
      <c r="M943" s="278">
        <v>0</v>
      </c>
      <c r="N943" s="278"/>
      <c r="O943" s="279" t="e">
        <v>#N/A</v>
      </c>
      <c r="P943" s="278"/>
      <c r="Q943" s="307"/>
      <c r="R943" s="306"/>
      <c r="S943" s="284"/>
      <c r="T943" s="287"/>
      <c r="U943" s="312"/>
      <c r="V943" s="312"/>
      <c r="W943" s="315"/>
      <c r="X943" s="315"/>
      <c r="Y943" s="315"/>
    </row>
    <row r="944" spans="1:25" s="310" customFormat="1">
      <c r="A944" s="284"/>
      <c r="B944" s="284"/>
      <c r="C944" s="306"/>
      <c r="D944" s="306"/>
      <c r="E944" s="306"/>
      <c r="F944" s="284"/>
      <c r="G944" s="306"/>
      <c r="H944" s="306"/>
      <c r="I944" s="306"/>
      <c r="J944" s="278">
        <v>0</v>
      </c>
      <c r="K944" s="279" t="s">
        <v>2763</v>
      </c>
      <c r="L944" s="279" t="s">
        <v>2763</v>
      </c>
      <c r="M944" s="278">
        <v>0</v>
      </c>
      <c r="N944" s="278"/>
      <c r="O944" s="279" t="e">
        <v>#N/A</v>
      </c>
      <c r="P944" s="278"/>
      <c r="Q944" s="307"/>
      <c r="R944" s="306"/>
      <c r="S944" s="284"/>
      <c r="T944" s="287"/>
      <c r="U944" s="281" t="s">
        <v>1489</v>
      </c>
      <c r="V944" s="281"/>
      <c r="W944" s="315"/>
      <c r="X944" s="315"/>
      <c r="Y944" s="315"/>
    </row>
    <row r="945" spans="1:25" s="310" customFormat="1">
      <c r="A945" s="284"/>
      <c r="B945" s="284"/>
      <c r="C945" s="306"/>
      <c r="D945" s="306"/>
      <c r="E945" s="306"/>
      <c r="F945" s="284"/>
      <c r="G945" s="306"/>
      <c r="H945" s="306"/>
      <c r="I945" s="306"/>
      <c r="J945" s="278">
        <v>0</v>
      </c>
      <c r="K945" s="279" t="s">
        <v>2763</v>
      </c>
      <c r="L945" s="279" t="s">
        <v>2763</v>
      </c>
      <c r="M945" s="278">
        <v>0</v>
      </c>
      <c r="N945" s="278"/>
      <c r="O945" s="279" t="e">
        <v>#N/A</v>
      </c>
      <c r="P945" s="278"/>
      <c r="Q945" s="307"/>
      <c r="R945" s="306"/>
      <c r="S945" s="284"/>
      <c r="T945" s="287"/>
      <c r="U945" s="316" t="s">
        <v>1328</v>
      </c>
      <c r="V945" s="316"/>
      <c r="W945" s="315">
        <v>1500000000</v>
      </c>
      <c r="X945" s="315"/>
      <c r="Y945" s="315"/>
    </row>
    <row r="946" spans="1:25" s="310" customFormat="1">
      <c r="A946" s="284"/>
      <c r="B946" s="284"/>
      <c r="C946" s="306"/>
      <c r="D946" s="306"/>
      <c r="E946" s="306"/>
      <c r="F946" s="284"/>
      <c r="G946" s="306"/>
      <c r="H946" s="306"/>
      <c r="I946" s="306"/>
      <c r="J946" s="278">
        <v>0</v>
      </c>
      <c r="K946" s="279" t="s">
        <v>2763</v>
      </c>
      <c r="L946" s="279" t="s">
        <v>2763</v>
      </c>
      <c r="M946" s="278">
        <v>0</v>
      </c>
      <c r="N946" s="278"/>
      <c r="O946" s="279" t="e">
        <v>#N/A</v>
      </c>
      <c r="P946" s="278"/>
      <c r="Q946" s="307"/>
      <c r="R946" s="306"/>
      <c r="S946" s="284"/>
      <c r="T946" s="287"/>
      <c r="U946" s="312"/>
      <c r="V946" s="312"/>
      <c r="W946" s="315"/>
      <c r="X946" s="315"/>
      <c r="Y946" s="315"/>
    </row>
    <row r="947" spans="1:25" s="310" customFormat="1">
      <c r="A947" s="284"/>
      <c r="B947" s="284"/>
      <c r="C947" s="306"/>
      <c r="D947" s="306"/>
      <c r="E947" s="306"/>
      <c r="F947" s="284"/>
      <c r="G947" s="306"/>
      <c r="H947" s="306"/>
      <c r="I947" s="306"/>
      <c r="J947" s="278">
        <v>0</v>
      </c>
      <c r="K947" s="279" t="s">
        <v>2763</v>
      </c>
      <c r="L947" s="279" t="s">
        <v>2763</v>
      </c>
      <c r="M947" s="278">
        <v>0</v>
      </c>
      <c r="N947" s="278"/>
      <c r="O947" s="279" t="e">
        <v>#N/A</v>
      </c>
      <c r="P947" s="278"/>
      <c r="Q947" s="307"/>
      <c r="R947" s="306"/>
      <c r="S947" s="284"/>
      <c r="T947" s="287"/>
      <c r="U947" s="312"/>
      <c r="V947" s="312"/>
      <c r="W947" s="315"/>
      <c r="X947" s="315"/>
      <c r="Y947" s="315"/>
    </row>
    <row r="948" spans="1:25">
      <c r="A948" s="284"/>
      <c r="J948" s="278">
        <v>0</v>
      </c>
      <c r="K948" s="279" t="s">
        <v>2763</v>
      </c>
      <c r="L948" s="279" t="s">
        <v>2763</v>
      </c>
      <c r="M948" s="278">
        <v>0</v>
      </c>
      <c r="N948" s="278"/>
      <c r="O948" s="279" t="e">
        <v>#N/A</v>
      </c>
      <c r="P948" s="278"/>
    </row>
    <row r="949" spans="1:25" s="310" customFormat="1">
      <c r="A949" s="284"/>
      <c r="B949" s="323" t="s">
        <v>157</v>
      </c>
      <c r="C949" s="306"/>
      <c r="D949" s="306"/>
      <c r="E949" s="306"/>
      <c r="F949" s="284"/>
      <c r="G949" s="306"/>
      <c r="H949" s="306"/>
      <c r="I949" s="306"/>
      <c r="J949" s="278">
        <v>0</v>
      </c>
      <c r="K949" s="279" t="s">
        <v>2763</v>
      </c>
      <c r="L949" s="279" t="s">
        <v>2763</v>
      </c>
      <c r="M949" s="278">
        <v>0</v>
      </c>
      <c r="N949" s="278"/>
      <c r="O949" s="279" t="e">
        <v>#N/A</v>
      </c>
      <c r="P949" s="278"/>
      <c r="Q949" s="307"/>
      <c r="R949" s="306"/>
      <c r="S949" s="284"/>
      <c r="T949" s="287"/>
      <c r="U949" s="323"/>
      <c r="V949" s="323"/>
      <c r="W949" s="315"/>
      <c r="X949" s="315"/>
      <c r="Y949" s="315"/>
    </row>
    <row r="950" spans="1:25" s="310" customFormat="1">
      <c r="A950" s="285" t="s">
        <v>2530</v>
      </c>
      <c r="B950" s="356" t="s">
        <v>1749</v>
      </c>
      <c r="C950" s="356" t="s">
        <v>2764</v>
      </c>
      <c r="D950" s="358"/>
      <c r="E950" s="358"/>
      <c r="F950" s="356" t="e">
        <v>#N/A</v>
      </c>
      <c r="G950" s="358"/>
      <c r="H950" s="358"/>
      <c r="I950" s="356" t="s">
        <v>3053</v>
      </c>
      <c r="J950" s="347" t="s">
        <v>3053</v>
      </c>
      <c r="K950" s="348" t="s">
        <v>4092</v>
      </c>
      <c r="L950" s="348" t="s">
        <v>3999</v>
      </c>
      <c r="M950" s="347" t="s">
        <v>2530</v>
      </c>
      <c r="N950" s="347" t="s">
        <v>3053</v>
      </c>
      <c r="O950" s="348" t="s">
        <v>2177</v>
      </c>
      <c r="P950" s="347"/>
      <c r="Q950" s="357" t="s">
        <v>2769</v>
      </c>
      <c r="R950" s="358"/>
      <c r="S950" s="356" t="s">
        <v>2177</v>
      </c>
      <c r="T950" s="287" t="s">
        <v>2771</v>
      </c>
      <c r="U950" s="259" t="s">
        <v>989</v>
      </c>
      <c r="V950" s="304">
        <v>250000000</v>
      </c>
      <c r="W950" s="305">
        <v>90000000</v>
      </c>
      <c r="X950" s="305">
        <v>90000000</v>
      </c>
      <c r="Y950" s="305">
        <v>90000000</v>
      </c>
    </row>
    <row r="951" spans="1:25" s="310" customFormat="1">
      <c r="A951" s="285" t="s">
        <v>2517</v>
      </c>
      <c r="B951" s="356" t="s">
        <v>1749</v>
      </c>
      <c r="C951" s="356" t="s">
        <v>2764</v>
      </c>
      <c r="D951" s="358"/>
      <c r="E951" s="358"/>
      <c r="F951" s="356" t="e">
        <v>#N/A</v>
      </c>
      <c r="G951" s="358"/>
      <c r="H951" s="358"/>
      <c r="I951" s="356" t="s">
        <v>3042</v>
      </c>
      <c r="J951" s="347" t="s">
        <v>3042</v>
      </c>
      <c r="K951" s="348" t="s">
        <v>4092</v>
      </c>
      <c r="L951" s="348" t="s">
        <v>3999</v>
      </c>
      <c r="M951" s="347" t="s">
        <v>2517</v>
      </c>
      <c r="N951" s="347" t="s">
        <v>3042</v>
      </c>
      <c r="O951" s="348" t="s">
        <v>2518</v>
      </c>
      <c r="P951" s="347"/>
      <c r="Q951" s="357" t="s">
        <v>2769</v>
      </c>
      <c r="R951" s="358"/>
      <c r="S951" s="356" t="s">
        <v>2518</v>
      </c>
      <c r="T951" s="287" t="s">
        <v>2771</v>
      </c>
      <c r="U951" s="259" t="s">
        <v>762</v>
      </c>
      <c r="V951" s="304">
        <v>10000000</v>
      </c>
      <c r="W951" s="305">
        <v>5000000</v>
      </c>
      <c r="X951" s="305">
        <v>20000000</v>
      </c>
      <c r="Y951" s="305">
        <v>20000000</v>
      </c>
    </row>
    <row r="952" spans="1:25" s="310" customFormat="1">
      <c r="A952" s="285" t="s">
        <v>2519</v>
      </c>
      <c r="B952" s="356" t="s">
        <v>1749</v>
      </c>
      <c r="C952" s="356" t="s">
        <v>2764</v>
      </c>
      <c r="D952" s="358"/>
      <c r="E952" s="358"/>
      <c r="F952" s="356" t="e">
        <v>#N/A</v>
      </c>
      <c r="G952" s="358"/>
      <c r="H952" s="358"/>
      <c r="I952" s="356" t="s">
        <v>3043</v>
      </c>
      <c r="J952" s="347" t="s">
        <v>3043</v>
      </c>
      <c r="K952" s="348" t="s">
        <v>4092</v>
      </c>
      <c r="L952" s="348" t="s">
        <v>3999</v>
      </c>
      <c r="M952" s="347" t="s">
        <v>2519</v>
      </c>
      <c r="N952" s="347" t="s">
        <v>3043</v>
      </c>
      <c r="O952" s="348" t="s">
        <v>2518</v>
      </c>
      <c r="P952" s="347"/>
      <c r="Q952" s="357" t="s">
        <v>2769</v>
      </c>
      <c r="R952" s="358"/>
      <c r="S952" s="356" t="s">
        <v>2518</v>
      </c>
      <c r="T952" s="287" t="s">
        <v>2771</v>
      </c>
      <c r="U952" s="259" t="s">
        <v>763</v>
      </c>
      <c r="V952" s="304">
        <v>10000000</v>
      </c>
      <c r="W952" s="305">
        <v>5000000</v>
      </c>
      <c r="X952" s="305">
        <v>20000000</v>
      </c>
      <c r="Y952" s="305">
        <v>20000000</v>
      </c>
    </row>
    <row r="953" spans="1:25" s="310" customFormat="1">
      <c r="A953" s="285" t="s">
        <v>2520</v>
      </c>
      <c r="B953" s="356" t="s">
        <v>1749</v>
      </c>
      <c r="C953" s="356" t="s">
        <v>2764</v>
      </c>
      <c r="D953" s="358"/>
      <c r="E953" s="358"/>
      <c r="F953" s="356" t="e">
        <v>#N/A</v>
      </c>
      <c r="G953" s="358"/>
      <c r="H953" s="358"/>
      <c r="I953" s="356" t="s">
        <v>3044</v>
      </c>
      <c r="J953" s="347" t="s">
        <v>3044</v>
      </c>
      <c r="K953" s="348" t="s">
        <v>4092</v>
      </c>
      <c r="L953" s="348" t="s">
        <v>3999</v>
      </c>
      <c r="M953" s="347" t="s">
        <v>2520</v>
      </c>
      <c r="N953" s="347" t="s">
        <v>3044</v>
      </c>
      <c r="O953" s="348" t="s">
        <v>2518</v>
      </c>
      <c r="P953" s="347"/>
      <c r="Q953" s="357" t="s">
        <v>2769</v>
      </c>
      <c r="R953" s="358"/>
      <c r="S953" s="356" t="s">
        <v>2518</v>
      </c>
      <c r="T953" s="287" t="s">
        <v>2771</v>
      </c>
      <c r="U953" s="259" t="s">
        <v>764</v>
      </c>
      <c r="V953" s="304">
        <v>10000000</v>
      </c>
      <c r="W953" s="305">
        <v>5000000</v>
      </c>
      <c r="X953" s="305">
        <v>20000000</v>
      </c>
      <c r="Y953" s="305">
        <v>20000000</v>
      </c>
    </row>
    <row r="954" spans="1:25" s="310" customFormat="1">
      <c r="A954" s="285" t="s">
        <v>2521</v>
      </c>
      <c r="B954" s="356" t="s">
        <v>1749</v>
      </c>
      <c r="C954" s="356" t="s">
        <v>2764</v>
      </c>
      <c r="D954" s="358"/>
      <c r="E954" s="358"/>
      <c r="F954" s="356" t="e">
        <v>#N/A</v>
      </c>
      <c r="G954" s="358"/>
      <c r="H954" s="358"/>
      <c r="I954" s="356" t="s">
        <v>3045</v>
      </c>
      <c r="J954" s="347" t="s">
        <v>3045</v>
      </c>
      <c r="K954" s="348" t="s">
        <v>4092</v>
      </c>
      <c r="L954" s="348" t="s">
        <v>3999</v>
      </c>
      <c r="M954" s="347" t="s">
        <v>2521</v>
      </c>
      <c r="N954" s="347" t="s">
        <v>3045</v>
      </c>
      <c r="O954" s="348" t="s">
        <v>2518</v>
      </c>
      <c r="P954" s="347"/>
      <c r="Q954" s="357" t="s">
        <v>2769</v>
      </c>
      <c r="R954" s="358"/>
      <c r="S954" s="356" t="s">
        <v>2518</v>
      </c>
      <c r="T954" s="287" t="s">
        <v>2771</v>
      </c>
      <c r="U954" s="259" t="s">
        <v>765</v>
      </c>
      <c r="V954" s="304">
        <v>10000000</v>
      </c>
      <c r="W954" s="305">
        <v>5000000</v>
      </c>
      <c r="X954" s="305">
        <v>20000000</v>
      </c>
      <c r="Y954" s="305">
        <v>20000000</v>
      </c>
    </row>
    <row r="955" spans="1:25" s="310" customFormat="1">
      <c r="A955" s="285" t="s">
        <v>2531</v>
      </c>
      <c r="B955" s="356" t="s">
        <v>1749</v>
      </c>
      <c r="C955" s="356" t="s">
        <v>2764</v>
      </c>
      <c r="D955" s="358"/>
      <c r="E955" s="358"/>
      <c r="F955" s="356" t="e">
        <v>#N/A</v>
      </c>
      <c r="G955" s="358"/>
      <c r="H955" s="358"/>
      <c r="I955" s="356" t="s">
        <v>3054</v>
      </c>
      <c r="J955" s="347" t="s">
        <v>3054</v>
      </c>
      <c r="K955" s="348" t="s">
        <v>4092</v>
      </c>
      <c r="L955" s="348" t="s">
        <v>3999</v>
      </c>
      <c r="M955" s="347" t="s">
        <v>2531</v>
      </c>
      <c r="N955" s="347" t="s">
        <v>3054</v>
      </c>
      <c r="O955" s="348" t="s">
        <v>2326</v>
      </c>
      <c r="P955" s="347"/>
      <c r="Q955" s="357" t="s">
        <v>2769</v>
      </c>
      <c r="R955" s="358"/>
      <c r="S955" s="356" t="s">
        <v>2326</v>
      </c>
      <c r="T955" s="287" t="s">
        <v>2771</v>
      </c>
      <c r="U955" s="259" t="s">
        <v>987</v>
      </c>
      <c r="V955" s="304">
        <v>100000000</v>
      </c>
      <c r="W955" s="305">
        <v>30000000</v>
      </c>
      <c r="X955" s="305">
        <v>50000000</v>
      </c>
      <c r="Y955" s="305">
        <v>0</v>
      </c>
    </row>
    <row r="956" spans="1:25" s="310" customFormat="1" ht="31.5">
      <c r="A956" s="285" t="s">
        <v>2522</v>
      </c>
      <c r="B956" s="356" t="s">
        <v>1749</v>
      </c>
      <c r="C956" s="356" t="s">
        <v>2764</v>
      </c>
      <c r="D956" s="358"/>
      <c r="E956" s="358"/>
      <c r="F956" s="356" t="e">
        <v>#N/A</v>
      </c>
      <c r="G956" s="358"/>
      <c r="H956" s="358"/>
      <c r="I956" s="356" t="s">
        <v>3046</v>
      </c>
      <c r="J956" s="347" t="s">
        <v>3046</v>
      </c>
      <c r="K956" s="348" t="s">
        <v>4092</v>
      </c>
      <c r="L956" s="348" t="s">
        <v>3999</v>
      </c>
      <c r="M956" s="347" t="s">
        <v>2522</v>
      </c>
      <c r="N956" s="347" t="s">
        <v>3046</v>
      </c>
      <c r="O956" s="348" t="s">
        <v>2279</v>
      </c>
      <c r="P956" s="347"/>
      <c r="Q956" s="357" t="s">
        <v>2769</v>
      </c>
      <c r="R956" s="358"/>
      <c r="S956" s="356" t="s">
        <v>2279</v>
      </c>
      <c r="T956" s="287" t="s">
        <v>2771</v>
      </c>
      <c r="U956" s="259" t="s">
        <v>988</v>
      </c>
      <c r="V956" s="304">
        <v>20500000</v>
      </c>
      <c r="W956" s="305">
        <v>10000000</v>
      </c>
      <c r="X956" s="305">
        <v>15000000</v>
      </c>
      <c r="Y956" s="305">
        <v>0</v>
      </c>
    </row>
    <row r="957" spans="1:25" s="310" customFormat="1">
      <c r="A957" s="285" t="s">
        <v>2523</v>
      </c>
      <c r="B957" s="356" t="s">
        <v>1749</v>
      </c>
      <c r="C957" s="356" t="s">
        <v>2764</v>
      </c>
      <c r="D957" s="358"/>
      <c r="E957" s="358"/>
      <c r="F957" s="356" t="e">
        <v>#N/A</v>
      </c>
      <c r="G957" s="358"/>
      <c r="H957" s="358"/>
      <c r="I957" s="356" t="s">
        <v>3047</v>
      </c>
      <c r="J957" s="347" t="s">
        <v>3047</v>
      </c>
      <c r="K957" s="348" t="s">
        <v>4092</v>
      </c>
      <c r="L957" s="348" t="s">
        <v>3999</v>
      </c>
      <c r="M957" s="347" t="s">
        <v>2523</v>
      </c>
      <c r="N957" s="347" t="s">
        <v>3047</v>
      </c>
      <c r="O957" s="348" t="s">
        <v>2326</v>
      </c>
      <c r="P957" s="347"/>
      <c r="Q957" s="357" t="s">
        <v>2769</v>
      </c>
      <c r="R957" s="358"/>
      <c r="S957" s="356" t="s">
        <v>2326</v>
      </c>
      <c r="T957" s="287" t="s">
        <v>2771</v>
      </c>
      <c r="U957" s="259" t="s">
        <v>990</v>
      </c>
      <c r="V957" s="304">
        <v>20000000</v>
      </c>
      <c r="W957" s="305">
        <v>10000000</v>
      </c>
      <c r="X957" s="305">
        <v>20000000</v>
      </c>
      <c r="Y957" s="305">
        <v>0</v>
      </c>
    </row>
    <row r="958" spans="1:25" s="310" customFormat="1">
      <c r="A958" s="285" t="s">
        <v>2524</v>
      </c>
      <c r="B958" s="356" t="s">
        <v>1749</v>
      </c>
      <c r="C958" s="356" t="s">
        <v>2764</v>
      </c>
      <c r="D958" s="358"/>
      <c r="E958" s="358"/>
      <c r="F958" s="356" t="e">
        <v>#N/A</v>
      </c>
      <c r="G958" s="358"/>
      <c r="H958" s="358"/>
      <c r="I958" s="356" t="s">
        <v>3048</v>
      </c>
      <c r="J958" s="347" t="s">
        <v>3048</v>
      </c>
      <c r="K958" s="348" t="s">
        <v>4092</v>
      </c>
      <c r="L958" s="348" t="s">
        <v>3999</v>
      </c>
      <c r="M958" s="347" t="s">
        <v>2524</v>
      </c>
      <c r="N958" s="347" t="s">
        <v>3048</v>
      </c>
      <c r="O958" s="348" t="s">
        <v>2326</v>
      </c>
      <c r="P958" s="347"/>
      <c r="Q958" s="357" t="s">
        <v>2769</v>
      </c>
      <c r="R958" s="358"/>
      <c r="S958" s="356" t="s">
        <v>2326</v>
      </c>
      <c r="T958" s="287" t="s">
        <v>2771</v>
      </c>
      <c r="U958" s="259" t="s">
        <v>991</v>
      </c>
      <c r="V958" s="304">
        <v>30000000</v>
      </c>
      <c r="W958" s="305">
        <v>10000000</v>
      </c>
      <c r="X958" s="305">
        <v>20000000</v>
      </c>
      <c r="Y958" s="305">
        <v>0</v>
      </c>
    </row>
    <row r="959" spans="1:25" s="310" customFormat="1" ht="31.5">
      <c r="A959" s="285" t="s">
        <v>2525</v>
      </c>
      <c r="B959" s="356" t="s">
        <v>1749</v>
      </c>
      <c r="C959" s="356" t="s">
        <v>2764</v>
      </c>
      <c r="D959" s="358"/>
      <c r="E959" s="358"/>
      <c r="F959" s="356" t="e">
        <v>#N/A</v>
      </c>
      <c r="G959" s="358"/>
      <c r="H959" s="358"/>
      <c r="I959" s="356" t="s">
        <v>3049</v>
      </c>
      <c r="J959" s="347" t="s">
        <v>3049</v>
      </c>
      <c r="K959" s="348" t="s">
        <v>4092</v>
      </c>
      <c r="L959" s="348" t="s">
        <v>3999</v>
      </c>
      <c r="M959" s="347" t="s">
        <v>2525</v>
      </c>
      <c r="N959" s="347" t="s">
        <v>3049</v>
      </c>
      <c r="O959" s="348" t="s">
        <v>2326</v>
      </c>
      <c r="P959" s="347"/>
      <c r="Q959" s="357" t="s">
        <v>2769</v>
      </c>
      <c r="R959" s="358"/>
      <c r="S959" s="356" t="s">
        <v>2326</v>
      </c>
      <c r="T959" s="287" t="s">
        <v>2771</v>
      </c>
      <c r="U959" s="259" t="s">
        <v>992</v>
      </c>
      <c r="V959" s="304">
        <v>20000000</v>
      </c>
      <c r="W959" s="305">
        <v>10000000</v>
      </c>
      <c r="X959" s="305">
        <v>20000000</v>
      </c>
      <c r="Y959" s="305">
        <v>0</v>
      </c>
    </row>
    <row r="960" spans="1:25" s="310" customFormat="1">
      <c r="A960" s="285" t="s">
        <v>3750</v>
      </c>
      <c r="B960" s="356" t="s">
        <v>1749</v>
      </c>
      <c r="C960" s="356" t="s">
        <v>2764</v>
      </c>
      <c r="D960" s="358"/>
      <c r="E960" s="358"/>
      <c r="F960" s="356" t="e">
        <v>#N/A</v>
      </c>
      <c r="G960" s="358"/>
      <c r="H960" s="358"/>
      <c r="I960" s="356" t="e">
        <v>#N/A</v>
      </c>
      <c r="J960" s="347" t="s">
        <v>3049</v>
      </c>
      <c r="K960" s="348" t="s">
        <v>4092</v>
      </c>
      <c r="L960" s="348" t="s">
        <v>3999</v>
      </c>
      <c r="M960" s="347" t="s">
        <v>3750</v>
      </c>
      <c r="N960" s="347" t="s">
        <v>4093</v>
      </c>
      <c r="O960" s="348" t="e">
        <v>#N/A</v>
      </c>
      <c r="P960" s="347"/>
      <c r="Q960" s="357" t="s">
        <v>2769</v>
      </c>
      <c r="R960" s="358"/>
      <c r="S960" s="356" t="s">
        <v>2326</v>
      </c>
      <c r="T960" s="287"/>
      <c r="U960" s="259" t="s">
        <v>1854</v>
      </c>
      <c r="V960" s="304">
        <v>35000000</v>
      </c>
      <c r="W960" s="305">
        <v>35000000</v>
      </c>
      <c r="X960" s="305">
        <v>20000000</v>
      </c>
      <c r="Y960" s="305">
        <v>20000000</v>
      </c>
    </row>
    <row r="961" spans="1:25" s="310" customFormat="1">
      <c r="A961" s="285" t="s">
        <v>2526</v>
      </c>
      <c r="B961" s="356" t="s">
        <v>1749</v>
      </c>
      <c r="C961" s="356" t="s">
        <v>2764</v>
      </c>
      <c r="D961" s="358"/>
      <c r="E961" s="358"/>
      <c r="F961" s="356" t="e">
        <v>#N/A</v>
      </c>
      <c r="G961" s="358"/>
      <c r="H961" s="358"/>
      <c r="I961" s="356" t="s">
        <v>3050</v>
      </c>
      <c r="J961" s="347" t="s">
        <v>3050</v>
      </c>
      <c r="K961" s="348" t="s">
        <v>4092</v>
      </c>
      <c r="L961" s="348" t="s">
        <v>3999</v>
      </c>
      <c r="M961" s="347" t="s">
        <v>2526</v>
      </c>
      <c r="N961" s="347" t="s">
        <v>3050</v>
      </c>
      <c r="O961" s="348" t="s">
        <v>2326</v>
      </c>
      <c r="P961" s="347"/>
      <c r="Q961" s="357" t="s">
        <v>2769</v>
      </c>
      <c r="R961" s="358"/>
      <c r="S961" s="356" t="s">
        <v>2326</v>
      </c>
      <c r="T961" s="287" t="s">
        <v>2771</v>
      </c>
      <c r="U961" s="259" t="s">
        <v>993</v>
      </c>
      <c r="V961" s="304">
        <v>30000000</v>
      </c>
      <c r="W961" s="305">
        <v>0</v>
      </c>
      <c r="X961" s="305">
        <v>25000000</v>
      </c>
      <c r="Y961" s="305">
        <v>0</v>
      </c>
    </row>
    <row r="962" spans="1:25" s="310" customFormat="1">
      <c r="A962" s="285" t="s">
        <v>2527</v>
      </c>
      <c r="B962" s="356" t="s">
        <v>1749</v>
      </c>
      <c r="C962" s="356" t="s">
        <v>2764</v>
      </c>
      <c r="D962" s="358"/>
      <c r="E962" s="358"/>
      <c r="F962" s="356" t="e">
        <v>#N/A</v>
      </c>
      <c r="G962" s="358"/>
      <c r="H962" s="358"/>
      <c r="I962" s="356" t="s">
        <v>3051</v>
      </c>
      <c r="J962" s="347" t="s">
        <v>3051</v>
      </c>
      <c r="K962" s="348" t="s">
        <v>4092</v>
      </c>
      <c r="L962" s="348" t="s">
        <v>3999</v>
      </c>
      <c r="M962" s="347" t="s">
        <v>2527</v>
      </c>
      <c r="N962" s="347" t="s">
        <v>3051</v>
      </c>
      <c r="O962" s="348" t="s">
        <v>2299</v>
      </c>
      <c r="P962" s="347"/>
      <c r="Q962" s="357" t="s">
        <v>2769</v>
      </c>
      <c r="R962" s="358"/>
      <c r="S962" s="356" t="s">
        <v>2299</v>
      </c>
      <c r="T962" s="287" t="s">
        <v>2771</v>
      </c>
      <c r="U962" s="259" t="s">
        <v>994</v>
      </c>
      <c r="V962" s="304">
        <v>55000000</v>
      </c>
      <c r="W962" s="305">
        <v>15000000</v>
      </c>
      <c r="X962" s="305">
        <v>30000000</v>
      </c>
      <c r="Y962" s="305">
        <v>30000000</v>
      </c>
    </row>
    <row r="963" spans="1:25" s="310" customFormat="1" ht="31.5">
      <c r="A963" s="285" t="s">
        <v>2528</v>
      </c>
      <c r="B963" s="356" t="s">
        <v>1749</v>
      </c>
      <c r="C963" s="356" t="s">
        <v>2764</v>
      </c>
      <c r="D963" s="358"/>
      <c r="E963" s="358"/>
      <c r="F963" s="356" t="e">
        <v>#N/A</v>
      </c>
      <c r="G963" s="358"/>
      <c r="H963" s="358"/>
      <c r="I963" s="356" t="s">
        <v>3052</v>
      </c>
      <c r="J963" s="347" t="s">
        <v>3052</v>
      </c>
      <c r="K963" s="348" t="s">
        <v>4094</v>
      </c>
      <c r="L963" s="348" t="s">
        <v>3999</v>
      </c>
      <c r="M963" s="347" t="s">
        <v>2528</v>
      </c>
      <c r="N963" s="347" t="s">
        <v>3052</v>
      </c>
      <c r="O963" s="348" t="s">
        <v>2529</v>
      </c>
      <c r="P963" s="347"/>
      <c r="Q963" s="357" t="s">
        <v>2769</v>
      </c>
      <c r="R963" s="358"/>
      <c r="S963" s="356" t="s">
        <v>2529</v>
      </c>
      <c r="T963" s="287" t="s">
        <v>2771</v>
      </c>
      <c r="U963" s="259" t="s">
        <v>995</v>
      </c>
      <c r="V963" s="304">
        <v>4128000</v>
      </c>
      <c r="W963" s="305">
        <v>0</v>
      </c>
      <c r="X963" s="305">
        <v>4140000</v>
      </c>
      <c r="Y963" s="305">
        <v>0</v>
      </c>
    </row>
    <row r="964" spans="1:25" s="310" customFormat="1">
      <c r="A964" s="284"/>
      <c r="B964" s="356"/>
      <c r="C964" s="358"/>
      <c r="D964" s="358"/>
      <c r="E964" s="358"/>
      <c r="F964" s="356" t="e">
        <v>#N/A</v>
      </c>
      <c r="G964" s="358"/>
      <c r="H964" s="358"/>
      <c r="I964" s="358"/>
      <c r="J964" s="347">
        <v>0</v>
      </c>
      <c r="K964" s="348" t="s">
        <v>2763</v>
      </c>
      <c r="L964" s="348" t="s">
        <v>2763</v>
      </c>
      <c r="M964" s="347">
        <v>0</v>
      </c>
      <c r="N964" s="347"/>
      <c r="O964" s="348" t="e">
        <v>#N/A</v>
      </c>
      <c r="P964" s="347"/>
      <c r="Q964" s="359"/>
      <c r="R964" s="358"/>
      <c r="S964" s="356"/>
      <c r="T964" s="287"/>
      <c r="U964" s="308"/>
      <c r="V964" s="309">
        <f>SUM(V950:V963)</f>
        <v>604628000</v>
      </c>
      <c r="W964" s="309">
        <f>SUM(W950:W963)</f>
        <v>230000000</v>
      </c>
      <c r="X964" s="309">
        <f>SUM(X950:X963)</f>
        <v>374140000</v>
      </c>
      <c r="Y964" s="309">
        <f>SUM(Y950:Y963)</f>
        <v>220000000</v>
      </c>
    </row>
    <row r="965" spans="1:25" s="310" customFormat="1">
      <c r="A965" s="284"/>
      <c r="B965" s="284"/>
      <c r="C965" s="306"/>
      <c r="D965" s="306"/>
      <c r="E965" s="306"/>
      <c r="F965" s="284"/>
      <c r="G965" s="306"/>
      <c r="H965" s="306"/>
      <c r="I965" s="306"/>
      <c r="J965" s="278">
        <v>0</v>
      </c>
      <c r="K965" s="279" t="s">
        <v>2763</v>
      </c>
      <c r="L965" s="279" t="s">
        <v>2763</v>
      </c>
      <c r="M965" s="278">
        <v>0</v>
      </c>
      <c r="N965" s="278"/>
      <c r="O965" s="279" t="e">
        <v>#N/A</v>
      </c>
      <c r="P965" s="278"/>
      <c r="Q965" s="307"/>
      <c r="R965" s="306"/>
      <c r="S965" s="284"/>
      <c r="T965" s="287"/>
      <c r="U965" s="312"/>
      <c r="V965" s="312"/>
      <c r="W965" s="315"/>
      <c r="X965" s="315"/>
      <c r="Y965" s="315"/>
    </row>
    <row r="966" spans="1:25" s="310" customFormat="1">
      <c r="A966" s="284"/>
      <c r="B966" s="284"/>
      <c r="C966" s="306"/>
      <c r="D966" s="306"/>
      <c r="E966" s="306"/>
      <c r="F966" s="284"/>
      <c r="G966" s="306"/>
      <c r="H966" s="306"/>
      <c r="I966" s="306"/>
      <c r="J966" s="278">
        <v>0</v>
      </c>
      <c r="K966" s="279" t="s">
        <v>2763</v>
      </c>
      <c r="L966" s="279" t="s">
        <v>2763</v>
      </c>
      <c r="M966" s="278">
        <v>0</v>
      </c>
      <c r="N966" s="278"/>
      <c r="O966" s="279" t="e">
        <v>#N/A</v>
      </c>
      <c r="P966" s="278"/>
      <c r="Q966" s="307"/>
      <c r="R966" s="306"/>
      <c r="S966" s="284"/>
      <c r="T966" s="287"/>
      <c r="U966" s="312"/>
      <c r="V966" s="312"/>
      <c r="W966" s="315"/>
      <c r="X966" s="315"/>
      <c r="Y966" s="315"/>
    </row>
    <row r="967" spans="1:25" s="310" customFormat="1">
      <c r="A967" s="284"/>
      <c r="B967" s="284"/>
      <c r="C967" s="306"/>
      <c r="D967" s="306"/>
      <c r="E967" s="306"/>
      <c r="F967" s="284"/>
      <c r="G967" s="306"/>
      <c r="H967" s="306"/>
      <c r="I967" s="306"/>
      <c r="J967" s="278">
        <v>0</v>
      </c>
      <c r="K967" s="279" t="s">
        <v>2763</v>
      </c>
      <c r="L967" s="279" t="s">
        <v>2763</v>
      </c>
      <c r="M967" s="278">
        <v>0</v>
      </c>
      <c r="N967" s="278"/>
      <c r="O967" s="279" t="e">
        <v>#N/A</v>
      </c>
      <c r="P967" s="278"/>
      <c r="Q967" s="307"/>
      <c r="R967" s="306"/>
      <c r="S967" s="284"/>
      <c r="T967" s="287"/>
      <c r="U967" s="312"/>
      <c r="V967" s="312"/>
      <c r="W967" s="315"/>
      <c r="X967" s="315"/>
      <c r="Y967" s="315"/>
    </row>
    <row r="968" spans="1:25" s="310" customFormat="1">
      <c r="A968" s="284"/>
      <c r="B968" s="284"/>
      <c r="C968" s="306"/>
      <c r="D968" s="306"/>
      <c r="E968" s="306"/>
      <c r="F968" s="284"/>
      <c r="G968" s="306"/>
      <c r="H968" s="306"/>
      <c r="I968" s="306"/>
      <c r="J968" s="278">
        <v>0</v>
      </c>
      <c r="K968" s="279" t="s">
        <v>2763</v>
      </c>
      <c r="L968" s="279" t="s">
        <v>2763</v>
      </c>
      <c r="M968" s="278">
        <v>0</v>
      </c>
      <c r="N968" s="278"/>
      <c r="O968" s="279" t="e">
        <v>#N/A</v>
      </c>
      <c r="P968" s="278"/>
      <c r="Q968" s="307"/>
      <c r="R968" s="306"/>
      <c r="S968" s="284"/>
      <c r="T968" s="287"/>
      <c r="U968" s="312"/>
      <c r="V968" s="312"/>
      <c r="W968" s="315"/>
      <c r="X968" s="315"/>
      <c r="Y968" s="315"/>
    </row>
    <row r="969" spans="1:25" s="310" customFormat="1">
      <c r="A969" s="284"/>
      <c r="B969" s="323" t="s">
        <v>551</v>
      </c>
      <c r="C969" s="306"/>
      <c r="D969" s="306"/>
      <c r="E969" s="306"/>
      <c r="F969" s="284"/>
      <c r="G969" s="306"/>
      <c r="H969" s="306"/>
      <c r="I969" s="306"/>
      <c r="J969" s="278">
        <v>0</v>
      </c>
      <c r="K969" s="279" t="s">
        <v>2763</v>
      </c>
      <c r="L969" s="279" t="s">
        <v>2763</v>
      </c>
      <c r="M969" s="278">
        <v>0</v>
      </c>
      <c r="N969" s="278"/>
      <c r="O969" s="279" t="e">
        <v>#N/A</v>
      </c>
      <c r="P969" s="278"/>
      <c r="Q969" s="307"/>
      <c r="R969" s="306"/>
      <c r="S969" s="284"/>
      <c r="T969" s="287"/>
      <c r="U969" s="323"/>
      <c r="V969" s="323"/>
      <c r="W969" s="315"/>
      <c r="X969" s="315"/>
      <c r="Y969" s="315"/>
    </row>
    <row r="970" spans="1:25" s="310" customFormat="1" ht="31.5">
      <c r="A970" s="285" t="s">
        <v>2533</v>
      </c>
      <c r="B970" s="356" t="s">
        <v>158</v>
      </c>
      <c r="C970" s="356" t="s">
        <v>2532</v>
      </c>
      <c r="D970" s="358"/>
      <c r="E970" s="358"/>
      <c r="F970" s="356" t="e">
        <v>#N/A</v>
      </c>
      <c r="G970" s="358"/>
      <c r="H970" s="358"/>
      <c r="I970" s="356" t="s">
        <v>3055</v>
      </c>
      <c r="J970" s="347" t="s">
        <v>3055</v>
      </c>
      <c r="K970" s="348" t="s">
        <v>4095</v>
      </c>
      <c r="L970" s="348" t="s">
        <v>3999</v>
      </c>
      <c r="M970" s="347" t="s">
        <v>2533</v>
      </c>
      <c r="N970" s="347" t="s">
        <v>3055</v>
      </c>
      <c r="O970" s="348" t="s">
        <v>2326</v>
      </c>
      <c r="P970" s="347"/>
      <c r="Q970" s="357" t="s">
        <v>2769</v>
      </c>
      <c r="R970" s="358"/>
      <c r="S970" s="356" t="s">
        <v>2326</v>
      </c>
      <c r="T970" s="287" t="s">
        <v>2771</v>
      </c>
      <c r="U970" s="259" t="s">
        <v>1843</v>
      </c>
      <c r="V970" s="304">
        <v>90020000</v>
      </c>
      <c r="W970" s="305">
        <v>70002000</v>
      </c>
      <c r="X970" s="305">
        <v>90000000</v>
      </c>
      <c r="Y970" s="305">
        <v>90000000</v>
      </c>
    </row>
    <row r="971" spans="1:25" s="310" customFormat="1">
      <c r="A971" s="285" t="s">
        <v>2534</v>
      </c>
      <c r="B971" s="356" t="s">
        <v>158</v>
      </c>
      <c r="C971" s="356" t="s">
        <v>2532</v>
      </c>
      <c r="D971" s="358"/>
      <c r="E971" s="358"/>
      <c r="F971" s="356" t="e">
        <v>#N/A</v>
      </c>
      <c r="G971" s="358"/>
      <c r="H971" s="358"/>
      <c r="I971" s="356" t="s">
        <v>3056</v>
      </c>
      <c r="J971" s="347" t="s">
        <v>3056</v>
      </c>
      <c r="K971" s="348" t="s">
        <v>4095</v>
      </c>
      <c r="L971" s="348" t="s">
        <v>3999</v>
      </c>
      <c r="M971" s="347" t="s">
        <v>2534</v>
      </c>
      <c r="N971" s="347" t="s">
        <v>3056</v>
      </c>
      <c r="O971" s="348" t="s">
        <v>2299</v>
      </c>
      <c r="P971" s="347"/>
      <c r="Q971" s="357" t="s">
        <v>2769</v>
      </c>
      <c r="R971" s="358"/>
      <c r="S971" s="356" t="s">
        <v>2299</v>
      </c>
      <c r="T971" s="287" t="s">
        <v>2771</v>
      </c>
      <c r="U971" s="259" t="s">
        <v>996</v>
      </c>
      <c r="V971" s="304">
        <v>80000000</v>
      </c>
      <c r="W971" s="305">
        <v>60000000</v>
      </c>
      <c r="X971" s="305">
        <v>0</v>
      </c>
      <c r="Y971" s="305">
        <v>0</v>
      </c>
    </row>
    <row r="972" spans="1:25" s="310" customFormat="1">
      <c r="A972" s="285" t="s">
        <v>3279</v>
      </c>
      <c r="B972" s="356" t="s">
        <v>158</v>
      </c>
      <c r="C972" s="356" t="s">
        <v>3280</v>
      </c>
      <c r="D972" s="358"/>
      <c r="E972" s="358"/>
      <c r="F972" s="356" t="e">
        <v>#N/A</v>
      </c>
      <c r="G972" s="358"/>
      <c r="H972" s="358"/>
      <c r="I972" s="356" t="s">
        <v>3281</v>
      </c>
      <c r="J972" s="347" t="s">
        <v>3281</v>
      </c>
      <c r="K972" s="348" t="s">
        <v>4071</v>
      </c>
      <c r="L972" s="348" t="s">
        <v>3999</v>
      </c>
      <c r="M972" s="347" t="s">
        <v>3279</v>
      </c>
      <c r="N972" s="347" t="s">
        <v>3281</v>
      </c>
      <c r="O972" s="348">
        <v>0</v>
      </c>
      <c r="P972" s="347"/>
      <c r="Q972" s="357" t="s">
        <v>2769</v>
      </c>
      <c r="R972" s="358"/>
      <c r="S972" s="356">
        <v>23020106</v>
      </c>
      <c r="T972" s="287"/>
      <c r="U972" s="259" t="s">
        <v>997</v>
      </c>
      <c r="V972" s="304"/>
      <c r="W972" s="305">
        <v>30002000</v>
      </c>
      <c r="X972" s="305">
        <v>100000000</v>
      </c>
      <c r="Y972" s="305">
        <v>50000000</v>
      </c>
    </row>
    <row r="973" spans="1:25" s="310" customFormat="1">
      <c r="A973" s="285" t="s">
        <v>2535</v>
      </c>
      <c r="B973" s="356" t="s">
        <v>158</v>
      </c>
      <c r="C973" s="356" t="s">
        <v>2532</v>
      </c>
      <c r="D973" s="358"/>
      <c r="E973" s="358"/>
      <c r="F973" s="356" t="e">
        <v>#N/A</v>
      </c>
      <c r="G973" s="358"/>
      <c r="H973" s="358"/>
      <c r="I973" s="356" t="s">
        <v>3057</v>
      </c>
      <c r="J973" s="347" t="s">
        <v>3057</v>
      </c>
      <c r="K973" s="348" t="s">
        <v>4095</v>
      </c>
      <c r="L973" s="348" t="s">
        <v>3999</v>
      </c>
      <c r="M973" s="347" t="s">
        <v>2535</v>
      </c>
      <c r="N973" s="347" t="s">
        <v>3057</v>
      </c>
      <c r="O973" s="348" t="s">
        <v>2299</v>
      </c>
      <c r="P973" s="347"/>
      <c r="Q973" s="357" t="s">
        <v>2769</v>
      </c>
      <c r="R973" s="358"/>
      <c r="S973" s="356" t="s">
        <v>2299</v>
      </c>
      <c r="T973" s="287" t="s">
        <v>2771</v>
      </c>
      <c r="U973" s="259" t="s">
        <v>998</v>
      </c>
      <c r="V973" s="304">
        <v>80000000</v>
      </c>
      <c r="W973" s="305">
        <v>20000000</v>
      </c>
      <c r="X973" s="305">
        <v>0</v>
      </c>
      <c r="Y973" s="305">
        <v>0</v>
      </c>
    </row>
    <row r="974" spans="1:25" s="310" customFormat="1">
      <c r="A974" s="285" t="s">
        <v>2536</v>
      </c>
      <c r="B974" s="356" t="s">
        <v>158</v>
      </c>
      <c r="C974" s="356" t="s">
        <v>2532</v>
      </c>
      <c r="D974" s="358"/>
      <c r="E974" s="358"/>
      <c r="F974" s="356" t="e">
        <v>#N/A</v>
      </c>
      <c r="G974" s="358"/>
      <c r="H974" s="358"/>
      <c r="I974" s="356" t="s">
        <v>3058</v>
      </c>
      <c r="J974" s="347" t="s">
        <v>3058</v>
      </c>
      <c r="K974" s="348" t="s">
        <v>4095</v>
      </c>
      <c r="L974" s="348" t="s">
        <v>3999</v>
      </c>
      <c r="M974" s="347" t="s">
        <v>2536</v>
      </c>
      <c r="N974" s="347" t="s">
        <v>3058</v>
      </c>
      <c r="O974" s="348" t="s">
        <v>2299</v>
      </c>
      <c r="P974" s="347"/>
      <c r="Q974" s="357" t="s">
        <v>2769</v>
      </c>
      <c r="R974" s="358"/>
      <c r="S974" s="356" t="s">
        <v>2299</v>
      </c>
      <c r="T974" s="287" t="s">
        <v>2771</v>
      </c>
      <c r="U974" s="259" t="s">
        <v>999</v>
      </c>
      <c r="V974" s="304">
        <v>25000000</v>
      </c>
      <c r="W974" s="305">
        <v>15000000</v>
      </c>
      <c r="X974" s="305">
        <v>0</v>
      </c>
      <c r="Y974" s="305">
        <v>0</v>
      </c>
    </row>
    <row r="975" spans="1:25" s="310" customFormat="1">
      <c r="A975" s="285" t="s">
        <v>2537</v>
      </c>
      <c r="B975" s="356" t="s">
        <v>158</v>
      </c>
      <c r="C975" s="356" t="s">
        <v>2532</v>
      </c>
      <c r="D975" s="358"/>
      <c r="E975" s="358"/>
      <c r="F975" s="356" t="e">
        <v>#N/A</v>
      </c>
      <c r="G975" s="358"/>
      <c r="H975" s="358"/>
      <c r="I975" s="356" t="s">
        <v>3059</v>
      </c>
      <c r="J975" s="347" t="s">
        <v>3059</v>
      </c>
      <c r="K975" s="348" t="s">
        <v>4095</v>
      </c>
      <c r="L975" s="348" t="s">
        <v>3999</v>
      </c>
      <c r="M975" s="347" t="s">
        <v>2537</v>
      </c>
      <c r="N975" s="347" t="s">
        <v>3059</v>
      </c>
      <c r="O975" s="348" t="s">
        <v>2326</v>
      </c>
      <c r="P975" s="347"/>
      <c r="Q975" s="357" t="s">
        <v>2769</v>
      </c>
      <c r="R975" s="358"/>
      <c r="S975" s="356" t="s">
        <v>2326</v>
      </c>
      <c r="T975" s="287" t="s">
        <v>2771</v>
      </c>
      <c r="U975" s="259" t="s">
        <v>1000</v>
      </c>
      <c r="V975" s="304">
        <v>80000000</v>
      </c>
      <c r="W975" s="305">
        <v>0</v>
      </c>
      <c r="X975" s="305">
        <v>70000000</v>
      </c>
      <c r="Y975" s="305">
        <v>50000000</v>
      </c>
    </row>
    <row r="976" spans="1:25" s="310" customFormat="1">
      <c r="A976" s="285" t="s">
        <v>2538</v>
      </c>
      <c r="B976" s="356" t="s">
        <v>158</v>
      </c>
      <c r="C976" s="356" t="s">
        <v>2532</v>
      </c>
      <c r="D976" s="358"/>
      <c r="E976" s="358"/>
      <c r="F976" s="356" t="s">
        <v>2538</v>
      </c>
      <c r="G976" s="358"/>
      <c r="H976" s="358"/>
      <c r="I976" s="356" t="s">
        <v>3060</v>
      </c>
      <c r="J976" s="347" t="s">
        <v>3060</v>
      </c>
      <c r="K976" s="348" t="s">
        <v>4096</v>
      </c>
      <c r="L976" s="348" t="s">
        <v>3999</v>
      </c>
      <c r="M976" s="347" t="s">
        <v>2538</v>
      </c>
      <c r="N976" s="347" t="s">
        <v>3060</v>
      </c>
      <c r="O976" s="348" t="s">
        <v>2502</v>
      </c>
      <c r="P976" s="347"/>
      <c r="Q976" s="357" t="s">
        <v>2769</v>
      </c>
      <c r="R976" s="358"/>
      <c r="S976" s="356" t="s">
        <v>2502</v>
      </c>
      <c r="T976" s="287" t="s">
        <v>2771</v>
      </c>
      <c r="U976" s="259" t="s">
        <v>552</v>
      </c>
      <c r="V976" s="304">
        <v>59020000</v>
      </c>
      <c r="W976" s="305">
        <v>49020000</v>
      </c>
      <c r="X976" s="305">
        <v>59020000</v>
      </c>
      <c r="Y976" s="305">
        <v>59020000</v>
      </c>
    </row>
    <row r="977" spans="1:25" s="310" customFormat="1">
      <c r="A977" s="285"/>
      <c r="B977" s="356" t="s">
        <v>158</v>
      </c>
      <c r="C977" s="356" t="s">
        <v>2532</v>
      </c>
      <c r="D977" s="358"/>
      <c r="E977" s="358"/>
      <c r="F977" s="356"/>
      <c r="G977" s="358"/>
      <c r="H977" s="358"/>
      <c r="I977" s="356"/>
      <c r="J977" s="347"/>
      <c r="K977" s="348"/>
      <c r="L977" s="348"/>
      <c r="M977" s="347"/>
      <c r="N977" s="347" t="s">
        <v>4352</v>
      </c>
      <c r="O977" s="348"/>
      <c r="P977" s="347"/>
      <c r="Q977" s="357" t="s">
        <v>2769</v>
      </c>
      <c r="R977" s="358"/>
      <c r="S977" s="356" t="s">
        <v>2279</v>
      </c>
      <c r="T977" s="287"/>
      <c r="U977" s="259" t="s">
        <v>4350</v>
      </c>
      <c r="V977" s="304">
        <v>25000000</v>
      </c>
      <c r="W977" s="305"/>
      <c r="X977" s="305"/>
      <c r="Y977" s="305"/>
    </row>
    <row r="978" spans="1:25" s="310" customFormat="1">
      <c r="A978" s="285"/>
      <c r="B978" s="356" t="s">
        <v>158</v>
      </c>
      <c r="C978" s="356" t="s">
        <v>2532</v>
      </c>
      <c r="D978" s="358"/>
      <c r="E978" s="358"/>
      <c r="F978" s="356"/>
      <c r="G978" s="358"/>
      <c r="H978" s="358"/>
      <c r="I978" s="356"/>
      <c r="J978" s="347"/>
      <c r="K978" s="348"/>
      <c r="L978" s="348"/>
      <c r="M978" s="347"/>
      <c r="N978" s="347" t="s">
        <v>4353</v>
      </c>
      <c r="O978" s="348"/>
      <c r="P978" s="347"/>
      <c r="Q978" s="357" t="s">
        <v>2769</v>
      </c>
      <c r="R978" s="358"/>
      <c r="S978" s="356" t="s">
        <v>2286</v>
      </c>
      <c r="T978" s="287"/>
      <c r="U978" s="259" t="s">
        <v>4351</v>
      </c>
      <c r="V978" s="304">
        <v>1000000</v>
      </c>
      <c r="W978" s="305"/>
      <c r="X978" s="305"/>
      <c r="Y978" s="305"/>
    </row>
    <row r="979" spans="1:25" s="310" customFormat="1">
      <c r="A979" s="284"/>
      <c r="B979" s="356"/>
      <c r="C979" s="358"/>
      <c r="D979" s="358"/>
      <c r="E979" s="358"/>
      <c r="F979" s="356" t="e">
        <v>#N/A</v>
      </c>
      <c r="G979" s="358"/>
      <c r="H979" s="358"/>
      <c r="I979" s="358"/>
      <c r="J979" s="347">
        <v>0</v>
      </c>
      <c r="K979" s="348" t="s">
        <v>2763</v>
      </c>
      <c r="L979" s="348" t="s">
        <v>2763</v>
      </c>
      <c r="M979" s="347">
        <v>0</v>
      </c>
      <c r="N979" s="347"/>
      <c r="O979" s="348" t="e">
        <v>#N/A</v>
      </c>
      <c r="P979" s="347"/>
      <c r="Q979" s="359"/>
      <c r="R979" s="358"/>
      <c r="S979" s="356"/>
      <c r="T979" s="287"/>
      <c r="U979" s="308"/>
      <c r="V979" s="309">
        <f>SUM(V970:V978)</f>
        <v>440040000</v>
      </c>
      <c r="W979" s="309">
        <f>SUM(W970:W978)</f>
        <v>244024000</v>
      </c>
      <c r="X979" s="309">
        <f>SUM(X970:X978)</f>
        <v>319020000</v>
      </c>
      <c r="Y979" s="309">
        <f>SUM(Y970:Y978)</f>
        <v>249020000</v>
      </c>
    </row>
    <row r="980" spans="1:25" s="310" customFormat="1">
      <c r="A980" s="284"/>
      <c r="B980" s="284"/>
      <c r="C980" s="306"/>
      <c r="D980" s="306"/>
      <c r="E980" s="306"/>
      <c r="F980" s="284"/>
      <c r="G980" s="306"/>
      <c r="H980" s="306"/>
      <c r="I980" s="306"/>
      <c r="J980" s="278">
        <v>0</v>
      </c>
      <c r="K980" s="279" t="s">
        <v>2763</v>
      </c>
      <c r="L980" s="279" t="s">
        <v>2763</v>
      </c>
      <c r="M980" s="278">
        <v>0</v>
      </c>
      <c r="N980" s="278"/>
      <c r="O980" s="279" t="e">
        <v>#N/A</v>
      </c>
      <c r="P980" s="278"/>
      <c r="Q980" s="307"/>
      <c r="R980" s="306"/>
      <c r="S980" s="284"/>
      <c r="T980" s="287"/>
      <c r="U980" s="312"/>
      <c r="V980" s="312"/>
      <c r="W980" s="315"/>
      <c r="X980" s="315"/>
      <c r="Y980" s="315"/>
    </row>
    <row r="981" spans="1:25" s="310" customFormat="1">
      <c r="A981" s="284"/>
      <c r="B981" s="284"/>
      <c r="C981" s="306"/>
      <c r="D981" s="306"/>
      <c r="E981" s="306"/>
      <c r="F981" s="284"/>
      <c r="G981" s="306"/>
      <c r="H981" s="306"/>
      <c r="I981" s="306"/>
      <c r="J981" s="278">
        <v>0</v>
      </c>
      <c r="K981" s="279" t="s">
        <v>2763</v>
      </c>
      <c r="L981" s="279" t="s">
        <v>2763</v>
      </c>
      <c r="M981" s="278">
        <v>0</v>
      </c>
      <c r="N981" s="278"/>
      <c r="O981" s="279" t="e">
        <v>#N/A</v>
      </c>
      <c r="P981" s="278"/>
      <c r="Q981" s="307"/>
      <c r="R981" s="306"/>
      <c r="S981" s="284"/>
      <c r="T981" s="287"/>
      <c r="U981" s="312"/>
      <c r="V981" s="312"/>
      <c r="W981" s="315"/>
      <c r="X981" s="315"/>
      <c r="Y981" s="315"/>
    </row>
    <row r="982" spans="1:25" s="310" customFormat="1">
      <c r="A982" s="284"/>
      <c r="B982" s="284"/>
      <c r="C982" s="306"/>
      <c r="D982" s="306"/>
      <c r="E982" s="306"/>
      <c r="F982" s="284"/>
      <c r="G982" s="306"/>
      <c r="H982" s="306"/>
      <c r="I982" s="306"/>
      <c r="J982" s="278">
        <v>0</v>
      </c>
      <c r="K982" s="279" t="s">
        <v>2763</v>
      </c>
      <c r="L982" s="279" t="s">
        <v>2763</v>
      </c>
      <c r="M982" s="278">
        <v>0</v>
      </c>
      <c r="N982" s="278"/>
      <c r="O982" s="279" t="e">
        <v>#N/A</v>
      </c>
      <c r="P982" s="278"/>
      <c r="Q982" s="307"/>
      <c r="R982" s="306"/>
      <c r="S982" s="284"/>
      <c r="T982" s="287"/>
      <c r="U982" s="312"/>
      <c r="V982" s="312"/>
      <c r="W982" s="315"/>
      <c r="X982" s="315"/>
      <c r="Y982" s="315"/>
    </row>
    <row r="983" spans="1:25" s="310" customFormat="1">
      <c r="A983" s="284"/>
      <c r="B983" s="284"/>
      <c r="C983" s="306"/>
      <c r="D983" s="306"/>
      <c r="E983" s="306"/>
      <c r="F983" s="284"/>
      <c r="G983" s="306"/>
      <c r="H983" s="306"/>
      <c r="I983" s="306"/>
      <c r="J983" s="278">
        <v>0</v>
      </c>
      <c r="K983" s="279" t="s">
        <v>2763</v>
      </c>
      <c r="L983" s="279" t="s">
        <v>2763</v>
      </c>
      <c r="M983" s="278">
        <v>0</v>
      </c>
      <c r="N983" s="278"/>
      <c r="O983" s="279" t="e">
        <v>#N/A</v>
      </c>
      <c r="P983" s="278"/>
      <c r="Q983" s="307"/>
      <c r="R983" s="306"/>
      <c r="S983" s="284"/>
      <c r="T983" s="287"/>
      <c r="U983" s="312"/>
      <c r="V983" s="312"/>
      <c r="W983" s="315"/>
      <c r="X983" s="315"/>
      <c r="Y983" s="315"/>
    </row>
    <row r="984" spans="1:25" s="310" customFormat="1">
      <c r="A984" s="284"/>
      <c r="B984" s="323" t="s">
        <v>553</v>
      </c>
      <c r="C984" s="306"/>
      <c r="D984" s="306"/>
      <c r="E984" s="306"/>
      <c r="F984" s="284"/>
      <c r="G984" s="306"/>
      <c r="H984" s="306"/>
      <c r="I984" s="306"/>
      <c r="J984" s="278">
        <v>0</v>
      </c>
      <c r="K984" s="279" t="s">
        <v>2763</v>
      </c>
      <c r="L984" s="279" t="s">
        <v>2763</v>
      </c>
      <c r="M984" s="278">
        <v>0</v>
      </c>
      <c r="N984" s="278"/>
      <c r="O984" s="279" t="e">
        <v>#N/A</v>
      </c>
      <c r="P984" s="278"/>
      <c r="Q984" s="307"/>
      <c r="R984" s="306"/>
      <c r="S984" s="284"/>
      <c r="T984" s="287"/>
      <c r="U984" s="323"/>
      <c r="V984" s="323"/>
      <c r="W984" s="315"/>
      <c r="X984" s="315"/>
      <c r="Y984" s="315"/>
    </row>
    <row r="985" spans="1:25" s="310" customFormat="1" ht="31.5">
      <c r="A985" s="285" t="s">
        <v>2542</v>
      </c>
      <c r="B985" s="356" t="s">
        <v>161</v>
      </c>
      <c r="C985" s="356" t="s">
        <v>2539</v>
      </c>
      <c r="D985" s="358"/>
      <c r="E985" s="358"/>
      <c r="F985" s="356" t="e">
        <v>#N/A</v>
      </c>
      <c r="G985" s="358"/>
      <c r="H985" s="358"/>
      <c r="I985" s="356" t="s">
        <v>3063</v>
      </c>
      <c r="J985" s="347" t="s">
        <v>3063</v>
      </c>
      <c r="K985" s="348" t="s">
        <v>4097</v>
      </c>
      <c r="L985" s="348" t="s">
        <v>3999</v>
      </c>
      <c r="M985" s="347" t="s">
        <v>2542</v>
      </c>
      <c r="N985" s="347" t="s">
        <v>3063</v>
      </c>
      <c r="O985" s="348" t="s">
        <v>2177</v>
      </c>
      <c r="P985" s="347"/>
      <c r="Q985" s="357" t="s">
        <v>2769</v>
      </c>
      <c r="R985" s="358"/>
      <c r="S985" s="356" t="s">
        <v>2177</v>
      </c>
      <c r="T985" s="287" t="s">
        <v>2771</v>
      </c>
      <c r="U985" s="259" t="s">
        <v>1001</v>
      </c>
      <c r="V985" s="304">
        <v>9000000</v>
      </c>
      <c r="W985" s="305">
        <v>21157000</v>
      </c>
      <c r="X985" s="305">
        <v>0</v>
      </c>
      <c r="Y985" s="305">
        <v>0</v>
      </c>
    </row>
    <row r="986" spans="1:25" s="310" customFormat="1" ht="31.5">
      <c r="A986" s="285" t="s">
        <v>2543</v>
      </c>
      <c r="B986" s="356" t="s">
        <v>161</v>
      </c>
      <c r="C986" s="356" t="s">
        <v>2539</v>
      </c>
      <c r="D986" s="358"/>
      <c r="E986" s="358"/>
      <c r="F986" s="356" t="e">
        <v>#N/A</v>
      </c>
      <c r="G986" s="358"/>
      <c r="H986" s="358"/>
      <c r="I986" s="356" t="s">
        <v>3064</v>
      </c>
      <c r="J986" s="347" t="s">
        <v>3064</v>
      </c>
      <c r="K986" s="348" t="s">
        <v>4098</v>
      </c>
      <c r="L986" s="348" t="s">
        <v>3999</v>
      </c>
      <c r="M986" s="347" t="s">
        <v>2543</v>
      </c>
      <c r="N986" s="347" t="s">
        <v>3064</v>
      </c>
      <c r="O986" s="348" t="s">
        <v>2529</v>
      </c>
      <c r="P986" s="347"/>
      <c r="Q986" s="357" t="s">
        <v>2769</v>
      </c>
      <c r="R986" s="358"/>
      <c r="S986" s="356" t="s">
        <v>2529</v>
      </c>
      <c r="T986" s="287" t="s">
        <v>2771</v>
      </c>
      <c r="U986" s="259" t="s">
        <v>1002</v>
      </c>
      <c r="V986" s="304">
        <v>300000000</v>
      </c>
      <c r="W986" s="305">
        <v>8975000</v>
      </c>
      <c r="X986" s="305">
        <v>8975000</v>
      </c>
      <c r="Y986" s="305">
        <v>8975000</v>
      </c>
    </row>
    <row r="987" spans="1:25" s="310" customFormat="1">
      <c r="A987" s="285" t="s">
        <v>2541</v>
      </c>
      <c r="B987" s="356" t="s">
        <v>161</v>
      </c>
      <c r="C987" s="356" t="s">
        <v>2539</v>
      </c>
      <c r="D987" s="358"/>
      <c r="E987" s="358"/>
      <c r="F987" s="356" t="e">
        <v>#N/A</v>
      </c>
      <c r="G987" s="358"/>
      <c r="H987" s="358"/>
      <c r="I987" s="356" t="s">
        <v>3062</v>
      </c>
      <c r="J987" s="347" t="s">
        <v>3062</v>
      </c>
      <c r="K987" s="348" t="s">
        <v>4099</v>
      </c>
      <c r="L987" s="348" t="s">
        <v>3999</v>
      </c>
      <c r="M987" s="347" t="s">
        <v>2541</v>
      </c>
      <c r="N987" s="347" t="s">
        <v>3062</v>
      </c>
      <c r="O987" s="348" t="s">
        <v>2235</v>
      </c>
      <c r="P987" s="347"/>
      <c r="Q987" s="357" t="s">
        <v>2769</v>
      </c>
      <c r="R987" s="358"/>
      <c r="S987" s="356" t="s">
        <v>2235</v>
      </c>
      <c r="T987" s="287" t="s">
        <v>2771</v>
      </c>
      <c r="U987" s="259" t="s">
        <v>1003</v>
      </c>
      <c r="V987" s="304">
        <v>100000000</v>
      </c>
      <c r="W987" s="305">
        <v>20000000</v>
      </c>
      <c r="X987" s="305">
        <v>30000000</v>
      </c>
      <c r="Y987" s="305">
        <v>0</v>
      </c>
    </row>
    <row r="988" spans="1:25" s="310" customFormat="1">
      <c r="A988" s="285" t="s">
        <v>3751</v>
      </c>
      <c r="B988" s="356" t="s">
        <v>161</v>
      </c>
      <c r="C988" s="356" t="s">
        <v>2539</v>
      </c>
      <c r="D988" s="358"/>
      <c r="E988" s="358"/>
      <c r="F988" s="356" t="e">
        <v>#N/A</v>
      </c>
      <c r="G988" s="358"/>
      <c r="H988" s="358"/>
      <c r="I988" s="356" t="e">
        <v>#N/A</v>
      </c>
      <c r="J988" s="347" t="s">
        <v>3062</v>
      </c>
      <c r="K988" s="348" t="s">
        <v>4099</v>
      </c>
      <c r="L988" s="348" t="s">
        <v>3999</v>
      </c>
      <c r="M988" s="347" t="s">
        <v>3751</v>
      </c>
      <c r="N988" s="347" t="s">
        <v>4100</v>
      </c>
      <c r="O988" s="348" t="e">
        <v>#N/A</v>
      </c>
      <c r="P988" s="347"/>
      <c r="Q988" s="357" t="s">
        <v>2769</v>
      </c>
      <c r="R988" s="358"/>
      <c r="S988" s="356">
        <v>23020106</v>
      </c>
      <c r="T988" s="287"/>
      <c r="U988" s="259" t="s">
        <v>1004</v>
      </c>
      <c r="V988" s="304">
        <v>50000000</v>
      </c>
      <c r="W988" s="305">
        <v>120000000</v>
      </c>
      <c r="X988" s="305">
        <v>0</v>
      </c>
      <c r="Y988" s="305">
        <v>0</v>
      </c>
    </row>
    <row r="989" spans="1:25" s="310" customFormat="1" ht="31.5">
      <c r="A989" s="285" t="s">
        <v>2544</v>
      </c>
      <c r="B989" s="356" t="s">
        <v>161</v>
      </c>
      <c r="C989" s="356" t="s">
        <v>2539</v>
      </c>
      <c r="D989" s="358"/>
      <c r="E989" s="358"/>
      <c r="F989" s="356" t="e">
        <v>#N/A</v>
      </c>
      <c r="G989" s="358"/>
      <c r="H989" s="358"/>
      <c r="I989" s="356" t="s">
        <v>3065</v>
      </c>
      <c r="J989" s="347" t="s">
        <v>3065</v>
      </c>
      <c r="K989" s="348" t="s">
        <v>4095</v>
      </c>
      <c r="L989" s="348" t="s">
        <v>3999</v>
      </c>
      <c r="M989" s="347" t="s">
        <v>2544</v>
      </c>
      <c r="N989" s="347" t="s">
        <v>3065</v>
      </c>
      <c r="O989" s="348" t="s">
        <v>2238</v>
      </c>
      <c r="P989" s="347"/>
      <c r="Q989" s="357" t="s">
        <v>2769</v>
      </c>
      <c r="R989" s="358"/>
      <c r="S989" s="356" t="s">
        <v>2238</v>
      </c>
      <c r="T989" s="287" t="s">
        <v>2771</v>
      </c>
      <c r="U989" s="259" t="s">
        <v>1005</v>
      </c>
      <c r="V989" s="304"/>
      <c r="W989" s="305">
        <v>297316400</v>
      </c>
      <c r="X989" s="305">
        <v>0</v>
      </c>
      <c r="Y989" s="305">
        <v>0</v>
      </c>
    </row>
    <row r="990" spans="1:25" s="310" customFormat="1">
      <c r="A990" s="285"/>
      <c r="B990" s="356" t="s">
        <v>161</v>
      </c>
      <c r="C990" s="356" t="s">
        <v>2539</v>
      </c>
      <c r="D990" s="358"/>
      <c r="E990" s="358"/>
      <c r="F990" s="356"/>
      <c r="G990" s="358"/>
      <c r="H990" s="358"/>
      <c r="I990" s="356"/>
      <c r="J990" s="347"/>
      <c r="K990" s="348"/>
      <c r="L990" s="348"/>
      <c r="M990" s="347"/>
      <c r="N990" s="347" t="s">
        <v>4355</v>
      </c>
      <c r="O990" s="348"/>
      <c r="P990" s="347"/>
      <c r="Q990" s="357" t="s">
        <v>2769</v>
      </c>
      <c r="R990" s="358"/>
      <c r="S990" s="356" t="s">
        <v>2235</v>
      </c>
      <c r="T990" s="287"/>
      <c r="U990" s="259" t="s">
        <v>4354</v>
      </c>
      <c r="V990" s="304">
        <v>800000000</v>
      </c>
      <c r="W990" s="305"/>
      <c r="X990" s="305"/>
      <c r="Y990" s="305"/>
    </row>
    <row r="991" spans="1:25" s="310" customFormat="1">
      <c r="A991" s="284"/>
      <c r="B991" s="356"/>
      <c r="C991" s="358"/>
      <c r="D991" s="358"/>
      <c r="E991" s="358"/>
      <c r="F991" s="356"/>
      <c r="G991" s="358"/>
      <c r="H991" s="358"/>
      <c r="I991" s="358"/>
      <c r="J991" s="347">
        <v>0</v>
      </c>
      <c r="K991" s="348" t="s">
        <v>2763</v>
      </c>
      <c r="L991" s="348" t="s">
        <v>2763</v>
      </c>
      <c r="M991" s="347">
        <v>0</v>
      </c>
      <c r="N991" s="347"/>
      <c r="O991" s="348" t="e">
        <v>#N/A</v>
      </c>
      <c r="P991" s="347"/>
      <c r="Q991" s="359"/>
      <c r="R991" s="358"/>
      <c r="S991" s="356"/>
      <c r="T991" s="287"/>
      <c r="U991" s="308"/>
      <c r="V991" s="309">
        <f>SUM(V985:V990)</f>
        <v>1259000000</v>
      </c>
      <c r="W991" s="309">
        <f>SUM(W985:W990)</f>
        <v>467448400</v>
      </c>
      <c r="X991" s="309">
        <f>SUM(X985:X990)</f>
        <v>38975000</v>
      </c>
      <c r="Y991" s="309">
        <f>SUM(Y985:Y990)</f>
        <v>8975000</v>
      </c>
    </row>
    <row r="992" spans="1:25" s="310" customFormat="1">
      <c r="A992" s="284"/>
      <c r="B992" s="284"/>
      <c r="C992" s="306"/>
      <c r="D992" s="306"/>
      <c r="E992" s="306"/>
      <c r="F992" s="284"/>
      <c r="G992" s="306"/>
      <c r="H992" s="306"/>
      <c r="I992" s="306"/>
      <c r="J992" s="278">
        <v>0</v>
      </c>
      <c r="K992" s="279" t="s">
        <v>2763</v>
      </c>
      <c r="L992" s="279" t="s">
        <v>2763</v>
      </c>
      <c r="M992" s="278">
        <v>0</v>
      </c>
      <c r="N992" s="278"/>
      <c r="O992" s="279" t="e">
        <v>#N/A</v>
      </c>
      <c r="P992" s="278"/>
      <c r="Q992" s="307"/>
      <c r="R992" s="306"/>
      <c r="S992" s="284"/>
      <c r="T992" s="287"/>
      <c r="U992" s="312"/>
      <c r="V992" s="312"/>
      <c r="W992" s="315"/>
      <c r="X992" s="315"/>
      <c r="Y992" s="315"/>
    </row>
    <row r="993" spans="1:25" s="310" customFormat="1">
      <c r="A993" s="284"/>
      <c r="B993" s="284"/>
      <c r="C993" s="306"/>
      <c r="D993" s="306"/>
      <c r="E993" s="306"/>
      <c r="F993" s="284"/>
      <c r="G993" s="306"/>
      <c r="H993" s="306"/>
      <c r="I993" s="306"/>
      <c r="J993" s="278">
        <v>0</v>
      </c>
      <c r="K993" s="279" t="s">
        <v>2763</v>
      </c>
      <c r="L993" s="279" t="s">
        <v>2763</v>
      </c>
      <c r="M993" s="278">
        <v>0</v>
      </c>
      <c r="N993" s="278"/>
      <c r="O993" s="279" t="e">
        <v>#N/A</v>
      </c>
      <c r="P993" s="278"/>
      <c r="Q993" s="307"/>
      <c r="R993" s="306"/>
      <c r="S993" s="284"/>
      <c r="T993" s="287"/>
      <c r="U993" s="312"/>
      <c r="V993" s="312"/>
      <c r="W993" s="315"/>
      <c r="X993" s="315"/>
      <c r="Y993" s="315"/>
    </row>
    <row r="994" spans="1:25" s="310" customFormat="1">
      <c r="A994" s="284"/>
      <c r="B994" s="284"/>
      <c r="C994" s="306"/>
      <c r="D994" s="306"/>
      <c r="E994" s="306"/>
      <c r="F994" s="284"/>
      <c r="G994" s="306"/>
      <c r="H994" s="306"/>
      <c r="I994" s="306"/>
      <c r="J994" s="278">
        <v>0</v>
      </c>
      <c r="K994" s="279" t="s">
        <v>2763</v>
      </c>
      <c r="L994" s="279" t="s">
        <v>2763</v>
      </c>
      <c r="M994" s="278">
        <v>0</v>
      </c>
      <c r="N994" s="278"/>
      <c r="O994" s="279" t="e">
        <v>#N/A</v>
      </c>
      <c r="P994" s="278"/>
      <c r="Q994" s="307"/>
      <c r="R994" s="306"/>
      <c r="S994" s="284"/>
      <c r="T994" s="287"/>
      <c r="U994" s="312"/>
      <c r="V994" s="312"/>
      <c r="W994" s="315"/>
      <c r="X994" s="315"/>
      <c r="Y994" s="315"/>
    </row>
    <row r="995" spans="1:25" s="310" customFormat="1">
      <c r="A995" s="284"/>
      <c r="B995" s="284"/>
      <c r="C995" s="306"/>
      <c r="D995" s="306"/>
      <c r="E995" s="306"/>
      <c r="F995" s="284"/>
      <c r="G995" s="306"/>
      <c r="H995" s="306"/>
      <c r="I995" s="306"/>
      <c r="J995" s="278">
        <v>0</v>
      </c>
      <c r="K995" s="279" t="s">
        <v>2763</v>
      </c>
      <c r="L995" s="279" t="s">
        <v>2763</v>
      </c>
      <c r="M995" s="278">
        <v>0</v>
      </c>
      <c r="N995" s="278"/>
      <c r="O995" s="279" t="e">
        <v>#N/A</v>
      </c>
      <c r="P995" s="278"/>
      <c r="Q995" s="307"/>
      <c r="R995" s="306"/>
      <c r="S995" s="284"/>
      <c r="T995" s="287"/>
      <c r="U995" s="312"/>
      <c r="V995" s="312"/>
      <c r="W995" s="315"/>
      <c r="X995" s="315"/>
      <c r="Y995" s="315"/>
    </row>
    <row r="996" spans="1:25" s="310" customFormat="1">
      <c r="A996" s="284"/>
      <c r="B996" s="323" t="s">
        <v>554</v>
      </c>
      <c r="C996" s="306"/>
      <c r="D996" s="306"/>
      <c r="E996" s="306"/>
      <c r="F996" s="284"/>
      <c r="G996" s="306"/>
      <c r="H996" s="306"/>
      <c r="I996" s="306"/>
      <c r="J996" s="278">
        <v>0</v>
      </c>
      <c r="K996" s="279" t="s">
        <v>2763</v>
      </c>
      <c r="L996" s="279" t="s">
        <v>2763</v>
      </c>
      <c r="M996" s="278">
        <v>0</v>
      </c>
      <c r="N996" s="278"/>
      <c r="O996" s="279" t="e">
        <v>#N/A</v>
      </c>
      <c r="P996" s="278"/>
      <c r="Q996" s="307"/>
      <c r="R996" s="306"/>
      <c r="S996" s="284"/>
      <c r="T996" s="287"/>
      <c r="U996" s="323"/>
      <c r="V996" s="323"/>
      <c r="W996" s="315"/>
      <c r="X996" s="315"/>
      <c r="Y996" s="315"/>
    </row>
    <row r="997" spans="1:25" s="310" customFormat="1">
      <c r="A997" s="285" t="s">
        <v>2546</v>
      </c>
      <c r="B997" s="356" t="s">
        <v>1743</v>
      </c>
      <c r="C997" s="356" t="s">
        <v>2545</v>
      </c>
      <c r="D997" s="358"/>
      <c r="E997" s="358"/>
      <c r="F997" s="356" t="e">
        <v>#N/A</v>
      </c>
      <c r="G997" s="358"/>
      <c r="H997" s="358"/>
      <c r="I997" s="356" t="s">
        <v>3066</v>
      </c>
      <c r="J997" s="347" t="s">
        <v>3066</v>
      </c>
      <c r="K997" s="348" t="s">
        <v>4101</v>
      </c>
      <c r="L997" s="348" t="s">
        <v>3999</v>
      </c>
      <c r="M997" s="347" t="s">
        <v>2546</v>
      </c>
      <c r="N997" s="347" t="s">
        <v>3066</v>
      </c>
      <c r="O997" s="348" t="s">
        <v>2235</v>
      </c>
      <c r="P997" s="347"/>
      <c r="Q997" s="357" t="s">
        <v>2769</v>
      </c>
      <c r="R997" s="358"/>
      <c r="S997" s="356" t="s">
        <v>2235</v>
      </c>
      <c r="T997" s="287" t="s">
        <v>2771</v>
      </c>
      <c r="U997" s="259" t="s">
        <v>1614</v>
      </c>
      <c r="V997" s="304">
        <v>1370057500</v>
      </c>
      <c r="W997" s="305">
        <v>1234831327.52408</v>
      </c>
      <c r="X997" s="305">
        <v>1400000000</v>
      </c>
      <c r="Y997" s="305">
        <v>1400000000</v>
      </c>
    </row>
    <row r="998" spans="1:25" s="310" customFormat="1" ht="31.5">
      <c r="A998" s="285" t="s">
        <v>2554</v>
      </c>
      <c r="B998" s="356" t="s">
        <v>1743</v>
      </c>
      <c r="C998" s="356" t="s">
        <v>2545</v>
      </c>
      <c r="D998" s="358" t="s">
        <v>2173</v>
      </c>
      <c r="E998" s="358" t="s">
        <v>2220</v>
      </c>
      <c r="F998" s="356" t="s">
        <v>2555</v>
      </c>
      <c r="G998" s="358" t="s">
        <v>2173</v>
      </c>
      <c r="H998" s="358" t="s">
        <v>2173</v>
      </c>
      <c r="I998" s="356" t="s">
        <v>3074</v>
      </c>
      <c r="J998" s="347" t="s">
        <v>3075</v>
      </c>
      <c r="K998" s="348" t="s">
        <v>4102</v>
      </c>
      <c r="L998" s="348" t="s">
        <v>3999</v>
      </c>
      <c r="M998" s="347" t="s">
        <v>2554</v>
      </c>
      <c r="N998" s="347" t="s">
        <v>3074</v>
      </c>
      <c r="O998" s="348" t="s">
        <v>2190</v>
      </c>
      <c r="P998" s="347"/>
      <c r="Q998" s="357" t="s">
        <v>2769</v>
      </c>
      <c r="R998" s="358" t="s">
        <v>2770</v>
      </c>
      <c r="S998" s="356" t="s">
        <v>2190</v>
      </c>
      <c r="T998" s="287" t="s">
        <v>2771</v>
      </c>
      <c r="U998" s="259" t="s">
        <v>1615</v>
      </c>
      <c r="V998" s="304">
        <v>30270000</v>
      </c>
      <c r="W998" s="305">
        <v>30870783.18</v>
      </c>
      <c r="X998" s="305">
        <v>35000000</v>
      </c>
      <c r="Y998" s="305">
        <v>35000000</v>
      </c>
    </row>
    <row r="999" spans="1:25" s="310" customFormat="1">
      <c r="A999" s="285" t="s">
        <v>2548</v>
      </c>
      <c r="B999" s="356" t="s">
        <v>1743</v>
      </c>
      <c r="C999" s="356" t="s">
        <v>2545</v>
      </c>
      <c r="D999" s="358" t="s">
        <v>2173</v>
      </c>
      <c r="E999" s="358" t="s">
        <v>2220</v>
      </c>
      <c r="F999" s="356" t="s">
        <v>2548</v>
      </c>
      <c r="G999" s="358" t="s">
        <v>2173</v>
      </c>
      <c r="H999" s="358" t="s">
        <v>2173</v>
      </c>
      <c r="I999" s="356" t="s">
        <v>3068</v>
      </c>
      <c r="J999" s="347" t="s">
        <v>3068</v>
      </c>
      <c r="K999" s="348" t="s">
        <v>4102</v>
      </c>
      <c r="L999" s="348" t="s">
        <v>3999</v>
      </c>
      <c r="M999" s="347" t="s">
        <v>2548</v>
      </c>
      <c r="N999" s="347" t="s">
        <v>3068</v>
      </c>
      <c r="O999" s="348" t="s">
        <v>2326</v>
      </c>
      <c r="P999" s="347"/>
      <c r="Q999" s="357" t="s">
        <v>2769</v>
      </c>
      <c r="R999" s="358" t="s">
        <v>565</v>
      </c>
      <c r="S999" s="356" t="s">
        <v>2326</v>
      </c>
      <c r="T999" s="287" t="s">
        <v>2771</v>
      </c>
      <c r="U999" s="259" t="s">
        <v>1616</v>
      </c>
      <c r="V999" s="304">
        <v>20220000</v>
      </c>
      <c r="W999" s="305">
        <v>26460671.304087341</v>
      </c>
      <c r="X999" s="305">
        <v>30000000</v>
      </c>
      <c r="Y999" s="305">
        <v>30000000</v>
      </c>
    </row>
    <row r="1000" spans="1:25" s="310" customFormat="1">
      <c r="A1000" s="285" t="s">
        <v>3984</v>
      </c>
      <c r="B1000" s="356" t="s">
        <v>1743</v>
      </c>
      <c r="C1000" s="356" t="s">
        <v>3143</v>
      </c>
      <c r="D1000" s="358"/>
      <c r="E1000" s="358"/>
      <c r="F1000" s="356" t="e">
        <v>#N/A</v>
      </c>
      <c r="G1000" s="358"/>
      <c r="H1000" s="358"/>
      <c r="I1000" s="356" t="e">
        <v>#N/A</v>
      </c>
      <c r="J1000" s="347" t="s">
        <v>3068</v>
      </c>
      <c r="K1000" s="348" t="s">
        <v>4102</v>
      </c>
      <c r="L1000" s="348" t="s">
        <v>3999</v>
      </c>
      <c r="M1000" s="347" t="s">
        <v>3984</v>
      </c>
      <c r="N1000" s="347" t="s">
        <v>4103</v>
      </c>
      <c r="O1000" s="362">
        <v>23010133</v>
      </c>
      <c r="P1000" s="347"/>
      <c r="Q1000" s="357" t="s">
        <v>2769</v>
      </c>
      <c r="R1000" s="358"/>
      <c r="S1000" s="356">
        <v>23010133</v>
      </c>
      <c r="T1000" s="287" t="s">
        <v>2771</v>
      </c>
      <c r="U1000" s="259" t="s">
        <v>1617</v>
      </c>
      <c r="V1000" s="304"/>
      <c r="W1000" s="305">
        <v>16758425.159255315</v>
      </c>
      <c r="X1000" s="305">
        <v>19000000</v>
      </c>
      <c r="Y1000" s="305">
        <v>19000000</v>
      </c>
    </row>
    <row r="1001" spans="1:25" s="310" customFormat="1">
      <c r="A1001" s="285" t="s">
        <v>2552</v>
      </c>
      <c r="B1001" s="356" t="s">
        <v>1743</v>
      </c>
      <c r="C1001" s="356" t="s">
        <v>2545</v>
      </c>
      <c r="D1001" s="358"/>
      <c r="E1001" s="358"/>
      <c r="F1001" s="356" t="e">
        <v>#N/A</v>
      </c>
      <c r="G1001" s="358"/>
      <c r="H1001" s="358"/>
      <c r="I1001" s="356" t="s">
        <v>3072</v>
      </c>
      <c r="J1001" s="347" t="s">
        <v>3072</v>
      </c>
      <c r="K1001" s="348" t="s">
        <v>4101</v>
      </c>
      <c r="L1001" s="348" t="s">
        <v>3999</v>
      </c>
      <c r="M1001" s="347" t="s">
        <v>2552</v>
      </c>
      <c r="N1001" s="347" t="s">
        <v>3072</v>
      </c>
      <c r="O1001" s="348" t="s">
        <v>2190</v>
      </c>
      <c r="P1001" s="347"/>
      <c r="Q1001" s="357" t="s">
        <v>2769</v>
      </c>
      <c r="R1001" s="358"/>
      <c r="S1001" s="356" t="s">
        <v>2190</v>
      </c>
      <c r="T1001" s="287" t="s">
        <v>2771</v>
      </c>
      <c r="U1001" s="259" t="s">
        <v>1848</v>
      </c>
      <c r="V1001" s="304">
        <v>1500000000</v>
      </c>
      <c r="W1001" s="305">
        <v>460611436.88594401</v>
      </c>
      <c r="X1001" s="305">
        <v>600120000</v>
      </c>
      <c r="Y1001" s="305">
        <v>850120000</v>
      </c>
    </row>
    <row r="1002" spans="1:25" s="310" customFormat="1">
      <c r="A1002" s="285" t="s">
        <v>2556</v>
      </c>
      <c r="B1002" s="356" t="s">
        <v>1743</v>
      </c>
      <c r="C1002" s="356" t="s">
        <v>2545</v>
      </c>
      <c r="D1002" s="358"/>
      <c r="E1002" s="358"/>
      <c r="F1002" s="356" t="e">
        <v>#N/A</v>
      </c>
      <c r="G1002" s="358"/>
      <c r="H1002" s="358"/>
      <c r="I1002" s="356" t="s">
        <v>3076</v>
      </c>
      <c r="J1002" s="347" t="s">
        <v>3076</v>
      </c>
      <c r="K1002" s="348" t="s">
        <v>4013</v>
      </c>
      <c r="L1002" s="348" t="s">
        <v>3999</v>
      </c>
      <c r="M1002" s="347" t="s">
        <v>2556</v>
      </c>
      <c r="N1002" s="347" t="s">
        <v>3076</v>
      </c>
      <c r="O1002" s="348" t="s">
        <v>2177</v>
      </c>
      <c r="P1002" s="347"/>
      <c r="Q1002" s="357" t="s">
        <v>2769</v>
      </c>
      <c r="R1002" s="358"/>
      <c r="S1002" s="356" t="s">
        <v>2177</v>
      </c>
      <c r="T1002" s="287" t="s">
        <v>2771</v>
      </c>
      <c r="U1002" s="259" t="s">
        <v>766</v>
      </c>
      <c r="V1002" s="304">
        <v>100220002</v>
      </c>
      <c r="W1002" s="305">
        <v>88202237.680291131</v>
      </c>
      <c r="X1002" s="305">
        <v>100000000</v>
      </c>
      <c r="Y1002" s="305">
        <v>100000000</v>
      </c>
    </row>
    <row r="1003" spans="1:25" s="310" customFormat="1">
      <c r="A1003" s="285" t="s">
        <v>2555</v>
      </c>
      <c r="B1003" s="356" t="s">
        <v>1743</v>
      </c>
      <c r="C1003" s="356" t="s">
        <v>2545</v>
      </c>
      <c r="D1003" s="358"/>
      <c r="E1003" s="358"/>
      <c r="F1003" s="356" t="e">
        <v>#N/A</v>
      </c>
      <c r="G1003" s="358"/>
      <c r="H1003" s="358"/>
      <c r="I1003" s="356" t="s">
        <v>3075</v>
      </c>
      <c r="J1003" s="347" t="s">
        <v>3075</v>
      </c>
      <c r="K1003" s="348" t="s">
        <v>4102</v>
      </c>
      <c r="L1003" s="348" t="s">
        <v>3999</v>
      </c>
      <c r="M1003" s="347" t="s">
        <v>2555</v>
      </c>
      <c r="N1003" s="347" t="s">
        <v>3075</v>
      </c>
      <c r="O1003" s="348" t="s">
        <v>2326</v>
      </c>
      <c r="P1003" s="347"/>
      <c r="Q1003" s="357" t="s">
        <v>2769</v>
      </c>
      <c r="R1003" s="358"/>
      <c r="S1003" s="356" t="s">
        <v>2326</v>
      </c>
      <c r="T1003" s="287" t="s">
        <v>2771</v>
      </c>
      <c r="U1003" s="259" t="s">
        <v>1618</v>
      </c>
      <c r="V1003" s="304">
        <v>20107500</v>
      </c>
      <c r="W1003" s="305">
        <v>26460671.304087341</v>
      </c>
      <c r="X1003" s="305">
        <v>30000000</v>
      </c>
      <c r="Y1003" s="305">
        <v>30000000</v>
      </c>
    </row>
    <row r="1004" spans="1:25" s="310" customFormat="1">
      <c r="A1004" s="285" t="s">
        <v>2547</v>
      </c>
      <c r="B1004" s="356" t="s">
        <v>1743</v>
      </c>
      <c r="C1004" s="356" t="s">
        <v>2545</v>
      </c>
      <c r="D1004" s="358"/>
      <c r="E1004" s="358"/>
      <c r="F1004" s="356" t="e">
        <v>#N/A</v>
      </c>
      <c r="G1004" s="358"/>
      <c r="H1004" s="358"/>
      <c r="I1004" s="356" t="s">
        <v>3067</v>
      </c>
      <c r="J1004" s="347" t="s">
        <v>3067</v>
      </c>
      <c r="K1004" s="348" t="s">
        <v>4102</v>
      </c>
      <c r="L1004" s="348" t="s">
        <v>3999</v>
      </c>
      <c r="M1004" s="347" t="s">
        <v>2547</v>
      </c>
      <c r="N1004" s="347" t="s">
        <v>3067</v>
      </c>
      <c r="O1004" s="348" t="s">
        <v>2326</v>
      </c>
      <c r="P1004" s="347"/>
      <c r="Q1004" s="357" t="s">
        <v>2769</v>
      </c>
      <c r="R1004" s="358"/>
      <c r="S1004" s="356" t="s">
        <v>2326</v>
      </c>
      <c r="T1004" s="287" t="s">
        <v>2771</v>
      </c>
      <c r="U1004" s="259" t="s">
        <v>1619</v>
      </c>
      <c r="V1004" s="304">
        <v>240211500</v>
      </c>
      <c r="W1004" s="305">
        <v>52921342.608174682</v>
      </c>
      <c r="X1004" s="305">
        <v>60000000</v>
      </c>
      <c r="Y1004" s="305">
        <v>60000000</v>
      </c>
    </row>
    <row r="1005" spans="1:25" s="310" customFormat="1">
      <c r="A1005" s="285" t="s">
        <v>2565</v>
      </c>
      <c r="B1005" s="356" t="s">
        <v>1743</v>
      </c>
      <c r="C1005" s="356" t="s">
        <v>2765</v>
      </c>
      <c r="D1005" s="358"/>
      <c r="E1005" s="358"/>
      <c r="F1005" s="356" t="e">
        <v>#N/A</v>
      </c>
      <c r="G1005" s="358"/>
      <c r="H1005" s="358"/>
      <c r="I1005" s="356" t="s">
        <v>3086</v>
      </c>
      <c r="J1005" s="347" t="s">
        <v>3086</v>
      </c>
      <c r="K1005" s="348" t="s">
        <v>4013</v>
      </c>
      <c r="L1005" s="348" t="s">
        <v>3999</v>
      </c>
      <c r="M1005" s="347" t="s">
        <v>2565</v>
      </c>
      <c r="N1005" s="347" t="s">
        <v>3086</v>
      </c>
      <c r="O1005" s="348" t="s">
        <v>2459</v>
      </c>
      <c r="P1005" s="347"/>
      <c r="Q1005" s="357" t="s">
        <v>2769</v>
      </c>
      <c r="R1005" s="358"/>
      <c r="S1005" s="356" t="s">
        <v>2459</v>
      </c>
      <c r="T1005" s="287" t="s">
        <v>2771</v>
      </c>
      <c r="U1005" s="259" t="s">
        <v>1006</v>
      </c>
      <c r="V1005" s="304"/>
      <c r="W1005" s="305">
        <v>132303356.5204367</v>
      </c>
      <c r="X1005" s="305">
        <v>150000000</v>
      </c>
      <c r="Y1005" s="305">
        <v>150000000</v>
      </c>
    </row>
    <row r="1006" spans="1:25" s="310" customFormat="1">
      <c r="A1006" s="285" t="s">
        <v>3284</v>
      </c>
      <c r="B1006" s="356" t="s">
        <v>1743</v>
      </c>
      <c r="C1006" s="356" t="s">
        <v>3143</v>
      </c>
      <c r="D1006" s="358"/>
      <c r="E1006" s="358"/>
      <c r="F1006" s="356" t="e">
        <v>#N/A</v>
      </c>
      <c r="G1006" s="358"/>
      <c r="H1006" s="358"/>
      <c r="I1006" s="356" t="s">
        <v>3285</v>
      </c>
      <c r="J1006" s="347" t="s">
        <v>3086</v>
      </c>
      <c r="K1006" s="348" t="s">
        <v>4013</v>
      </c>
      <c r="L1006" s="348" t="s">
        <v>3999</v>
      </c>
      <c r="M1006" s="347" t="s">
        <v>3284</v>
      </c>
      <c r="N1006" s="347" t="s">
        <v>4104</v>
      </c>
      <c r="O1006" s="348">
        <v>23050101</v>
      </c>
      <c r="P1006" s="347"/>
      <c r="Q1006" s="357" t="s">
        <v>2769</v>
      </c>
      <c r="R1006" s="358"/>
      <c r="S1006" s="356">
        <v>23050101</v>
      </c>
      <c r="T1006" s="287" t="s">
        <v>2771</v>
      </c>
      <c r="U1006" s="259" t="s">
        <v>1007</v>
      </c>
      <c r="V1006" s="304"/>
      <c r="W1006" s="305">
        <v>26460671.304087341</v>
      </c>
      <c r="X1006" s="305">
        <v>30000000</v>
      </c>
      <c r="Y1006" s="305">
        <v>30000000</v>
      </c>
    </row>
    <row r="1007" spans="1:25" s="310" customFormat="1">
      <c r="A1007" s="285" t="s">
        <v>3288</v>
      </c>
      <c r="B1007" s="356" t="s">
        <v>1743</v>
      </c>
      <c r="C1007" s="356" t="s">
        <v>3143</v>
      </c>
      <c r="D1007" s="358"/>
      <c r="E1007" s="358"/>
      <c r="F1007" s="356" t="e">
        <v>#N/A</v>
      </c>
      <c r="G1007" s="358"/>
      <c r="H1007" s="358"/>
      <c r="I1007" s="356" t="s">
        <v>3289</v>
      </c>
      <c r="J1007" s="347" t="s">
        <v>3896</v>
      </c>
      <c r="K1007" s="348" t="s">
        <v>4102</v>
      </c>
      <c r="L1007" s="348" t="s">
        <v>4105</v>
      </c>
      <c r="M1007" s="347" t="s">
        <v>3288</v>
      </c>
      <c r="N1007" s="347" t="s">
        <v>3896</v>
      </c>
      <c r="O1007" s="348">
        <v>0</v>
      </c>
      <c r="P1007" s="347"/>
      <c r="Q1007" s="357" t="s">
        <v>2769</v>
      </c>
      <c r="R1007" s="358"/>
      <c r="S1007" s="356">
        <v>23010129</v>
      </c>
      <c r="T1007" s="287"/>
      <c r="U1007" s="259" t="s">
        <v>1620</v>
      </c>
      <c r="V1007" s="304"/>
      <c r="W1007" s="305">
        <v>132303356.5204367</v>
      </c>
      <c r="X1007" s="305">
        <v>299780000</v>
      </c>
      <c r="Y1007" s="305">
        <v>150000000</v>
      </c>
    </row>
    <row r="1008" spans="1:25" s="310" customFormat="1">
      <c r="A1008" s="285" t="s">
        <v>2561</v>
      </c>
      <c r="B1008" s="356" t="s">
        <v>1743</v>
      </c>
      <c r="C1008" s="356" t="s">
        <v>2765</v>
      </c>
      <c r="D1008" s="358"/>
      <c r="E1008" s="358"/>
      <c r="F1008" s="356" t="e">
        <v>#N/A</v>
      </c>
      <c r="G1008" s="358"/>
      <c r="H1008" s="358"/>
      <c r="I1008" s="356" t="s">
        <v>3080</v>
      </c>
      <c r="J1008" s="347" t="s">
        <v>3080</v>
      </c>
      <c r="K1008" s="348" t="s">
        <v>4013</v>
      </c>
      <c r="L1008" s="348" t="s">
        <v>3999</v>
      </c>
      <c r="M1008" s="347" t="s">
        <v>2561</v>
      </c>
      <c r="N1008" s="347" t="s">
        <v>3080</v>
      </c>
      <c r="O1008" s="348" t="s">
        <v>2303</v>
      </c>
      <c r="P1008" s="347"/>
      <c r="Q1008" s="357" t="s">
        <v>2769</v>
      </c>
      <c r="R1008" s="358"/>
      <c r="S1008" s="356" t="s">
        <v>2303</v>
      </c>
      <c r="T1008" s="287" t="s">
        <v>2771</v>
      </c>
      <c r="U1008" s="259" t="s">
        <v>555</v>
      </c>
      <c r="V1008" s="304"/>
      <c r="W1008" s="305">
        <v>220505594.20072782</v>
      </c>
      <c r="X1008" s="305">
        <v>499930000</v>
      </c>
      <c r="Y1008" s="305">
        <v>250000000</v>
      </c>
    </row>
    <row r="1009" spans="1:25" s="310" customFormat="1">
      <c r="A1009" s="285" t="s">
        <v>3290</v>
      </c>
      <c r="B1009" s="356" t="s">
        <v>1743</v>
      </c>
      <c r="C1009" s="356" t="s">
        <v>3143</v>
      </c>
      <c r="D1009" s="358"/>
      <c r="E1009" s="358"/>
      <c r="F1009" s="356" t="e">
        <v>#N/A</v>
      </c>
      <c r="G1009" s="358"/>
      <c r="H1009" s="358"/>
      <c r="I1009" s="356" t="s">
        <v>3291</v>
      </c>
      <c r="J1009" s="347" t="s">
        <v>3897</v>
      </c>
      <c r="K1009" s="348" t="s">
        <v>4102</v>
      </c>
      <c r="L1009" s="348" t="s">
        <v>3999</v>
      </c>
      <c r="M1009" s="347" t="s">
        <v>3290</v>
      </c>
      <c r="N1009" s="347" t="s">
        <v>3897</v>
      </c>
      <c r="O1009" s="348">
        <v>0</v>
      </c>
      <c r="P1009" s="347"/>
      <c r="Q1009" s="357" t="s">
        <v>2769</v>
      </c>
      <c r="R1009" s="358"/>
      <c r="S1009" s="356">
        <v>23010129</v>
      </c>
      <c r="T1009" s="287"/>
      <c r="U1009" s="259" t="s">
        <v>1621</v>
      </c>
      <c r="V1009" s="304"/>
      <c r="W1009" s="305">
        <v>88202237.680291131</v>
      </c>
      <c r="X1009" s="305">
        <v>100000000</v>
      </c>
      <c r="Y1009" s="305">
        <v>100000000</v>
      </c>
    </row>
    <row r="1010" spans="1:25" s="310" customFormat="1">
      <c r="A1010" s="285" t="s">
        <v>2553</v>
      </c>
      <c r="B1010" s="356" t="s">
        <v>1743</v>
      </c>
      <c r="C1010" s="356" t="s">
        <v>2545</v>
      </c>
      <c r="D1010" s="358"/>
      <c r="E1010" s="358"/>
      <c r="F1010" s="356" t="e">
        <v>#N/A</v>
      </c>
      <c r="G1010" s="358"/>
      <c r="H1010" s="358"/>
      <c r="I1010" s="356" t="s">
        <v>3073</v>
      </c>
      <c r="J1010" s="347" t="s">
        <v>3073</v>
      </c>
      <c r="K1010" s="348" t="s">
        <v>4002</v>
      </c>
      <c r="L1010" s="348" t="s">
        <v>3999</v>
      </c>
      <c r="M1010" s="347" t="s">
        <v>2553</v>
      </c>
      <c r="N1010" s="347" t="s">
        <v>3073</v>
      </c>
      <c r="O1010" s="348" t="s">
        <v>2177</v>
      </c>
      <c r="P1010" s="347"/>
      <c r="Q1010" s="357" t="s">
        <v>2769</v>
      </c>
      <c r="R1010" s="358"/>
      <c r="S1010" s="356" t="s">
        <v>2177</v>
      </c>
      <c r="T1010" s="287" t="s">
        <v>2771</v>
      </c>
      <c r="U1010" s="259" t="s">
        <v>556</v>
      </c>
      <c r="V1010" s="304"/>
      <c r="W1010" s="305">
        <v>441011188.40145564</v>
      </c>
      <c r="X1010" s="305">
        <v>500000000</v>
      </c>
      <c r="Y1010" s="305">
        <v>500000000</v>
      </c>
    </row>
    <row r="1011" spans="1:25" s="310" customFormat="1">
      <c r="A1011" s="285" t="s">
        <v>3294</v>
      </c>
      <c r="B1011" s="356" t="s">
        <v>1743</v>
      </c>
      <c r="C1011" s="356" t="s">
        <v>3295</v>
      </c>
      <c r="D1011" s="358"/>
      <c r="E1011" s="358"/>
      <c r="F1011" s="356" t="e">
        <v>#N/A</v>
      </c>
      <c r="G1011" s="358"/>
      <c r="H1011" s="358"/>
      <c r="I1011" s="356" t="s">
        <v>3296</v>
      </c>
      <c r="J1011" s="347" t="s">
        <v>3898</v>
      </c>
      <c r="K1011" s="348" t="s">
        <v>4102</v>
      </c>
      <c r="L1011" s="348" t="s">
        <v>3999</v>
      </c>
      <c r="M1011" s="347" t="s">
        <v>3294</v>
      </c>
      <c r="N1011" s="347" t="s">
        <v>3898</v>
      </c>
      <c r="O1011" s="348">
        <v>0</v>
      </c>
      <c r="P1011" s="347"/>
      <c r="Q1011" s="357" t="s">
        <v>2769</v>
      </c>
      <c r="R1011" s="358"/>
      <c r="S1011" s="356">
        <v>23050101</v>
      </c>
      <c r="T1011" s="287"/>
      <c r="U1011" s="259" t="s">
        <v>557</v>
      </c>
      <c r="V1011" s="304"/>
      <c r="W1011" s="305">
        <v>13230335.65204367</v>
      </c>
      <c r="X1011" s="305">
        <v>29780000</v>
      </c>
      <c r="Y1011" s="305">
        <v>15000000</v>
      </c>
    </row>
    <row r="1012" spans="1:25" s="310" customFormat="1" ht="31.5">
      <c r="A1012" s="285" t="s">
        <v>3297</v>
      </c>
      <c r="B1012" s="356" t="s">
        <v>1743</v>
      </c>
      <c r="C1012" s="356" t="s">
        <v>3295</v>
      </c>
      <c r="D1012" s="358"/>
      <c r="E1012" s="358"/>
      <c r="F1012" s="356" t="e">
        <v>#N/A</v>
      </c>
      <c r="G1012" s="358"/>
      <c r="H1012" s="358"/>
      <c r="I1012" s="356" t="s">
        <v>3298</v>
      </c>
      <c r="J1012" s="347" t="s">
        <v>3899</v>
      </c>
      <c r="K1012" s="348" t="s">
        <v>4002</v>
      </c>
      <c r="L1012" s="348" t="s">
        <v>3999</v>
      </c>
      <c r="M1012" s="347" t="s">
        <v>3297</v>
      </c>
      <c r="N1012" s="347" t="s">
        <v>3899</v>
      </c>
      <c r="O1012" s="348">
        <v>0</v>
      </c>
      <c r="P1012" s="347"/>
      <c r="Q1012" s="357" t="s">
        <v>2769</v>
      </c>
      <c r="R1012" s="358"/>
      <c r="S1012" s="356">
        <v>23050101</v>
      </c>
      <c r="T1012" s="287"/>
      <c r="U1012" s="259" t="s">
        <v>1622</v>
      </c>
      <c r="V1012" s="304"/>
      <c r="W1012" s="305">
        <v>26460671.304087341</v>
      </c>
      <c r="X1012" s="305">
        <v>59780000</v>
      </c>
      <c r="Y1012" s="305">
        <v>30000000</v>
      </c>
    </row>
    <row r="1013" spans="1:25" s="310" customFormat="1">
      <c r="A1013" s="285" t="s">
        <v>3301</v>
      </c>
      <c r="B1013" s="356" t="s">
        <v>1743</v>
      </c>
      <c r="C1013" s="356" t="s">
        <v>3295</v>
      </c>
      <c r="D1013" s="358"/>
      <c r="E1013" s="358"/>
      <c r="F1013" s="356" t="e">
        <v>#N/A</v>
      </c>
      <c r="G1013" s="358"/>
      <c r="H1013" s="358"/>
      <c r="I1013" s="356">
        <v>0</v>
      </c>
      <c r="J1013" s="347" t="s">
        <v>3899</v>
      </c>
      <c r="K1013" s="348" t="s">
        <v>4002</v>
      </c>
      <c r="L1013" s="348" t="s">
        <v>3999</v>
      </c>
      <c r="M1013" s="347" t="s">
        <v>3301</v>
      </c>
      <c r="N1013" s="347" t="s">
        <v>4106</v>
      </c>
      <c r="O1013" s="348">
        <v>0</v>
      </c>
      <c r="P1013" s="347"/>
      <c r="Q1013" s="357" t="s">
        <v>2769</v>
      </c>
      <c r="R1013" s="358"/>
      <c r="S1013" s="356">
        <v>23050120</v>
      </c>
      <c r="T1013" s="287"/>
      <c r="U1013" s="259" t="s">
        <v>1623</v>
      </c>
      <c r="V1013" s="304"/>
      <c r="W1013" s="305">
        <v>16758425.159255315</v>
      </c>
      <c r="X1013" s="305">
        <v>19000000</v>
      </c>
      <c r="Y1013" s="305">
        <v>19000000</v>
      </c>
    </row>
    <row r="1014" spans="1:25" s="310" customFormat="1">
      <c r="A1014" s="285" t="s">
        <v>2549</v>
      </c>
      <c r="B1014" s="356" t="s">
        <v>1743</v>
      </c>
      <c r="C1014" s="356" t="s">
        <v>2545</v>
      </c>
      <c r="D1014" s="358"/>
      <c r="E1014" s="358"/>
      <c r="F1014" s="356" t="s">
        <v>2549</v>
      </c>
      <c r="G1014" s="358"/>
      <c r="H1014" s="358"/>
      <c r="I1014" s="356" t="s">
        <v>3069</v>
      </c>
      <c r="J1014" s="347" t="s">
        <v>3069</v>
      </c>
      <c r="K1014" s="348" t="s">
        <v>4101</v>
      </c>
      <c r="L1014" s="348" t="s">
        <v>3999</v>
      </c>
      <c r="M1014" s="347" t="s">
        <v>2549</v>
      </c>
      <c r="N1014" s="347" t="s">
        <v>3069</v>
      </c>
      <c r="O1014" s="348" t="s">
        <v>2459</v>
      </c>
      <c r="P1014" s="347"/>
      <c r="Q1014" s="357" t="s">
        <v>2769</v>
      </c>
      <c r="R1014" s="358"/>
      <c r="S1014" s="356" t="s">
        <v>2459</v>
      </c>
      <c r="T1014" s="287" t="s">
        <v>2771</v>
      </c>
      <c r="U1014" s="259" t="s">
        <v>1624</v>
      </c>
      <c r="V1014" s="304">
        <v>4198500</v>
      </c>
      <c r="W1014" s="305">
        <v>15188425.328546133</v>
      </c>
      <c r="X1014" s="305">
        <v>17220000</v>
      </c>
      <c r="Y1014" s="305">
        <v>17220000</v>
      </c>
    </row>
    <row r="1015" spans="1:25" s="310" customFormat="1">
      <c r="A1015" s="285" t="s">
        <v>2550</v>
      </c>
      <c r="B1015" s="356" t="s">
        <v>1743</v>
      </c>
      <c r="C1015" s="356" t="s">
        <v>2545</v>
      </c>
      <c r="D1015" s="358"/>
      <c r="E1015" s="358"/>
      <c r="F1015" s="356" t="s">
        <v>2550</v>
      </c>
      <c r="G1015" s="358"/>
      <c r="H1015" s="358"/>
      <c r="I1015" s="356" t="s">
        <v>3070</v>
      </c>
      <c r="J1015" s="347" t="s">
        <v>3070</v>
      </c>
      <c r="K1015" s="348" t="s">
        <v>4102</v>
      </c>
      <c r="L1015" s="348" t="s">
        <v>3999</v>
      </c>
      <c r="M1015" s="347" t="s">
        <v>2550</v>
      </c>
      <c r="N1015" s="347" t="s">
        <v>3070</v>
      </c>
      <c r="O1015" s="348" t="s">
        <v>2277</v>
      </c>
      <c r="P1015" s="347"/>
      <c r="Q1015" s="357" t="s">
        <v>2769</v>
      </c>
      <c r="R1015" s="358"/>
      <c r="S1015" s="356" t="s">
        <v>2277</v>
      </c>
      <c r="T1015" s="287" t="s">
        <v>2771</v>
      </c>
      <c r="U1015" s="259" t="s">
        <v>1625</v>
      </c>
      <c r="V1015" s="304">
        <v>5315000</v>
      </c>
      <c r="W1015" s="305">
        <v>16758425.159255315</v>
      </c>
      <c r="X1015" s="305">
        <v>19000000</v>
      </c>
      <c r="Y1015" s="305">
        <v>19000000</v>
      </c>
    </row>
    <row r="1016" spans="1:25" s="310" customFormat="1">
      <c r="A1016" s="285" t="s">
        <v>2551</v>
      </c>
      <c r="B1016" s="356" t="s">
        <v>1743</v>
      </c>
      <c r="C1016" s="356" t="s">
        <v>2545</v>
      </c>
      <c r="D1016" s="358"/>
      <c r="E1016" s="358"/>
      <c r="F1016" s="356" t="s">
        <v>2551</v>
      </c>
      <c r="G1016" s="358"/>
      <c r="H1016" s="358"/>
      <c r="I1016" s="356" t="s">
        <v>3071</v>
      </c>
      <c r="J1016" s="347" t="s">
        <v>3071</v>
      </c>
      <c r="K1016" s="348" t="s">
        <v>4102</v>
      </c>
      <c r="L1016" s="348" t="s">
        <v>3999</v>
      </c>
      <c r="M1016" s="347" t="s">
        <v>2551</v>
      </c>
      <c r="N1016" s="347" t="s">
        <v>3071</v>
      </c>
      <c r="O1016" s="348" t="s">
        <v>2248</v>
      </c>
      <c r="P1016" s="347"/>
      <c r="Q1016" s="357" t="s">
        <v>2769</v>
      </c>
      <c r="R1016" s="358"/>
      <c r="S1016" s="356" t="s">
        <v>2248</v>
      </c>
      <c r="T1016" s="287" t="s">
        <v>2771</v>
      </c>
      <c r="U1016" s="259" t="s">
        <v>1626</v>
      </c>
      <c r="V1016" s="304">
        <v>33103500</v>
      </c>
      <c r="W1016" s="305">
        <v>17464043.060697645</v>
      </c>
      <c r="X1016" s="305">
        <v>39530000</v>
      </c>
      <c r="Y1016" s="305">
        <v>19800000</v>
      </c>
    </row>
    <row r="1017" spans="1:25" s="310" customFormat="1">
      <c r="A1017" s="285" t="s">
        <v>3302</v>
      </c>
      <c r="B1017" s="356" t="s">
        <v>1743</v>
      </c>
      <c r="C1017" s="356" t="s">
        <v>2637</v>
      </c>
      <c r="D1017" s="358"/>
      <c r="E1017" s="358"/>
      <c r="F1017" s="356" t="e">
        <v>#N/A</v>
      </c>
      <c r="G1017" s="358"/>
      <c r="H1017" s="358"/>
      <c r="I1017" s="356" t="s">
        <v>3303</v>
      </c>
      <c r="J1017" s="347" t="s">
        <v>3900</v>
      </c>
      <c r="K1017" s="348" t="s">
        <v>4101</v>
      </c>
      <c r="L1017" s="348" t="s">
        <v>3999</v>
      </c>
      <c r="M1017" s="347" t="s">
        <v>3302</v>
      </c>
      <c r="N1017" s="347" t="s">
        <v>3900</v>
      </c>
      <c r="O1017" s="348">
        <v>0</v>
      </c>
      <c r="P1017" s="347"/>
      <c r="Q1017" s="357" t="s">
        <v>2769</v>
      </c>
      <c r="R1017" s="358"/>
      <c r="S1017" s="356">
        <v>23050120</v>
      </c>
      <c r="T1017" s="287"/>
      <c r="U1017" s="259" t="s">
        <v>1627</v>
      </c>
      <c r="V1017" s="304"/>
      <c r="W1017" s="305">
        <v>9686369.7420495711</v>
      </c>
      <c r="X1017" s="305">
        <v>10982000</v>
      </c>
      <c r="Y1017" s="305">
        <v>10982000</v>
      </c>
    </row>
    <row r="1018" spans="1:25" s="310" customFormat="1">
      <c r="A1018" s="285" t="s">
        <v>3304</v>
      </c>
      <c r="B1018" s="356" t="s">
        <v>1743</v>
      </c>
      <c r="C1018" s="356" t="s">
        <v>3143</v>
      </c>
      <c r="D1018" s="358"/>
      <c r="E1018" s="358"/>
      <c r="F1018" s="356" t="e">
        <v>#N/A</v>
      </c>
      <c r="G1018" s="358"/>
      <c r="H1018" s="358"/>
      <c r="I1018" s="356" t="s">
        <v>3305</v>
      </c>
      <c r="J1018" s="347" t="s">
        <v>3901</v>
      </c>
      <c r="K1018" s="348" t="s">
        <v>4102</v>
      </c>
      <c r="L1018" s="348" t="s">
        <v>4105</v>
      </c>
      <c r="M1018" s="347" t="s">
        <v>3304</v>
      </c>
      <c r="N1018" s="347" t="s">
        <v>3901</v>
      </c>
      <c r="O1018" s="348">
        <v>0</v>
      </c>
      <c r="P1018" s="347"/>
      <c r="Q1018" s="357" t="s">
        <v>2769</v>
      </c>
      <c r="R1018" s="358"/>
      <c r="S1018" s="356">
        <v>23050101</v>
      </c>
      <c r="T1018" s="287"/>
      <c r="U1018" s="259" t="s">
        <v>1628</v>
      </c>
      <c r="V1018" s="304"/>
      <c r="W1018" s="305">
        <v>44101118.840145566</v>
      </c>
      <c r="X1018" s="305">
        <v>50000000</v>
      </c>
      <c r="Y1018" s="305">
        <v>50000000</v>
      </c>
    </row>
    <row r="1019" spans="1:25" s="310" customFormat="1">
      <c r="A1019" s="285" t="s">
        <v>3308</v>
      </c>
      <c r="B1019" s="356" t="s">
        <v>1743</v>
      </c>
      <c r="C1019" s="356" t="s">
        <v>3143</v>
      </c>
      <c r="D1019" s="358"/>
      <c r="E1019" s="358"/>
      <c r="F1019" s="356" t="e">
        <v>#N/A</v>
      </c>
      <c r="G1019" s="358"/>
      <c r="H1019" s="358"/>
      <c r="I1019" s="356" t="s">
        <v>3309</v>
      </c>
      <c r="J1019" s="347" t="s">
        <v>3902</v>
      </c>
      <c r="K1019" s="348" t="s">
        <v>4102</v>
      </c>
      <c r="L1019" s="348" t="s">
        <v>4105</v>
      </c>
      <c r="M1019" s="347" t="s">
        <v>3308</v>
      </c>
      <c r="N1019" s="347" t="s">
        <v>3902</v>
      </c>
      <c r="O1019" s="348">
        <v>0</v>
      </c>
      <c r="P1019" s="347"/>
      <c r="Q1019" s="357" t="s">
        <v>2769</v>
      </c>
      <c r="R1019" s="358"/>
      <c r="S1019" s="356">
        <v>23050101</v>
      </c>
      <c r="T1019" s="287"/>
      <c r="U1019" s="259" t="s">
        <v>1629</v>
      </c>
      <c r="V1019" s="304"/>
      <c r="W1019" s="305">
        <v>44101118.840145566</v>
      </c>
      <c r="X1019" s="305">
        <v>50000000</v>
      </c>
      <c r="Y1019" s="305">
        <v>50000000</v>
      </c>
    </row>
    <row r="1020" spans="1:25" s="310" customFormat="1">
      <c r="A1020" s="285" t="s">
        <v>3310</v>
      </c>
      <c r="B1020" s="356" t="s">
        <v>1743</v>
      </c>
      <c r="C1020" s="356">
        <v>70510</v>
      </c>
      <c r="D1020" s="358"/>
      <c r="E1020" s="358"/>
      <c r="F1020" s="356" t="e">
        <v>#N/A</v>
      </c>
      <c r="G1020" s="358"/>
      <c r="H1020" s="358"/>
      <c r="I1020" s="356" t="s">
        <v>3311</v>
      </c>
      <c r="J1020" s="347" t="s">
        <v>3903</v>
      </c>
      <c r="K1020" s="348" t="s">
        <v>4102</v>
      </c>
      <c r="L1020" s="348" t="s">
        <v>4105</v>
      </c>
      <c r="M1020" s="347" t="s">
        <v>3310</v>
      </c>
      <c r="N1020" s="347" t="s">
        <v>3903</v>
      </c>
      <c r="O1020" s="348">
        <v>0</v>
      </c>
      <c r="P1020" s="347"/>
      <c r="Q1020" s="357" t="s">
        <v>2769</v>
      </c>
      <c r="R1020" s="358"/>
      <c r="S1020" s="356">
        <v>23030101</v>
      </c>
      <c r="T1020" s="287"/>
      <c r="U1020" s="259" t="s">
        <v>1630</v>
      </c>
      <c r="V1020" s="304"/>
      <c r="W1020" s="305">
        <v>88202237.680291131</v>
      </c>
      <c r="X1020" s="305">
        <v>199930000</v>
      </c>
      <c r="Y1020" s="305">
        <v>100000000</v>
      </c>
    </row>
    <row r="1021" spans="1:25" s="310" customFormat="1">
      <c r="A1021" s="285" t="s">
        <v>3317</v>
      </c>
      <c r="B1021" s="356" t="s">
        <v>1743</v>
      </c>
      <c r="C1021" s="356" t="s">
        <v>2545</v>
      </c>
      <c r="D1021" s="358"/>
      <c r="E1021" s="358"/>
      <c r="F1021" s="356" t="e">
        <v>#N/A</v>
      </c>
      <c r="G1021" s="358"/>
      <c r="H1021" s="358"/>
      <c r="I1021" s="356" t="s">
        <v>3318</v>
      </c>
      <c r="J1021" s="347" t="s">
        <v>3904</v>
      </c>
      <c r="K1021" s="348" t="s">
        <v>4102</v>
      </c>
      <c r="L1021" s="348" t="s">
        <v>3999</v>
      </c>
      <c r="M1021" s="347" t="s">
        <v>3317</v>
      </c>
      <c r="N1021" s="347" t="s">
        <v>3904</v>
      </c>
      <c r="O1021" s="348">
        <v>0</v>
      </c>
      <c r="P1021" s="347"/>
      <c r="Q1021" s="357" t="s">
        <v>2769</v>
      </c>
      <c r="R1021" s="358"/>
      <c r="S1021" s="356">
        <v>23050101</v>
      </c>
      <c r="T1021" s="287"/>
      <c r="U1021" s="259" t="s">
        <v>1631</v>
      </c>
      <c r="V1021" s="304"/>
      <c r="W1021" s="305">
        <v>17644857.647942241</v>
      </c>
      <c r="X1021" s="305">
        <v>20005000</v>
      </c>
      <c r="Y1021" s="305">
        <v>20005000</v>
      </c>
    </row>
    <row r="1022" spans="1:25" s="310" customFormat="1">
      <c r="A1022" s="285" t="s">
        <v>3323</v>
      </c>
      <c r="B1022" s="356" t="s">
        <v>1743</v>
      </c>
      <c r="C1022" s="356" t="s">
        <v>2677</v>
      </c>
      <c r="D1022" s="358"/>
      <c r="E1022" s="358"/>
      <c r="F1022" s="356" t="e">
        <v>#N/A</v>
      </c>
      <c r="G1022" s="358"/>
      <c r="H1022" s="358"/>
      <c r="I1022" s="356" t="s">
        <v>3324</v>
      </c>
      <c r="J1022" s="347" t="s">
        <v>3905</v>
      </c>
      <c r="K1022" s="348" t="s">
        <v>4002</v>
      </c>
      <c r="L1022" s="348" t="s">
        <v>4000</v>
      </c>
      <c r="M1022" s="347" t="s">
        <v>3323</v>
      </c>
      <c r="N1022" s="347" t="s">
        <v>3905</v>
      </c>
      <c r="O1022" s="348">
        <v>0</v>
      </c>
      <c r="P1022" s="347"/>
      <c r="Q1022" s="357" t="s">
        <v>2769</v>
      </c>
      <c r="R1022" s="358"/>
      <c r="S1022" s="356">
        <v>23020114</v>
      </c>
      <c r="T1022" s="287"/>
      <c r="U1022" s="259" t="s">
        <v>1632</v>
      </c>
      <c r="V1022" s="304"/>
      <c r="W1022" s="305">
        <v>26460671.304087341</v>
      </c>
      <c r="X1022" s="305">
        <v>59780000</v>
      </c>
      <c r="Y1022" s="305">
        <v>30000000</v>
      </c>
    </row>
    <row r="1023" spans="1:25" s="310" customFormat="1">
      <c r="A1023" s="285" t="s">
        <v>3333</v>
      </c>
      <c r="B1023" s="356" t="s">
        <v>1743</v>
      </c>
      <c r="C1023" s="356" t="s">
        <v>3334</v>
      </c>
      <c r="D1023" s="358"/>
      <c r="E1023" s="358"/>
      <c r="F1023" s="356" t="e">
        <v>#N/A</v>
      </c>
      <c r="G1023" s="358"/>
      <c r="H1023" s="358"/>
      <c r="I1023" s="356" t="s">
        <v>3335</v>
      </c>
      <c r="J1023" s="347" t="s">
        <v>3906</v>
      </c>
      <c r="K1023" s="348" t="s">
        <v>4102</v>
      </c>
      <c r="L1023" s="348" t="s">
        <v>3999</v>
      </c>
      <c r="M1023" s="347" t="s">
        <v>3333</v>
      </c>
      <c r="N1023" s="347" t="s">
        <v>3906</v>
      </c>
      <c r="O1023" s="348">
        <v>0</v>
      </c>
      <c r="P1023" s="347"/>
      <c r="Q1023" s="357" t="s">
        <v>2769</v>
      </c>
      <c r="R1023" s="358"/>
      <c r="S1023" s="356">
        <v>23050101</v>
      </c>
      <c r="T1023" s="287"/>
      <c r="U1023" s="259" t="s">
        <v>2126</v>
      </c>
      <c r="V1023" s="304"/>
      <c r="W1023" s="305">
        <v>250000000</v>
      </c>
      <c r="X1023" s="305"/>
      <c r="Y1023" s="305"/>
    </row>
    <row r="1024" spans="1:25" s="310" customFormat="1">
      <c r="A1024" s="285"/>
      <c r="B1024" s="356" t="s">
        <v>1743</v>
      </c>
      <c r="C1024" s="356">
        <v>70510</v>
      </c>
      <c r="D1024" s="358"/>
      <c r="E1024" s="358"/>
      <c r="F1024" s="356"/>
      <c r="G1024" s="358"/>
      <c r="H1024" s="358"/>
      <c r="I1024" s="356"/>
      <c r="J1024" s="347"/>
      <c r="K1024" s="348"/>
      <c r="L1024" s="348"/>
      <c r="M1024" s="347"/>
      <c r="N1024" s="347" t="s">
        <v>4302</v>
      </c>
      <c r="O1024" s="348"/>
      <c r="P1024" s="347"/>
      <c r="Q1024" s="357" t="s">
        <v>2769</v>
      </c>
      <c r="R1024" s="358"/>
      <c r="S1024" s="356">
        <v>23050101</v>
      </c>
      <c r="T1024" s="287"/>
      <c r="U1024" s="259" t="s">
        <v>4296</v>
      </c>
      <c r="V1024" s="304">
        <v>100107500</v>
      </c>
      <c r="W1024" s="305"/>
      <c r="X1024" s="305"/>
      <c r="Y1024" s="305"/>
    </row>
    <row r="1025" spans="1:25" s="310" customFormat="1">
      <c r="A1025" s="285"/>
      <c r="B1025" s="356" t="s">
        <v>1743</v>
      </c>
      <c r="C1025" s="356">
        <v>70510</v>
      </c>
      <c r="D1025" s="358"/>
      <c r="E1025" s="358"/>
      <c r="F1025" s="356"/>
      <c r="G1025" s="358"/>
      <c r="H1025" s="358"/>
      <c r="I1025" s="356"/>
      <c r="J1025" s="347"/>
      <c r="K1025" s="348"/>
      <c r="L1025" s="348"/>
      <c r="M1025" s="347"/>
      <c r="N1025" s="347" t="s">
        <v>4303</v>
      </c>
      <c r="O1025" s="348"/>
      <c r="P1025" s="347"/>
      <c r="Q1025" s="357" t="s">
        <v>2769</v>
      </c>
      <c r="R1025" s="358"/>
      <c r="S1025" s="356">
        <v>23050129</v>
      </c>
      <c r="T1025" s="287"/>
      <c r="U1025" s="259" t="s">
        <v>4297</v>
      </c>
      <c r="V1025" s="304">
        <v>40000000</v>
      </c>
      <c r="W1025" s="305"/>
      <c r="X1025" s="305"/>
      <c r="Y1025" s="305"/>
    </row>
    <row r="1026" spans="1:25" s="310" customFormat="1">
      <c r="A1026" s="285"/>
      <c r="B1026" s="356" t="s">
        <v>1743</v>
      </c>
      <c r="C1026" s="356">
        <v>70510</v>
      </c>
      <c r="D1026" s="358"/>
      <c r="E1026" s="358"/>
      <c r="F1026" s="356"/>
      <c r="G1026" s="358"/>
      <c r="H1026" s="358"/>
      <c r="I1026" s="356"/>
      <c r="J1026" s="347"/>
      <c r="K1026" s="348"/>
      <c r="L1026" s="348"/>
      <c r="M1026" s="347"/>
      <c r="N1026" s="347" t="s">
        <v>4304</v>
      </c>
      <c r="O1026" s="348"/>
      <c r="P1026" s="347"/>
      <c r="Q1026" s="357" t="s">
        <v>2769</v>
      </c>
      <c r="R1026" s="358"/>
      <c r="S1026" s="356">
        <v>23050129</v>
      </c>
      <c r="T1026" s="287"/>
      <c r="U1026" s="259" t="s">
        <v>4298</v>
      </c>
      <c r="V1026" s="304">
        <v>36000000</v>
      </c>
      <c r="W1026" s="305"/>
      <c r="X1026" s="305"/>
      <c r="Y1026" s="305"/>
    </row>
    <row r="1027" spans="1:25" s="310" customFormat="1">
      <c r="A1027" s="285"/>
      <c r="B1027" s="356" t="s">
        <v>1743</v>
      </c>
      <c r="C1027" s="356">
        <v>70510</v>
      </c>
      <c r="D1027" s="358"/>
      <c r="E1027" s="358"/>
      <c r="F1027" s="356"/>
      <c r="G1027" s="358"/>
      <c r="H1027" s="358"/>
      <c r="I1027" s="356"/>
      <c r="J1027" s="347"/>
      <c r="K1027" s="348"/>
      <c r="L1027" s="348"/>
      <c r="M1027" s="347"/>
      <c r="N1027" s="347" t="s">
        <v>4305</v>
      </c>
      <c r="O1027" s="348"/>
      <c r="P1027" s="347"/>
      <c r="Q1027" s="357" t="s">
        <v>2769</v>
      </c>
      <c r="R1027" s="358"/>
      <c r="S1027" s="356">
        <v>23020106</v>
      </c>
      <c r="T1027" s="287"/>
      <c r="U1027" s="259" t="s">
        <v>4299</v>
      </c>
      <c r="V1027" s="304">
        <v>150220000</v>
      </c>
      <c r="W1027" s="305"/>
      <c r="X1027" s="305"/>
      <c r="Y1027" s="305"/>
    </row>
    <row r="1028" spans="1:25" s="310" customFormat="1">
      <c r="A1028" s="285"/>
      <c r="B1028" s="356" t="s">
        <v>1743</v>
      </c>
      <c r="C1028" s="356">
        <v>70510</v>
      </c>
      <c r="D1028" s="358"/>
      <c r="E1028" s="358"/>
      <c r="F1028" s="356"/>
      <c r="G1028" s="358"/>
      <c r="H1028" s="358"/>
      <c r="I1028" s="356"/>
      <c r="J1028" s="347"/>
      <c r="K1028" s="348"/>
      <c r="L1028" s="348"/>
      <c r="M1028" s="347"/>
      <c r="N1028" s="347" t="s">
        <v>4306</v>
      </c>
      <c r="O1028" s="348"/>
      <c r="P1028" s="347"/>
      <c r="Q1028" s="357" t="s">
        <v>2769</v>
      </c>
      <c r="R1028" s="358"/>
      <c r="S1028" s="356">
        <v>23050129</v>
      </c>
      <c r="T1028" s="287"/>
      <c r="U1028" s="259" t="s">
        <v>4300</v>
      </c>
      <c r="V1028" s="304">
        <v>15000000</v>
      </c>
      <c r="W1028" s="305"/>
      <c r="X1028" s="305"/>
      <c r="Y1028" s="305"/>
    </row>
    <row r="1029" spans="1:25" s="310" customFormat="1">
      <c r="A1029" s="285"/>
      <c r="B1029" s="356" t="s">
        <v>1743</v>
      </c>
      <c r="C1029" s="356">
        <v>70510</v>
      </c>
      <c r="D1029" s="358"/>
      <c r="E1029" s="358"/>
      <c r="F1029" s="356"/>
      <c r="G1029" s="358"/>
      <c r="H1029" s="358"/>
      <c r="I1029" s="356"/>
      <c r="J1029" s="347"/>
      <c r="K1029" s="348"/>
      <c r="L1029" s="348"/>
      <c r="M1029" s="347"/>
      <c r="N1029" s="347" t="s">
        <v>4307</v>
      </c>
      <c r="O1029" s="348"/>
      <c r="P1029" s="347"/>
      <c r="Q1029" s="357" t="s">
        <v>2769</v>
      </c>
      <c r="R1029" s="358"/>
      <c r="S1029" s="356">
        <v>23020106</v>
      </c>
      <c r="T1029" s="287"/>
      <c r="U1029" s="259" t="s">
        <v>4301</v>
      </c>
      <c r="V1029" s="304">
        <v>609220000</v>
      </c>
      <c r="W1029" s="305"/>
      <c r="X1029" s="305"/>
      <c r="Y1029" s="305"/>
    </row>
    <row r="1030" spans="1:25" s="310" customFormat="1">
      <c r="A1030" s="284"/>
      <c r="B1030" s="356"/>
      <c r="C1030" s="358"/>
      <c r="D1030" s="358"/>
      <c r="E1030" s="358"/>
      <c r="F1030" s="356"/>
      <c r="G1030" s="358"/>
      <c r="H1030" s="358"/>
      <c r="I1030" s="358"/>
      <c r="J1030" s="347">
        <v>0</v>
      </c>
      <c r="K1030" s="348" t="s">
        <v>2763</v>
      </c>
      <c r="L1030" s="348" t="s">
        <v>2763</v>
      </c>
      <c r="M1030" s="347">
        <v>0</v>
      </c>
      <c r="N1030" s="347"/>
      <c r="O1030" s="348" t="e">
        <v>#N/A</v>
      </c>
      <c r="P1030" s="347"/>
      <c r="Q1030" s="359"/>
      <c r="R1030" s="358"/>
      <c r="S1030" s="356"/>
      <c r="T1030" s="287"/>
      <c r="U1030" s="308"/>
      <c r="V1030" s="309">
        <f>SUM(V997:V1029)</f>
        <v>4274251002</v>
      </c>
      <c r="W1030" s="309">
        <f>SUM(W997:W1029)</f>
        <v>3563959999.9919024</v>
      </c>
      <c r="X1030" s="309">
        <f>SUM(X997:X1029)</f>
        <v>4428837000</v>
      </c>
      <c r="Y1030" s="309">
        <f>SUM(Y997:Y1029)</f>
        <v>4085127000</v>
      </c>
    </row>
    <row r="1031" spans="1:25" s="310" customFormat="1">
      <c r="A1031" s="284"/>
      <c r="B1031" s="284"/>
      <c r="C1031" s="306"/>
      <c r="D1031" s="306"/>
      <c r="E1031" s="306"/>
      <c r="F1031" s="284"/>
      <c r="G1031" s="306"/>
      <c r="H1031" s="306"/>
      <c r="I1031" s="306"/>
      <c r="J1031" s="278">
        <v>0</v>
      </c>
      <c r="K1031" s="279" t="s">
        <v>2763</v>
      </c>
      <c r="L1031" s="279" t="s">
        <v>2763</v>
      </c>
      <c r="M1031" s="278">
        <v>0</v>
      </c>
      <c r="N1031" s="278"/>
      <c r="O1031" s="279" t="e">
        <v>#N/A</v>
      </c>
      <c r="P1031" s="278"/>
      <c r="Q1031" s="307"/>
      <c r="R1031" s="306"/>
      <c r="S1031" s="284"/>
      <c r="T1031" s="287"/>
      <c r="U1031" s="312"/>
      <c r="V1031" s="312"/>
      <c r="W1031" s="315"/>
      <c r="X1031" s="315"/>
      <c r="Y1031" s="315"/>
    </row>
    <row r="1032" spans="1:25" s="310" customFormat="1">
      <c r="A1032" s="284"/>
      <c r="B1032" s="284"/>
      <c r="C1032" s="306"/>
      <c r="D1032" s="306"/>
      <c r="E1032" s="306"/>
      <c r="F1032" s="284"/>
      <c r="G1032" s="306"/>
      <c r="H1032" s="306"/>
      <c r="I1032" s="306"/>
      <c r="J1032" s="278">
        <v>0</v>
      </c>
      <c r="K1032" s="279" t="s">
        <v>2763</v>
      </c>
      <c r="L1032" s="279" t="s">
        <v>2763</v>
      </c>
      <c r="M1032" s="278">
        <v>0</v>
      </c>
      <c r="N1032" s="278"/>
      <c r="O1032" s="279" t="e">
        <v>#N/A</v>
      </c>
      <c r="P1032" s="278"/>
      <c r="Q1032" s="307"/>
      <c r="R1032" s="306"/>
      <c r="S1032" s="284"/>
      <c r="T1032" s="287"/>
      <c r="U1032" s="312" t="s">
        <v>1489</v>
      </c>
      <c r="V1032" s="312"/>
      <c r="W1032" s="315"/>
      <c r="X1032" s="315"/>
      <c r="Y1032" s="315"/>
    </row>
    <row r="1033" spans="1:25" s="310" customFormat="1" ht="31.5">
      <c r="A1033" s="285"/>
      <c r="B1033" s="284"/>
      <c r="C1033" s="284"/>
      <c r="D1033" s="306"/>
      <c r="E1033" s="306"/>
      <c r="F1033" s="284" t="e">
        <v>#N/A</v>
      </c>
      <c r="G1033" s="306"/>
      <c r="H1033" s="306"/>
      <c r="I1033" s="284"/>
      <c r="J1033" s="278"/>
      <c r="K1033" s="279"/>
      <c r="L1033" s="279"/>
      <c r="M1033" s="278"/>
      <c r="N1033" s="278"/>
      <c r="O1033" s="279"/>
      <c r="P1033" s="278"/>
      <c r="Q1033" s="285"/>
      <c r="R1033" s="306"/>
      <c r="S1033" s="284"/>
      <c r="T1033" s="287"/>
      <c r="U1033" s="312" t="str">
        <f>U1001</f>
        <v>Identification, Assesment and Addressing of Ecological Problem Areas.</v>
      </c>
      <c r="V1033" s="312"/>
      <c r="W1033" s="314">
        <v>200000000</v>
      </c>
      <c r="X1033" s="315"/>
      <c r="Y1033" s="315"/>
    </row>
    <row r="1034" spans="1:25" s="310" customFormat="1">
      <c r="A1034" s="284"/>
      <c r="B1034" s="284"/>
      <c r="C1034" s="306"/>
      <c r="D1034" s="306"/>
      <c r="E1034" s="306"/>
      <c r="F1034" s="284"/>
      <c r="G1034" s="306"/>
      <c r="H1034" s="306"/>
      <c r="I1034" s="306"/>
      <c r="J1034" s="278">
        <v>0</v>
      </c>
      <c r="K1034" s="279" t="s">
        <v>2763</v>
      </c>
      <c r="L1034" s="279" t="s">
        <v>2763</v>
      </c>
      <c r="M1034" s="278">
        <v>0</v>
      </c>
      <c r="N1034" s="278"/>
      <c r="O1034" s="279" t="e">
        <v>#N/A</v>
      </c>
      <c r="P1034" s="278"/>
      <c r="Q1034" s="307"/>
      <c r="R1034" s="306"/>
      <c r="S1034" s="284"/>
      <c r="T1034" s="287"/>
      <c r="U1034" s="312" t="s">
        <v>1688</v>
      </c>
      <c r="V1034" s="312"/>
      <c r="W1034" s="311">
        <v>260611436.88594401</v>
      </c>
      <c r="X1034" s="315"/>
      <c r="Y1034" s="315"/>
    </row>
    <row r="1035" spans="1:25" s="310" customFormat="1">
      <c r="A1035" s="284"/>
      <c r="B1035" s="284"/>
      <c r="C1035" s="306"/>
      <c r="D1035" s="306"/>
      <c r="E1035" s="306"/>
      <c r="F1035" s="284"/>
      <c r="G1035" s="306"/>
      <c r="H1035" s="306"/>
      <c r="I1035" s="306"/>
      <c r="J1035" s="278">
        <v>0</v>
      </c>
      <c r="K1035" s="279" t="s">
        <v>2763</v>
      </c>
      <c r="L1035" s="279" t="s">
        <v>2763</v>
      </c>
      <c r="M1035" s="278">
        <v>0</v>
      </c>
      <c r="N1035" s="278"/>
      <c r="O1035" s="279" t="e">
        <v>#N/A</v>
      </c>
      <c r="P1035" s="278"/>
      <c r="Q1035" s="307"/>
      <c r="R1035" s="306"/>
      <c r="S1035" s="284"/>
      <c r="T1035" s="287"/>
      <c r="U1035" s="312"/>
      <c r="V1035" s="312"/>
      <c r="W1035" s="315">
        <f>SUM(W1033:W1034)</f>
        <v>460611436.88594401</v>
      </c>
      <c r="X1035" s="315"/>
      <c r="Y1035" s="315"/>
    </row>
    <row r="1036" spans="1:25" s="310" customFormat="1">
      <c r="A1036" s="284"/>
      <c r="B1036" s="284"/>
      <c r="C1036" s="306"/>
      <c r="D1036" s="306"/>
      <c r="E1036" s="306"/>
      <c r="F1036" s="284"/>
      <c r="G1036" s="306"/>
      <c r="H1036" s="306"/>
      <c r="I1036" s="306"/>
      <c r="J1036" s="278">
        <v>0</v>
      </c>
      <c r="K1036" s="279" t="s">
        <v>2763</v>
      </c>
      <c r="L1036" s="279" t="s">
        <v>2763</v>
      </c>
      <c r="M1036" s="278">
        <v>0</v>
      </c>
      <c r="N1036" s="278"/>
      <c r="O1036" s="279" t="e">
        <v>#N/A</v>
      </c>
      <c r="P1036" s="278"/>
      <c r="Q1036" s="307"/>
      <c r="R1036" s="306"/>
      <c r="S1036" s="284"/>
      <c r="T1036" s="287"/>
      <c r="U1036" s="312"/>
      <c r="V1036" s="312"/>
      <c r="W1036" s="315"/>
      <c r="X1036" s="315"/>
      <c r="Y1036" s="315"/>
    </row>
    <row r="1037" spans="1:25" s="310" customFormat="1">
      <c r="A1037" s="284"/>
      <c r="B1037" s="284"/>
      <c r="C1037" s="306"/>
      <c r="D1037" s="306"/>
      <c r="E1037" s="306"/>
      <c r="F1037" s="284"/>
      <c r="G1037" s="306"/>
      <c r="H1037" s="306"/>
      <c r="I1037" s="306"/>
      <c r="J1037" s="278">
        <v>0</v>
      </c>
      <c r="K1037" s="279" t="s">
        <v>2763</v>
      </c>
      <c r="L1037" s="279" t="s">
        <v>2763</v>
      </c>
      <c r="M1037" s="278">
        <v>0</v>
      </c>
      <c r="N1037" s="278"/>
      <c r="O1037" s="279" t="e">
        <v>#N/A</v>
      </c>
      <c r="P1037" s="278"/>
      <c r="Q1037" s="307"/>
      <c r="R1037" s="306"/>
      <c r="S1037" s="284"/>
      <c r="T1037" s="287"/>
      <c r="U1037" s="312" t="s">
        <v>1328</v>
      </c>
      <c r="V1037" s="312"/>
      <c r="W1037" s="315">
        <v>2853348563.1140599</v>
      </c>
      <c r="X1037" s="315"/>
      <c r="Y1037" s="315"/>
    </row>
    <row r="1038" spans="1:25" s="310" customFormat="1">
      <c r="A1038" s="284"/>
      <c r="B1038" s="284"/>
      <c r="C1038" s="306"/>
      <c r="D1038" s="306"/>
      <c r="E1038" s="306"/>
      <c r="F1038" s="284"/>
      <c r="G1038" s="306"/>
      <c r="H1038" s="306"/>
      <c r="I1038" s="306"/>
      <c r="J1038" s="278">
        <v>0</v>
      </c>
      <c r="K1038" s="279" t="s">
        <v>2763</v>
      </c>
      <c r="L1038" s="279" t="s">
        <v>2763</v>
      </c>
      <c r="M1038" s="278">
        <v>0</v>
      </c>
      <c r="N1038" s="278"/>
      <c r="O1038" s="279" t="e">
        <v>#N/A</v>
      </c>
      <c r="P1038" s="278"/>
      <c r="Q1038" s="307"/>
      <c r="R1038" s="306"/>
      <c r="S1038" s="284"/>
      <c r="T1038" s="287"/>
      <c r="U1038" s="312"/>
      <c r="V1038" s="312"/>
      <c r="W1038" s="315"/>
      <c r="X1038" s="315"/>
      <c r="Y1038" s="315"/>
    </row>
    <row r="1039" spans="1:25" s="310" customFormat="1">
      <c r="A1039" s="284"/>
      <c r="B1039" s="284"/>
      <c r="C1039" s="306"/>
      <c r="D1039" s="306"/>
      <c r="E1039" s="306"/>
      <c r="F1039" s="284"/>
      <c r="G1039" s="306"/>
      <c r="H1039" s="306"/>
      <c r="I1039" s="306"/>
      <c r="J1039" s="278">
        <v>0</v>
      </c>
      <c r="K1039" s="279" t="s">
        <v>2763</v>
      </c>
      <c r="L1039" s="279" t="s">
        <v>2763</v>
      </c>
      <c r="M1039" s="278">
        <v>0</v>
      </c>
      <c r="N1039" s="278"/>
      <c r="O1039" s="279" t="e">
        <v>#N/A</v>
      </c>
      <c r="P1039" s="278"/>
      <c r="Q1039" s="307"/>
      <c r="R1039" s="306"/>
      <c r="S1039" s="284"/>
      <c r="T1039" s="287"/>
      <c r="U1039" s="312"/>
      <c r="V1039" s="312"/>
      <c r="W1039" s="315"/>
      <c r="X1039" s="315"/>
      <c r="Y1039" s="315"/>
    </row>
    <row r="1040" spans="1:25" s="310" customFormat="1">
      <c r="A1040" s="284"/>
      <c r="B1040" s="323" t="s">
        <v>2118</v>
      </c>
      <c r="C1040" s="306"/>
      <c r="D1040" s="306"/>
      <c r="E1040" s="306"/>
      <c r="F1040" s="284"/>
      <c r="G1040" s="306"/>
      <c r="H1040" s="306"/>
      <c r="I1040" s="306"/>
      <c r="J1040" s="278">
        <v>0</v>
      </c>
      <c r="K1040" s="279" t="s">
        <v>2763</v>
      </c>
      <c r="L1040" s="279" t="s">
        <v>2763</v>
      </c>
      <c r="M1040" s="278">
        <v>0</v>
      </c>
      <c r="N1040" s="278"/>
      <c r="O1040" s="279" t="e">
        <v>#N/A</v>
      </c>
      <c r="P1040" s="278"/>
      <c r="Q1040" s="307"/>
      <c r="R1040" s="306"/>
      <c r="S1040" s="284"/>
      <c r="T1040" s="287"/>
      <c r="U1040" s="323"/>
      <c r="V1040" s="323"/>
      <c r="W1040" s="315"/>
      <c r="X1040" s="315"/>
      <c r="Y1040" s="315"/>
    </row>
    <row r="1041" spans="1:25" s="310" customFormat="1">
      <c r="A1041" s="285" t="s">
        <v>2557</v>
      </c>
      <c r="B1041" s="356" t="s">
        <v>1744</v>
      </c>
      <c r="C1041" s="356" t="s">
        <v>2765</v>
      </c>
      <c r="D1041" s="358"/>
      <c r="E1041" s="358"/>
      <c r="F1041" s="356" t="s">
        <v>2557</v>
      </c>
      <c r="G1041" s="358"/>
      <c r="H1041" s="358"/>
      <c r="I1041" s="356" t="s">
        <v>3077</v>
      </c>
      <c r="J1041" s="347" t="s">
        <v>3077</v>
      </c>
      <c r="K1041" s="348" t="s">
        <v>4101</v>
      </c>
      <c r="L1041" s="348" t="s">
        <v>3999</v>
      </c>
      <c r="M1041" s="347" t="s">
        <v>2557</v>
      </c>
      <c r="N1041" s="347" t="s">
        <v>3077</v>
      </c>
      <c r="O1041" s="348" t="s">
        <v>2558</v>
      </c>
      <c r="P1041" s="347"/>
      <c r="Q1041" s="357" t="s">
        <v>2769</v>
      </c>
      <c r="R1041" s="358"/>
      <c r="S1041" s="356" t="s">
        <v>2558</v>
      </c>
      <c r="T1041" s="287" t="s">
        <v>2771</v>
      </c>
      <c r="U1041" s="259" t="s">
        <v>558</v>
      </c>
      <c r="V1041" s="304">
        <v>40000000</v>
      </c>
      <c r="W1041" s="305">
        <v>30000000</v>
      </c>
      <c r="X1041" s="305">
        <v>20000000</v>
      </c>
      <c r="Y1041" s="305">
        <v>20000000</v>
      </c>
    </row>
    <row r="1042" spans="1:25" s="310" customFormat="1">
      <c r="A1042" s="285" t="s">
        <v>2559</v>
      </c>
      <c r="B1042" s="356" t="s">
        <v>1744</v>
      </c>
      <c r="C1042" s="356" t="s">
        <v>2765</v>
      </c>
      <c r="D1042" s="358"/>
      <c r="E1042" s="358"/>
      <c r="F1042" s="356" t="e">
        <v>#N/A</v>
      </c>
      <c r="G1042" s="358"/>
      <c r="H1042" s="358"/>
      <c r="I1042" s="356" t="s">
        <v>3078</v>
      </c>
      <c r="J1042" s="347" t="s">
        <v>3086</v>
      </c>
      <c r="K1042" s="348" t="s">
        <v>4013</v>
      </c>
      <c r="L1042" s="348" t="s">
        <v>3999</v>
      </c>
      <c r="M1042" s="347" t="s">
        <v>2559</v>
      </c>
      <c r="N1042" s="347" t="s">
        <v>3078</v>
      </c>
      <c r="O1042" s="348" t="s">
        <v>2286</v>
      </c>
      <c r="P1042" s="347"/>
      <c r="Q1042" s="357" t="s">
        <v>2769</v>
      </c>
      <c r="R1042" s="358"/>
      <c r="S1042" s="356" t="s">
        <v>2286</v>
      </c>
      <c r="T1042" s="287" t="s">
        <v>2771</v>
      </c>
      <c r="U1042" s="259" t="s">
        <v>1903</v>
      </c>
      <c r="V1042" s="304">
        <v>12360000</v>
      </c>
      <c r="W1042" s="305">
        <v>12360000</v>
      </c>
      <c r="X1042" s="305">
        <v>0</v>
      </c>
      <c r="Y1042" s="305">
        <v>4000000</v>
      </c>
    </row>
    <row r="1043" spans="1:25" s="310" customFormat="1">
      <c r="A1043" s="285" t="s">
        <v>3344</v>
      </c>
      <c r="B1043" s="356" t="s">
        <v>1744</v>
      </c>
      <c r="C1043" s="356" t="s">
        <v>2765</v>
      </c>
      <c r="D1043" s="358"/>
      <c r="E1043" s="358"/>
      <c r="F1043" s="356" t="e">
        <v>#N/A</v>
      </c>
      <c r="G1043" s="358"/>
      <c r="H1043" s="358"/>
      <c r="I1043" s="356" t="s">
        <v>3345</v>
      </c>
      <c r="J1043" s="347" t="s">
        <v>3907</v>
      </c>
      <c r="K1043" s="348" t="s">
        <v>4102</v>
      </c>
      <c r="L1043" s="348" t="s">
        <v>3999</v>
      </c>
      <c r="M1043" s="347" t="s">
        <v>3344</v>
      </c>
      <c r="N1043" s="347" t="s">
        <v>3907</v>
      </c>
      <c r="O1043" s="348">
        <v>0</v>
      </c>
      <c r="P1043" s="347"/>
      <c r="Q1043" s="357" t="s">
        <v>2769</v>
      </c>
      <c r="R1043" s="358"/>
      <c r="S1043" s="356">
        <v>23010139</v>
      </c>
      <c r="T1043" s="287"/>
      <c r="U1043" s="259" t="s">
        <v>1904</v>
      </c>
      <c r="V1043" s="304"/>
      <c r="W1043" s="305">
        <v>18145000</v>
      </c>
      <c r="X1043" s="305">
        <v>0</v>
      </c>
      <c r="Y1043" s="305">
        <v>48000000</v>
      </c>
    </row>
    <row r="1044" spans="1:25" s="310" customFormat="1">
      <c r="A1044" s="285" t="s">
        <v>2560</v>
      </c>
      <c r="B1044" s="356" t="s">
        <v>1744</v>
      </c>
      <c r="C1044" s="356" t="s">
        <v>2765</v>
      </c>
      <c r="D1044" s="358"/>
      <c r="E1044" s="358"/>
      <c r="F1044" s="356" t="e">
        <v>#N/A</v>
      </c>
      <c r="G1044" s="358"/>
      <c r="H1044" s="358"/>
      <c r="I1044" s="356" t="s">
        <v>3079</v>
      </c>
      <c r="J1044" s="347" t="s">
        <v>3086</v>
      </c>
      <c r="K1044" s="348" t="s">
        <v>4013</v>
      </c>
      <c r="L1044" s="348" t="s">
        <v>3999</v>
      </c>
      <c r="M1044" s="347" t="s">
        <v>2560</v>
      </c>
      <c r="N1044" s="347" t="s">
        <v>3079</v>
      </c>
      <c r="O1044" s="348" t="s">
        <v>2404</v>
      </c>
      <c r="P1044" s="347"/>
      <c r="Q1044" s="357" t="s">
        <v>2769</v>
      </c>
      <c r="R1044" s="358"/>
      <c r="S1044" s="356" t="s">
        <v>2404</v>
      </c>
      <c r="T1044" s="287" t="s">
        <v>2771</v>
      </c>
      <c r="U1044" s="259" t="s">
        <v>1905</v>
      </c>
      <c r="V1044" s="304">
        <v>46290000</v>
      </c>
      <c r="W1044" s="305">
        <v>18145000</v>
      </c>
      <c r="X1044" s="305">
        <v>46290000</v>
      </c>
      <c r="Y1044" s="305">
        <v>46290000</v>
      </c>
    </row>
    <row r="1045" spans="1:25" s="310" customFormat="1">
      <c r="A1045" s="285" t="s">
        <v>3082</v>
      </c>
      <c r="B1045" s="356" t="s">
        <v>1744</v>
      </c>
      <c r="C1045" s="356" t="s">
        <v>2765</v>
      </c>
      <c r="D1045" s="358"/>
      <c r="E1045" s="358"/>
      <c r="F1045" s="356" t="e">
        <v>#N/A</v>
      </c>
      <c r="G1045" s="358"/>
      <c r="H1045" s="358"/>
      <c r="I1045" s="356" t="s">
        <v>3083</v>
      </c>
      <c r="J1045" s="347" t="s">
        <v>3083</v>
      </c>
      <c r="K1045" s="348" t="s">
        <v>4013</v>
      </c>
      <c r="L1045" s="348" t="s">
        <v>3999</v>
      </c>
      <c r="M1045" s="347" t="s">
        <v>3082</v>
      </c>
      <c r="N1045" s="347" t="s">
        <v>3083</v>
      </c>
      <c r="O1045" s="348" t="s">
        <v>2459</v>
      </c>
      <c r="P1045" s="347"/>
      <c r="Q1045" s="357" t="s">
        <v>2769</v>
      </c>
      <c r="R1045" s="358"/>
      <c r="S1045" s="356" t="s">
        <v>2459</v>
      </c>
      <c r="T1045" s="287" t="s">
        <v>2771</v>
      </c>
      <c r="U1045" s="259" t="s">
        <v>1906</v>
      </c>
      <c r="V1045" s="304">
        <v>10756450</v>
      </c>
      <c r="W1045" s="305">
        <v>10756450</v>
      </c>
      <c r="X1045" s="305">
        <v>24978000</v>
      </c>
      <c r="Y1045" s="305">
        <v>24978000</v>
      </c>
    </row>
    <row r="1046" spans="1:25" s="310" customFormat="1" ht="31.5">
      <c r="A1046" s="285" t="s">
        <v>3986</v>
      </c>
      <c r="B1046" s="356" t="s">
        <v>1744</v>
      </c>
      <c r="C1046" s="356" t="s">
        <v>3387</v>
      </c>
      <c r="D1046" s="358"/>
      <c r="E1046" s="358"/>
      <c r="F1046" s="356" t="e">
        <v>#N/A</v>
      </c>
      <c r="G1046" s="358"/>
      <c r="H1046" s="358"/>
      <c r="I1046" s="356" t="e">
        <v>#N/A</v>
      </c>
      <c r="J1046" s="347" t="s">
        <v>3908</v>
      </c>
      <c r="K1046" s="348" t="s">
        <v>4101</v>
      </c>
      <c r="L1046" s="348" t="s">
        <v>3997</v>
      </c>
      <c r="M1046" s="347" t="s">
        <v>3986</v>
      </c>
      <c r="N1046" s="347" t="s">
        <v>4107</v>
      </c>
      <c r="O1046" s="363">
        <v>23020118</v>
      </c>
      <c r="P1046" s="347"/>
      <c r="Q1046" s="357" t="s">
        <v>2769</v>
      </c>
      <c r="R1046" s="358"/>
      <c r="S1046" s="363">
        <v>23020118</v>
      </c>
      <c r="T1046" s="287" t="s">
        <v>2771</v>
      </c>
      <c r="U1046" s="259" t="s">
        <v>2119</v>
      </c>
      <c r="V1046" s="304">
        <v>66000000</v>
      </c>
      <c r="W1046" s="305">
        <v>0</v>
      </c>
      <c r="X1046" s="305">
        <v>8500000</v>
      </c>
      <c r="Y1046" s="305">
        <v>0</v>
      </c>
    </row>
    <row r="1047" spans="1:25" s="310" customFormat="1">
      <c r="A1047" s="285" t="s">
        <v>2568</v>
      </c>
      <c r="B1047" s="356" t="s">
        <v>1744</v>
      </c>
      <c r="C1047" s="356" t="s">
        <v>2765</v>
      </c>
      <c r="D1047" s="358"/>
      <c r="E1047" s="358"/>
      <c r="F1047" s="356" t="e">
        <v>#N/A</v>
      </c>
      <c r="G1047" s="358"/>
      <c r="H1047" s="358"/>
      <c r="I1047" s="356" t="s">
        <v>3089</v>
      </c>
      <c r="J1047" s="347" t="s">
        <v>3089</v>
      </c>
      <c r="K1047" s="348" t="s">
        <v>4013</v>
      </c>
      <c r="L1047" s="348" t="s">
        <v>3999</v>
      </c>
      <c r="M1047" s="347" t="s">
        <v>2568</v>
      </c>
      <c r="N1047" s="347" t="s">
        <v>3089</v>
      </c>
      <c r="O1047" s="348" t="s">
        <v>2404</v>
      </c>
      <c r="P1047" s="347"/>
      <c r="Q1047" s="357" t="s">
        <v>2769</v>
      </c>
      <c r="R1047" s="358"/>
      <c r="S1047" s="356" t="s">
        <v>2404</v>
      </c>
      <c r="T1047" s="287" t="s">
        <v>2771</v>
      </c>
      <c r="U1047" s="259" t="s">
        <v>1907</v>
      </c>
      <c r="V1047" s="304"/>
      <c r="W1047" s="305">
        <v>0</v>
      </c>
      <c r="X1047" s="305">
        <v>13000000</v>
      </c>
      <c r="Y1047" s="305">
        <v>0</v>
      </c>
    </row>
    <row r="1048" spans="1:25" s="310" customFormat="1">
      <c r="A1048" s="285" t="s">
        <v>3349</v>
      </c>
      <c r="B1048" s="356" t="s">
        <v>1744</v>
      </c>
      <c r="C1048" s="356" t="s">
        <v>3143</v>
      </c>
      <c r="D1048" s="358"/>
      <c r="E1048" s="358"/>
      <c r="F1048" s="356" t="e">
        <v>#N/A</v>
      </c>
      <c r="G1048" s="358"/>
      <c r="H1048" s="358"/>
      <c r="I1048" s="356" t="s">
        <v>3350</v>
      </c>
      <c r="J1048" s="347" t="s">
        <v>3909</v>
      </c>
      <c r="K1048" s="348" t="s">
        <v>4102</v>
      </c>
      <c r="L1048" s="348" t="s">
        <v>4105</v>
      </c>
      <c r="M1048" s="347" t="s">
        <v>3349</v>
      </c>
      <c r="N1048" s="347" t="s">
        <v>3909</v>
      </c>
      <c r="O1048" s="348">
        <v>0</v>
      </c>
      <c r="P1048" s="347"/>
      <c r="Q1048" s="357" t="s">
        <v>2769</v>
      </c>
      <c r="R1048" s="358"/>
      <c r="S1048" s="356">
        <v>23050101</v>
      </c>
      <c r="T1048" s="287"/>
      <c r="U1048" s="259" t="s">
        <v>1908</v>
      </c>
      <c r="V1048" s="304"/>
      <c r="W1048" s="305">
        <v>3661000</v>
      </c>
      <c r="X1048" s="305">
        <v>3661000</v>
      </c>
      <c r="Y1048" s="305">
        <v>3661000</v>
      </c>
    </row>
    <row r="1049" spans="1:25" s="310" customFormat="1">
      <c r="A1049" s="285" t="s">
        <v>2566</v>
      </c>
      <c r="B1049" s="356" t="s">
        <v>1744</v>
      </c>
      <c r="C1049" s="356" t="s">
        <v>2765</v>
      </c>
      <c r="D1049" s="358"/>
      <c r="E1049" s="358"/>
      <c r="F1049" s="356" t="e">
        <v>#N/A</v>
      </c>
      <c r="G1049" s="358"/>
      <c r="H1049" s="358"/>
      <c r="I1049" s="356" t="s">
        <v>3087</v>
      </c>
      <c r="J1049" s="347" t="s">
        <v>3087</v>
      </c>
      <c r="K1049" s="348" t="s">
        <v>4013</v>
      </c>
      <c r="L1049" s="348" t="s">
        <v>3999</v>
      </c>
      <c r="M1049" s="347" t="s">
        <v>2566</v>
      </c>
      <c r="N1049" s="347" t="s">
        <v>3087</v>
      </c>
      <c r="O1049" s="348" t="s">
        <v>2404</v>
      </c>
      <c r="P1049" s="347"/>
      <c r="Q1049" s="357" t="s">
        <v>2769</v>
      </c>
      <c r="R1049" s="358"/>
      <c r="S1049" s="356" t="s">
        <v>2404</v>
      </c>
      <c r="T1049" s="287" t="s">
        <v>2771</v>
      </c>
      <c r="U1049" s="259" t="s">
        <v>560</v>
      </c>
      <c r="V1049" s="304"/>
      <c r="W1049" s="305">
        <v>0</v>
      </c>
      <c r="X1049" s="305">
        <v>28000000</v>
      </c>
      <c r="Y1049" s="305">
        <v>0</v>
      </c>
    </row>
    <row r="1050" spans="1:25" s="310" customFormat="1">
      <c r="A1050" s="285" t="s">
        <v>2564</v>
      </c>
      <c r="B1050" s="356" t="s">
        <v>1744</v>
      </c>
      <c r="C1050" s="356" t="s">
        <v>2765</v>
      </c>
      <c r="D1050" s="358"/>
      <c r="E1050" s="358"/>
      <c r="F1050" s="356" t="e">
        <v>#N/A</v>
      </c>
      <c r="G1050" s="358"/>
      <c r="H1050" s="358"/>
      <c r="I1050" s="356" t="s">
        <v>3085</v>
      </c>
      <c r="J1050" s="347" t="s">
        <v>3085</v>
      </c>
      <c r="K1050" s="348" t="s">
        <v>4013</v>
      </c>
      <c r="L1050" s="348" t="s">
        <v>3999</v>
      </c>
      <c r="M1050" s="347" t="s">
        <v>2564</v>
      </c>
      <c r="N1050" s="347" t="s">
        <v>3085</v>
      </c>
      <c r="O1050" s="348" t="s">
        <v>2177</v>
      </c>
      <c r="P1050" s="347"/>
      <c r="Q1050" s="357" t="s">
        <v>2769</v>
      </c>
      <c r="R1050" s="358"/>
      <c r="S1050" s="356" t="s">
        <v>2177</v>
      </c>
      <c r="T1050" s="287" t="s">
        <v>2771</v>
      </c>
      <c r="U1050" s="259" t="s">
        <v>561</v>
      </c>
      <c r="V1050" s="304">
        <v>3841000</v>
      </c>
      <c r="W1050" s="305">
        <v>0</v>
      </c>
      <c r="X1050" s="305">
        <v>0</v>
      </c>
      <c r="Y1050" s="305">
        <v>0</v>
      </c>
    </row>
    <row r="1051" spans="1:25" s="310" customFormat="1">
      <c r="A1051" s="285" t="s">
        <v>2563</v>
      </c>
      <c r="B1051" s="356" t="s">
        <v>1744</v>
      </c>
      <c r="C1051" s="356" t="s">
        <v>2765</v>
      </c>
      <c r="D1051" s="358"/>
      <c r="E1051" s="358"/>
      <c r="F1051" s="356" t="e">
        <v>#N/A</v>
      </c>
      <c r="G1051" s="358"/>
      <c r="H1051" s="358"/>
      <c r="I1051" s="356" t="s">
        <v>3084</v>
      </c>
      <c r="J1051" s="347" t="s">
        <v>3086</v>
      </c>
      <c r="K1051" s="348" t="s">
        <v>4013</v>
      </c>
      <c r="L1051" s="348" t="s">
        <v>3999</v>
      </c>
      <c r="M1051" s="347" t="s">
        <v>2563</v>
      </c>
      <c r="N1051" s="347" t="s">
        <v>3084</v>
      </c>
      <c r="O1051" s="348" t="s">
        <v>2190</v>
      </c>
      <c r="P1051" s="347"/>
      <c r="Q1051" s="357" t="s">
        <v>2769</v>
      </c>
      <c r="R1051" s="358"/>
      <c r="S1051" s="356" t="s">
        <v>2190</v>
      </c>
      <c r="T1051" s="287" t="s">
        <v>2771</v>
      </c>
      <c r="U1051" s="259" t="s">
        <v>1909</v>
      </c>
      <c r="V1051" s="304">
        <v>60750000</v>
      </c>
      <c r="W1051" s="305">
        <v>14591000</v>
      </c>
      <c r="X1051" s="305">
        <v>60750000</v>
      </c>
      <c r="Y1051" s="305">
        <v>60750000</v>
      </c>
    </row>
    <row r="1052" spans="1:25" s="310" customFormat="1">
      <c r="A1052" s="285" t="s">
        <v>2562</v>
      </c>
      <c r="B1052" s="356" t="s">
        <v>1744</v>
      </c>
      <c r="C1052" s="356" t="s">
        <v>2765</v>
      </c>
      <c r="D1052" s="358"/>
      <c r="E1052" s="358"/>
      <c r="F1052" s="356" t="e">
        <v>#N/A</v>
      </c>
      <c r="G1052" s="358"/>
      <c r="H1052" s="358"/>
      <c r="I1052" s="356" t="s">
        <v>3081</v>
      </c>
      <c r="J1052" s="347" t="s">
        <v>3081</v>
      </c>
      <c r="K1052" s="348" t="s">
        <v>4013</v>
      </c>
      <c r="L1052" s="348" t="s">
        <v>3999</v>
      </c>
      <c r="M1052" s="347" t="s">
        <v>2562</v>
      </c>
      <c r="N1052" s="347" t="s">
        <v>3081</v>
      </c>
      <c r="O1052" s="348" t="s">
        <v>2181</v>
      </c>
      <c r="P1052" s="347"/>
      <c r="Q1052" s="357" t="s">
        <v>2769</v>
      </c>
      <c r="R1052" s="358"/>
      <c r="S1052" s="356" t="s">
        <v>2181</v>
      </c>
      <c r="T1052" s="287" t="s">
        <v>2771</v>
      </c>
      <c r="U1052" s="259" t="s">
        <v>563</v>
      </c>
      <c r="V1052" s="304">
        <v>16230260</v>
      </c>
      <c r="W1052" s="305">
        <v>20700000</v>
      </c>
      <c r="X1052" s="305">
        <v>0</v>
      </c>
      <c r="Y1052" s="305">
        <v>0</v>
      </c>
    </row>
    <row r="1053" spans="1:25" s="310" customFormat="1">
      <c r="A1053" s="285" t="s">
        <v>2567</v>
      </c>
      <c r="B1053" s="356" t="s">
        <v>1744</v>
      </c>
      <c r="C1053" s="356" t="s">
        <v>2765</v>
      </c>
      <c r="D1053" s="358"/>
      <c r="E1053" s="358"/>
      <c r="F1053" s="356" t="e">
        <v>#N/A</v>
      </c>
      <c r="G1053" s="358"/>
      <c r="H1053" s="358"/>
      <c r="I1053" s="356" t="s">
        <v>3088</v>
      </c>
      <c r="J1053" s="347" t="s">
        <v>3088</v>
      </c>
      <c r="K1053" s="348" t="s">
        <v>4013</v>
      </c>
      <c r="L1053" s="348" t="s">
        <v>3999</v>
      </c>
      <c r="M1053" s="347" t="s">
        <v>2567</v>
      </c>
      <c r="N1053" s="347" t="s">
        <v>3088</v>
      </c>
      <c r="O1053" s="348" t="s">
        <v>2404</v>
      </c>
      <c r="P1053" s="347"/>
      <c r="Q1053" s="357" t="s">
        <v>2769</v>
      </c>
      <c r="R1053" s="358"/>
      <c r="S1053" s="356" t="s">
        <v>2404</v>
      </c>
      <c r="T1053" s="287" t="s">
        <v>2771</v>
      </c>
      <c r="U1053" s="259" t="s">
        <v>1910</v>
      </c>
      <c r="V1053" s="304"/>
      <c r="W1053" s="305">
        <v>0</v>
      </c>
      <c r="X1053" s="305">
        <v>15000000</v>
      </c>
      <c r="Y1053" s="305">
        <v>15000000</v>
      </c>
    </row>
    <row r="1054" spans="1:25" s="310" customFormat="1">
      <c r="A1054" s="285" t="s">
        <v>3359</v>
      </c>
      <c r="B1054" s="356" t="s">
        <v>1744</v>
      </c>
      <c r="C1054" s="356" t="s">
        <v>2765</v>
      </c>
      <c r="D1054" s="358"/>
      <c r="E1054" s="358"/>
      <c r="F1054" s="356" t="e">
        <v>#N/A</v>
      </c>
      <c r="G1054" s="358"/>
      <c r="H1054" s="358"/>
      <c r="I1054" s="356" t="s">
        <v>3360</v>
      </c>
      <c r="J1054" s="347" t="s">
        <v>3910</v>
      </c>
      <c r="K1054" s="348" t="s">
        <v>4102</v>
      </c>
      <c r="L1054" s="348" t="s">
        <v>3999</v>
      </c>
      <c r="M1054" s="347" t="s">
        <v>3359</v>
      </c>
      <c r="N1054" s="347" t="s">
        <v>3910</v>
      </c>
      <c r="O1054" s="348">
        <v>0</v>
      </c>
      <c r="P1054" s="347"/>
      <c r="Q1054" s="357" t="s">
        <v>2769</v>
      </c>
      <c r="R1054" s="358"/>
      <c r="S1054" s="356">
        <v>23020101</v>
      </c>
      <c r="T1054" s="287"/>
      <c r="U1054" s="259" t="s">
        <v>559</v>
      </c>
      <c r="V1054" s="304"/>
      <c r="W1054" s="305">
        <v>0</v>
      </c>
      <c r="X1054" s="305">
        <v>0</v>
      </c>
      <c r="Y1054" s="305">
        <v>48000000</v>
      </c>
    </row>
    <row r="1055" spans="1:25" s="310" customFormat="1">
      <c r="A1055" s="285" t="s">
        <v>3363</v>
      </c>
      <c r="B1055" s="356" t="s">
        <v>1744</v>
      </c>
      <c r="C1055" s="356" t="s">
        <v>3143</v>
      </c>
      <c r="D1055" s="358"/>
      <c r="E1055" s="358"/>
      <c r="F1055" s="356" t="e">
        <v>#N/A</v>
      </c>
      <c r="G1055" s="358"/>
      <c r="H1055" s="358"/>
      <c r="I1055" s="356" t="s">
        <v>3364</v>
      </c>
      <c r="J1055" s="347" t="s">
        <v>3911</v>
      </c>
      <c r="K1055" s="348" t="s">
        <v>4102</v>
      </c>
      <c r="L1055" s="348" t="s">
        <v>4105</v>
      </c>
      <c r="M1055" s="347" t="s">
        <v>3363</v>
      </c>
      <c r="N1055" s="347" t="s">
        <v>3911</v>
      </c>
      <c r="O1055" s="348">
        <v>0</v>
      </c>
      <c r="P1055" s="347"/>
      <c r="Q1055" s="357" t="s">
        <v>2769</v>
      </c>
      <c r="R1055" s="358"/>
      <c r="S1055" s="356">
        <v>23020101</v>
      </c>
      <c r="T1055" s="287"/>
      <c r="U1055" s="259" t="s">
        <v>566</v>
      </c>
      <c r="V1055" s="304"/>
      <c r="W1055" s="305">
        <v>0</v>
      </c>
      <c r="X1055" s="305">
        <v>0</v>
      </c>
      <c r="Y1055" s="305">
        <v>50000000</v>
      </c>
    </row>
    <row r="1056" spans="1:25" s="310" customFormat="1" ht="31.5">
      <c r="A1056" s="285" t="s">
        <v>3365</v>
      </c>
      <c r="B1056" s="356" t="s">
        <v>1744</v>
      </c>
      <c r="C1056" s="356" t="s">
        <v>3366</v>
      </c>
      <c r="D1056" s="358"/>
      <c r="E1056" s="358"/>
      <c r="F1056" s="356" t="e">
        <v>#N/A</v>
      </c>
      <c r="G1056" s="358"/>
      <c r="H1056" s="358"/>
      <c r="I1056" s="356" t="s">
        <v>3367</v>
      </c>
      <c r="J1056" s="347" t="s">
        <v>3912</v>
      </c>
      <c r="K1056" s="348" t="s">
        <v>4102</v>
      </c>
      <c r="L1056" s="348" t="s">
        <v>3999</v>
      </c>
      <c r="M1056" s="347" t="s">
        <v>3365</v>
      </c>
      <c r="N1056" s="347" t="s">
        <v>3912</v>
      </c>
      <c r="O1056" s="348">
        <v>0</v>
      </c>
      <c r="P1056" s="347"/>
      <c r="Q1056" s="357" t="s">
        <v>2769</v>
      </c>
      <c r="R1056" s="358"/>
      <c r="S1056" s="356">
        <v>23020101</v>
      </c>
      <c r="T1056" s="287"/>
      <c r="U1056" s="259" t="s">
        <v>567</v>
      </c>
      <c r="V1056" s="304"/>
      <c r="W1056" s="305">
        <v>0</v>
      </c>
      <c r="X1056" s="305">
        <v>0</v>
      </c>
      <c r="Y1056" s="305">
        <v>130000000</v>
      </c>
    </row>
    <row r="1057" spans="1:25" s="310" customFormat="1">
      <c r="A1057" s="285" t="s">
        <v>3985</v>
      </c>
      <c r="B1057" s="356" t="s">
        <v>1744</v>
      </c>
      <c r="C1057" s="356" t="s">
        <v>2765</v>
      </c>
      <c r="D1057" s="358"/>
      <c r="E1057" s="358"/>
      <c r="F1057" s="356" t="e">
        <v>#N/A</v>
      </c>
      <c r="G1057" s="358"/>
      <c r="H1057" s="358"/>
      <c r="I1057" s="356" t="e">
        <v>#N/A</v>
      </c>
      <c r="J1057" s="347" t="s">
        <v>3080</v>
      </c>
      <c r="K1057" s="348" t="s">
        <v>4013</v>
      </c>
      <c r="L1057" s="348" t="s">
        <v>3999</v>
      </c>
      <c r="M1057" s="347" t="s">
        <v>3985</v>
      </c>
      <c r="N1057" s="347" t="s">
        <v>4108</v>
      </c>
      <c r="O1057" s="348" t="s">
        <v>2303</v>
      </c>
      <c r="P1057" s="347"/>
      <c r="Q1057" s="357" t="s">
        <v>2769</v>
      </c>
      <c r="R1057" s="358"/>
      <c r="S1057" s="356" t="s">
        <v>2303</v>
      </c>
      <c r="T1057" s="287" t="s">
        <v>2771</v>
      </c>
      <c r="U1057" s="259" t="s">
        <v>1911</v>
      </c>
      <c r="V1057" s="304"/>
      <c r="W1057" s="305">
        <v>20000000</v>
      </c>
      <c r="X1057" s="305">
        <v>160000000</v>
      </c>
      <c r="Y1057" s="305">
        <v>160000000</v>
      </c>
    </row>
    <row r="1058" spans="1:25" s="310" customFormat="1">
      <c r="A1058" s="285" t="s">
        <v>3368</v>
      </c>
      <c r="B1058" s="356" t="s">
        <v>1744</v>
      </c>
      <c r="C1058" s="356" t="s">
        <v>3143</v>
      </c>
      <c r="D1058" s="358"/>
      <c r="E1058" s="358"/>
      <c r="F1058" s="356" t="e">
        <v>#N/A</v>
      </c>
      <c r="G1058" s="358"/>
      <c r="H1058" s="358"/>
      <c r="I1058" s="356" t="s">
        <v>3369</v>
      </c>
      <c r="J1058" s="347" t="s">
        <v>3913</v>
      </c>
      <c r="K1058" s="348" t="s">
        <v>4102</v>
      </c>
      <c r="L1058" s="348" t="s">
        <v>3999</v>
      </c>
      <c r="M1058" s="347" t="s">
        <v>3368</v>
      </c>
      <c r="N1058" s="347" t="s">
        <v>3913</v>
      </c>
      <c r="O1058" s="348">
        <v>0</v>
      </c>
      <c r="P1058" s="347"/>
      <c r="Q1058" s="357" t="s">
        <v>2769</v>
      </c>
      <c r="R1058" s="358"/>
      <c r="S1058" s="356">
        <v>23050101</v>
      </c>
      <c r="T1058" s="287"/>
      <c r="U1058" s="259" t="s">
        <v>568</v>
      </c>
      <c r="V1058" s="304"/>
      <c r="W1058" s="305">
        <v>0</v>
      </c>
      <c r="X1058" s="305">
        <v>96000000</v>
      </c>
      <c r="Y1058" s="305">
        <v>96000000</v>
      </c>
    </row>
    <row r="1059" spans="1:25" s="310" customFormat="1">
      <c r="A1059" s="285" t="s">
        <v>3370</v>
      </c>
      <c r="B1059" s="356" t="s">
        <v>1744</v>
      </c>
      <c r="C1059" s="356" t="s">
        <v>2765</v>
      </c>
      <c r="D1059" s="358"/>
      <c r="E1059" s="358"/>
      <c r="F1059" s="356" t="e">
        <v>#N/A</v>
      </c>
      <c r="G1059" s="358"/>
      <c r="H1059" s="358"/>
      <c r="I1059" s="356" t="s">
        <v>3371</v>
      </c>
      <c r="J1059" s="347" t="s">
        <v>3914</v>
      </c>
      <c r="K1059" s="348" t="s">
        <v>4102</v>
      </c>
      <c r="L1059" s="348" t="s">
        <v>3999</v>
      </c>
      <c r="M1059" s="347" t="s">
        <v>3370</v>
      </c>
      <c r="N1059" s="347" t="s">
        <v>3914</v>
      </c>
      <c r="O1059" s="348">
        <v>0</v>
      </c>
      <c r="P1059" s="347"/>
      <c r="Q1059" s="357" t="s">
        <v>2769</v>
      </c>
      <c r="R1059" s="358"/>
      <c r="S1059" s="356">
        <v>23050103</v>
      </c>
      <c r="T1059" s="287"/>
      <c r="U1059" s="259" t="s">
        <v>1912</v>
      </c>
      <c r="V1059" s="304"/>
      <c r="W1059" s="305">
        <v>13627810</v>
      </c>
      <c r="X1059" s="305">
        <v>0</v>
      </c>
      <c r="Y1059" s="305">
        <v>0</v>
      </c>
    </row>
    <row r="1060" spans="1:25" s="310" customFormat="1">
      <c r="A1060" s="285" t="s">
        <v>3372</v>
      </c>
      <c r="B1060" s="356" t="s">
        <v>1744</v>
      </c>
      <c r="C1060" s="356" t="s">
        <v>2765</v>
      </c>
      <c r="D1060" s="358"/>
      <c r="E1060" s="358"/>
      <c r="F1060" s="356" t="e">
        <v>#N/A</v>
      </c>
      <c r="G1060" s="358"/>
      <c r="H1060" s="358"/>
      <c r="I1060" s="356" t="s">
        <v>3373</v>
      </c>
      <c r="J1060" s="347" t="s">
        <v>3915</v>
      </c>
      <c r="K1060" s="348" t="s">
        <v>4102</v>
      </c>
      <c r="L1060" s="348" t="s">
        <v>3999</v>
      </c>
      <c r="M1060" s="347" t="s">
        <v>3372</v>
      </c>
      <c r="N1060" s="347" t="s">
        <v>3915</v>
      </c>
      <c r="O1060" s="348">
        <v>0</v>
      </c>
      <c r="P1060" s="347"/>
      <c r="Q1060" s="357" t="s">
        <v>2769</v>
      </c>
      <c r="R1060" s="358"/>
      <c r="S1060" s="356">
        <v>23050103</v>
      </c>
      <c r="T1060" s="287"/>
      <c r="U1060" s="259" t="s">
        <v>1913</v>
      </c>
      <c r="V1060" s="304"/>
      <c r="W1060" s="305">
        <v>20000000</v>
      </c>
      <c r="X1060" s="305">
        <v>60000000</v>
      </c>
      <c r="Y1060" s="305">
        <v>30000000</v>
      </c>
    </row>
    <row r="1061" spans="1:25" s="310" customFormat="1">
      <c r="A1061" s="285"/>
      <c r="B1061" s="356" t="s">
        <v>1744</v>
      </c>
      <c r="C1061" s="356" t="s">
        <v>4216</v>
      </c>
      <c r="D1061" s="358"/>
      <c r="E1061" s="358"/>
      <c r="F1061" s="356"/>
      <c r="G1061" s="358"/>
      <c r="H1061" s="358"/>
      <c r="I1061" s="356"/>
      <c r="J1061" s="347"/>
      <c r="K1061" s="348"/>
      <c r="L1061" s="348"/>
      <c r="M1061" s="347"/>
      <c r="N1061" s="347" t="s">
        <v>4213</v>
      </c>
      <c r="O1061" s="348"/>
      <c r="P1061" s="347"/>
      <c r="Q1061" s="357" t="s">
        <v>2769</v>
      </c>
      <c r="R1061" s="358"/>
      <c r="S1061" s="356" t="s">
        <v>2404</v>
      </c>
      <c r="T1061" s="287"/>
      <c r="U1061" s="259" t="s">
        <v>4209</v>
      </c>
      <c r="V1061" s="304">
        <v>13627819</v>
      </c>
      <c r="W1061" s="305"/>
      <c r="X1061" s="305"/>
      <c r="Y1061" s="305"/>
    </row>
    <row r="1062" spans="1:25" s="310" customFormat="1">
      <c r="A1062" s="285"/>
      <c r="B1062" s="356" t="s">
        <v>1744</v>
      </c>
      <c r="C1062" s="356" t="s">
        <v>4216</v>
      </c>
      <c r="D1062" s="358"/>
      <c r="E1062" s="358"/>
      <c r="F1062" s="356"/>
      <c r="G1062" s="358"/>
      <c r="H1062" s="358"/>
      <c r="I1062" s="356"/>
      <c r="J1062" s="347"/>
      <c r="K1062" s="348"/>
      <c r="L1062" s="348"/>
      <c r="M1062" s="347"/>
      <c r="N1062" s="347" t="s">
        <v>4214</v>
      </c>
      <c r="O1062" s="348"/>
      <c r="P1062" s="347"/>
      <c r="Q1062" s="357" t="s">
        <v>2769</v>
      </c>
      <c r="R1062" s="358"/>
      <c r="S1062" s="356" t="s">
        <v>2177</v>
      </c>
      <c r="T1062" s="287"/>
      <c r="U1062" s="259" t="s">
        <v>4210</v>
      </c>
      <c r="V1062" s="304">
        <v>3661000</v>
      </c>
      <c r="W1062" s="305"/>
      <c r="X1062" s="305"/>
      <c r="Y1062" s="305"/>
    </row>
    <row r="1063" spans="1:25" s="310" customFormat="1">
      <c r="A1063" s="285"/>
      <c r="B1063" s="356" t="s">
        <v>1744</v>
      </c>
      <c r="C1063" s="356" t="s">
        <v>4216</v>
      </c>
      <c r="D1063" s="358"/>
      <c r="E1063" s="358"/>
      <c r="F1063" s="356"/>
      <c r="G1063" s="358"/>
      <c r="H1063" s="358"/>
      <c r="I1063" s="356"/>
      <c r="J1063" s="347"/>
      <c r="K1063" s="348"/>
      <c r="L1063" s="348"/>
      <c r="M1063" s="347"/>
      <c r="N1063" s="347" t="s">
        <v>3084</v>
      </c>
      <c r="O1063" s="348"/>
      <c r="P1063" s="347"/>
      <c r="Q1063" s="357" t="s">
        <v>2769</v>
      </c>
      <c r="R1063" s="358"/>
      <c r="S1063" s="356" t="s">
        <v>2190</v>
      </c>
      <c r="T1063" s="287"/>
      <c r="U1063" s="259" t="s">
        <v>4211</v>
      </c>
      <c r="V1063" s="304">
        <v>30000000</v>
      </c>
      <c r="W1063" s="305"/>
      <c r="X1063" s="305"/>
      <c r="Y1063" s="305"/>
    </row>
    <row r="1064" spans="1:25" s="310" customFormat="1">
      <c r="A1064" s="285"/>
      <c r="B1064" s="356" t="s">
        <v>1744</v>
      </c>
      <c r="C1064" s="356" t="s">
        <v>4216</v>
      </c>
      <c r="D1064" s="358"/>
      <c r="E1064" s="358"/>
      <c r="F1064" s="356"/>
      <c r="G1064" s="358"/>
      <c r="H1064" s="358"/>
      <c r="I1064" s="356"/>
      <c r="J1064" s="347"/>
      <c r="K1064" s="348"/>
      <c r="L1064" s="348"/>
      <c r="M1064" s="347"/>
      <c r="N1064" s="347" t="s">
        <v>4215</v>
      </c>
      <c r="O1064" s="348"/>
      <c r="P1064" s="347"/>
      <c r="Q1064" s="357" t="s">
        <v>2769</v>
      </c>
      <c r="R1064" s="358"/>
      <c r="S1064" s="356" t="s">
        <v>2177</v>
      </c>
      <c r="T1064" s="287"/>
      <c r="U1064" s="259" t="s">
        <v>4212</v>
      </c>
      <c r="V1064" s="304">
        <v>3751000</v>
      </c>
      <c r="W1064" s="305"/>
      <c r="X1064" s="305"/>
      <c r="Y1064" s="305"/>
    </row>
    <row r="1065" spans="1:25" s="310" customFormat="1">
      <c r="A1065" s="284"/>
      <c r="B1065" s="356"/>
      <c r="C1065" s="358"/>
      <c r="D1065" s="358"/>
      <c r="E1065" s="358"/>
      <c r="F1065" s="356"/>
      <c r="G1065" s="358"/>
      <c r="H1065" s="358"/>
      <c r="I1065" s="358"/>
      <c r="J1065" s="347">
        <v>0</v>
      </c>
      <c r="K1065" s="348" t="s">
        <v>2763</v>
      </c>
      <c r="L1065" s="348" t="s">
        <v>2763</v>
      </c>
      <c r="M1065" s="347">
        <v>0</v>
      </c>
      <c r="N1065" s="347"/>
      <c r="O1065" s="348" t="e">
        <v>#N/A</v>
      </c>
      <c r="P1065" s="347"/>
      <c r="Q1065" s="359"/>
      <c r="R1065" s="358"/>
      <c r="S1065" s="356"/>
      <c r="T1065" s="287"/>
      <c r="U1065" s="308"/>
      <c r="V1065" s="309">
        <f>SUM(V1041:V1064)</f>
        <v>307267529</v>
      </c>
      <c r="W1065" s="309">
        <f>SUM(W1041:W1064)</f>
        <v>181986260</v>
      </c>
      <c r="X1065" s="309">
        <f>SUM(X1041:X1064)</f>
        <v>536179000</v>
      </c>
      <c r="Y1065" s="309">
        <f>SUM(Y1041:Y1064)</f>
        <v>736679000</v>
      </c>
    </row>
    <row r="1066" spans="1:25" s="310" customFormat="1">
      <c r="A1066" s="284"/>
      <c r="B1066" s="284"/>
      <c r="C1066" s="306"/>
      <c r="D1066" s="306"/>
      <c r="E1066" s="306"/>
      <c r="F1066" s="284"/>
      <c r="G1066" s="306"/>
      <c r="H1066" s="306"/>
      <c r="I1066" s="306"/>
      <c r="J1066" s="278">
        <v>0</v>
      </c>
      <c r="K1066" s="279" t="s">
        <v>2763</v>
      </c>
      <c r="L1066" s="279" t="s">
        <v>2763</v>
      </c>
      <c r="M1066" s="278">
        <v>0</v>
      </c>
      <c r="N1066" s="278"/>
      <c r="O1066" s="279" t="e">
        <v>#N/A</v>
      </c>
      <c r="P1066" s="278"/>
      <c r="Q1066" s="307"/>
      <c r="R1066" s="306"/>
      <c r="S1066" s="284"/>
      <c r="T1066" s="287"/>
      <c r="U1066" s="312"/>
      <c r="V1066" s="312"/>
      <c r="W1066" s="315"/>
      <c r="X1066" s="315"/>
      <c r="Y1066" s="315"/>
    </row>
    <row r="1067" spans="1:25" s="310" customFormat="1">
      <c r="A1067" s="284"/>
      <c r="B1067" s="284"/>
      <c r="C1067" s="306"/>
      <c r="D1067" s="306"/>
      <c r="E1067" s="306"/>
      <c r="F1067" s="284"/>
      <c r="G1067" s="306"/>
      <c r="H1067" s="306"/>
      <c r="I1067" s="306"/>
      <c r="J1067" s="278">
        <v>0</v>
      </c>
      <c r="K1067" s="279" t="s">
        <v>2763</v>
      </c>
      <c r="L1067" s="279" t="s">
        <v>2763</v>
      </c>
      <c r="M1067" s="278">
        <v>0</v>
      </c>
      <c r="N1067" s="278"/>
      <c r="O1067" s="279" t="e">
        <v>#N/A</v>
      </c>
      <c r="P1067" s="278"/>
      <c r="Q1067" s="307"/>
      <c r="R1067" s="306"/>
      <c r="S1067" s="284"/>
      <c r="T1067" s="287"/>
      <c r="U1067" s="312"/>
      <c r="V1067" s="312"/>
      <c r="W1067" s="315"/>
      <c r="X1067" s="315"/>
      <c r="Y1067" s="315"/>
    </row>
    <row r="1068" spans="1:25" s="310" customFormat="1">
      <c r="A1068" s="284"/>
      <c r="B1068" s="284"/>
      <c r="C1068" s="306"/>
      <c r="D1068" s="306"/>
      <c r="E1068" s="306"/>
      <c r="F1068" s="284"/>
      <c r="G1068" s="306"/>
      <c r="H1068" s="306"/>
      <c r="I1068" s="306"/>
      <c r="J1068" s="278">
        <v>0</v>
      </c>
      <c r="K1068" s="279" t="s">
        <v>2763</v>
      </c>
      <c r="L1068" s="279" t="s">
        <v>2763</v>
      </c>
      <c r="M1068" s="278">
        <v>0</v>
      </c>
      <c r="N1068" s="278"/>
      <c r="O1068" s="279" t="e">
        <v>#N/A</v>
      </c>
      <c r="P1068" s="278"/>
      <c r="Q1068" s="307"/>
      <c r="R1068" s="306"/>
      <c r="S1068" s="284"/>
      <c r="T1068" s="287"/>
      <c r="U1068" s="312"/>
      <c r="V1068" s="312"/>
      <c r="W1068" s="315"/>
      <c r="X1068" s="315"/>
      <c r="Y1068" s="315"/>
    </row>
    <row r="1069" spans="1:25" s="310" customFormat="1">
      <c r="A1069" s="284"/>
      <c r="B1069" s="284"/>
      <c r="C1069" s="306"/>
      <c r="D1069" s="306"/>
      <c r="E1069" s="306"/>
      <c r="F1069" s="284"/>
      <c r="G1069" s="306"/>
      <c r="H1069" s="306"/>
      <c r="I1069" s="306"/>
      <c r="J1069" s="278">
        <v>0</v>
      </c>
      <c r="K1069" s="279" t="s">
        <v>2763</v>
      </c>
      <c r="L1069" s="279" t="s">
        <v>2763</v>
      </c>
      <c r="M1069" s="278">
        <v>0</v>
      </c>
      <c r="N1069" s="278"/>
      <c r="O1069" s="279" t="e">
        <v>#N/A</v>
      </c>
      <c r="P1069" s="278"/>
      <c r="Q1069" s="307"/>
      <c r="R1069" s="306"/>
      <c r="S1069" s="284"/>
      <c r="T1069" s="287"/>
      <c r="U1069" s="312"/>
      <c r="V1069" s="312"/>
      <c r="W1069" s="315"/>
      <c r="X1069" s="315"/>
      <c r="Y1069" s="315"/>
    </row>
    <row r="1070" spans="1:25" s="310" customFormat="1">
      <c r="A1070" s="284"/>
      <c r="B1070" s="323" t="s">
        <v>569</v>
      </c>
      <c r="C1070" s="306"/>
      <c r="D1070" s="306"/>
      <c r="E1070" s="306"/>
      <c r="F1070" s="284"/>
      <c r="G1070" s="306"/>
      <c r="H1070" s="306"/>
      <c r="I1070" s="306"/>
      <c r="J1070" s="278">
        <v>0</v>
      </c>
      <c r="K1070" s="279" t="s">
        <v>2763</v>
      </c>
      <c r="L1070" s="279" t="s">
        <v>2763</v>
      </c>
      <c r="M1070" s="278">
        <v>0</v>
      </c>
      <c r="N1070" s="278"/>
      <c r="O1070" s="279" t="e">
        <v>#N/A</v>
      </c>
      <c r="P1070" s="278"/>
      <c r="Q1070" s="307"/>
      <c r="R1070" s="306"/>
      <c r="S1070" s="284"/>
      <c r="T1070" s="287"/>
      <c r="U1070" s="323"/>
      <c r="V1070" s="323"/>
      <c r="W1070" s="315"/>
      <c r="X1070" s="315"/>
      <c r="Y1070" s="315"/>
    </row>
    <row r="1071" spans="1:25" s="310" customFormat="1" ht="31.5">
      <c r="A1071" s="285" t="s">
        <v>2569</v>
      </c>
      <c r="B1071" s="356" t="s">
        <v>142</v>
      </c>
      <c r="C1071" s="356" t="s">
        <v>2766</v>
      </c>
      <c r="D1071" s="358"/>
      <c r="E1071" s="358"/>
      <c r="F1071" s="356" t="e">
        <v>#N/A</v>
      </c>
      <c r="G1071" s="358"/>
      <c r="H1071" s="358"/>
      <c r="I1071" s="356" t="s">
        <v>3090</v>
      </c>
      <c r="J1071" s="347" t="s">
        <v>3090</v>
      </c>
      <c r="K1071" s="348" t="s">
        <v>4029</v>
      </c>
      <c r="L1071" s="348" t="s">
        <v>3999</v>
      </c>
      <c r="M1071" s="347" t="s">
        <v>2569</v>
      </c>
      <c r="N1071" s="347" t="s">
        <v>3090</v>
      </c>
      <c r="O1071" s="348" t="s">
        <v>2269</v>
      </c>
      <c r="P1071" s="347"/>
      <c r="Q1071" s="357" t="s">
        <v>2769</v>
      </c>
      <c r="R1071" s="358"/>
      <c r="S1071" s="356" t="s">
        <v>2269</v>
      </c>
      <c r="T1071" s="287" t="s">
        <v>2771</v>
      </c>
      <c r="U1071" s="259" t="s">
        <v>1490</v>
      </c>
      <c r="V1071" s="304">
        <v>8000000</v>
      </c>
      <c r="W1071" s="305">
        <v>225000000</v>
      </c>
      <c r="X1071" s="305">
        <v>0</v>
      </c>
      <c r="Y1071" s="305">
        <v>0</v>
      </c>
    </row>
    <row r="1072" spans="1:25" s="310" customFormat="1">
      <c r="A1072" s="285" t="s">
        <v>2570</v>
      </c>
      <c r="B1072" s="356" t="s">
        <v>142</v>
      </c>
      <c r="C1072" s="356" t="s">
        <v>2766</v>
      </c>
      <c r="D1072" s="358"/>
      <c r="E1072" s="358"/>
      <c r="F1072" s="356" t="e">
        <v>#N/A</v>
      </c>
      <c r="G1072" s="358"/>
      <c r="H1072" s="358"/>
      <c r="I1072" s="356" t="s">
        <v>3091</v>
      </c>
      <c r="J1072" s="347" t="s">
        <v>3091</v>
      </c>
      <c r="K1072" s="348" t="s">
        <v>4029</v>
      </c>
      <c r="L1072" s="348" t="s">
        <v>3999</v>
      </c>
      <c r="M1072" s="347" t="s">
        <v>2570</v>
      </c>
      <c r="N1072" s="347" t="s">
        <v>3091</v>
      </c>
      <c r="O1072" s="348" t="s">
        <v>2326</v>
      </c>
      <c r="P1072" s="347"/>
      <c r="Q1072" s="357" t="s">
        <v>2769</v>
      </c>
      <c r="R1072" s="358"/>
      <c r="S1072" s="356" t="s">
        <v>2326</v>
      </c>
      <c r="T1072" s="287" t="s">
        <v>2771</v>
      </c>
      <c r="U1072" s="259" t="s">
        <v>1491</v>
      </c>
      <c r="V1072" s="304">
        <v>210904800</v>
      </c>
      <c r="W1072" s="305">
        <v>617431185.10000002</v>
      </c>
      <c r="X1072" s="305">
        <v>0</v>
      </c>
      <c r="Y1072" s="305">
        <v>0</v>
      </c>
    </row>
    <row r="1073" spans="1:25" s="310" customFormat="1" ht="31.5">
      <c r="A1073" s="285" t="s">
        <v>2571</v>
      </c>
      <c r="B1073" s="356" t="s">
        <v>142</v>
      </c>
      <c r="C1073" s="356" t="s">
        <v>2766</v>
      </c>
      <c r="D1073" s="358"/>
      <c r="E1073" s="358"/>
      <c r="F1073" s="356" t="e">
        <v>#N/A</v>
      </c>
      <c r="G1073" s="358"/>
      <c r="H1073" s="358"/>
      <c r="I1073" s="356" t="s">
        <v>3092</v>
      </c>
      <c r="J1073" s="347" t="s">
        <v>3092</v>
      </c>
      <c r="K1073" s="348" t="s">
        <v>4029</v>
      </c>
      <c r="L1073" s="348" t="s">
        <v>3999</v>
      </c>
      <c r="M1073" s="347" t="s">
        <v>2571</v>
      </c>
      <c r="N1073" s="347" t="s">
        <v>3092</v>
      </c>
      <c r="O1073" s="348" t="s">
        <v>2199</v>
      </c>
      <c r="P1073" s="347"/>
      <c r="Q1073" s="357" t="s">
        <v>2769</v>
      </c>
      <c r="R1073" s="358"/>
      <c r="S1073" s="356" t="s">
        <v>2199</v>
      </c>
      <c r="T1073" s="287" t="s">
        <v>2771</v>
      </c>
      <c r="U1073" s="259" t="s">
        <v>1492</v>
      </c>
      <c r="V1073" s="304">
        <v>14565185</v>
      </c>
      <c r="W1073" s="305">
        <v>63431097.1875</v>
      </c>
      <c r="X1073" s="305">
        <v>0</v>
      </c>
      <c r="Y1073" s="305">
        <v>0</v>
      </c>
    </row>
    <row r="1074" spans="1:25" s="310" customFormat="1" ht="31.5">
      <c r="A1074" s="285" t="s">
        <v>2572</v>
      </c>
      <c r="B1074" s="356" t="s">
        <v>142</v>
      </c>
      <c r="C1074" s="356" t="s">
        <v>2766</v>
      </c>
      <c r="D1074" s="358"/>
      <c r="E1074" s="358"/>
      <c r="F1074" s="356" t="e">
        <v>#N/A</v>
      </c>
      <c r="G1074" s="358"/>
      <c r="H1074" s="358"/>
      <c r="I1074" s="356" t="s">
        <v>3093</v>
      </c>
      <c r="J1074" s="347" t="s">
        <v>3093</v>
      </c>
      <c r="K1074" s="348" t="s">
        <v>4028</v>
      </c>
      <c r="L1074" s="348" t="s">
        <v>3999</v>
      </c>
      <c r="M1074" s="347" t="s">
        <v>2572</v>
      </c>
      <c r="N1074" s="347" t="s">
        <v>3093</v>
      </c>
      <c r="O1074" s="348" t="s">
        <v>2269</v>
      </c>
      <c r="P1074" s="347"/>
      <c r="Q1074" s="357" t="s">
        <v>2769</v>
      </c>
      <c r="R1074" s="358"/>
      <c r="S1074" s="356" t="s">
        <v>2269</v>
      </c>
      <c r="T1074" s="287" t="s">
        <v>2771</v>
      </c>
      <c r="U1074" s="259" t="s">
        <v>1493</v>
      </c>
      <c r="V1074" s="304">
        <v>50000000</v>
      </c>
      <c r="W1074" s="305">
        <v>76913550</v>
      </c>
      <c r="X1074" s="305">
        <v>0</v>
      </c>
      <c r="Y1074" s="305">
        <v>0</v>
      </c>
    </row>
    <row r="1075" spans="1:25" s="310" customFormat="1" ht="31.5">
      <c r="A1075" s="285" t="s">
        <v>2573</v>
      </c>
      <c r="B1075" s="356" t="s">
        <v>142</v>
      </c>
      <c r="C1075" s="356" t="s">
        <v>2766</v>
      </c>
      <c r="D1075" s="358"/>
      <c r="E1075" s="358"/>
      <c r="F1075" s="356" t="e">
        <v>#N/A</v>
      </c>
      <c r="G1075" s="358"/>
      <c r="H1075" s="358"/>
      <c r="I1075" s="356" t="s">
        <v>3094</v>
      </c>
      <c r="J1075" s="347" t="s">
        <v>3094</v>
      </c>
      <c r="K1075" s="348" t="s">
        <v>4028</v>
      </c>
      <c r="L1075" s="348" t="s">
        <v>3999</v>
      </c>
      <c r="M1075" s="347" t="s">
        <v>2573</v>
      </c>
      <c r="N1075" s="347" t="s">
        <v>3094</v>
      </c>
      <c r="O1075" s="348" t="s">
        <v>2269</v>
      </c>
      <c r="P1075" s="347"/>
      <c r="Q1075" s="357" t="s">
        <v>2769</v>
      </c>
      <c r="R1075" s="358"/>
      <c r="S1075" s="356" t="s">
        <v>2269</v>
      </c>
      <c r="T1075" s="287" t="s">
        <v>2771</v>
      </c>
      <c r="U1075" s="259" t="s">
        <v>1494</v>
      </c>
      <c r="V1075" s="304">
        <v>50000000</v>
      </c>
      <c r="W1075" s="305">
        <v>96000000</v>
      </c>
      <c r="X1075" s="305">
        <v>0</v>
      </c>
      <c r="Y1075" s="305">
        <v>0</v>
      </c>
    </row>
    <row r="1076" spans="1:25" s="310" customFormat="1" ht="31.5">
      <c r="A1076" s="285" t="s">
        <v>2574</v>
      </c>
      <c r="B1076" s="356" t="s">
        <v>142</v>
      </c>
      <c r="C1076" s="356" t="s">
        <v>2766</v>
      </c>
      <c r="D1076" s="358"/>
      <c r="E1076" s="358"/>
      <c r="F1076" s="356" t="s">
        <v>2574</v>
      </c>
      <c r="G1076" s="358"/>
      <c r="H1076" s="358"/>
      <c r="I1076" s="356" t="s">
        <v>3095</v>
      </c>
      <c r="J1076" s="347" t="s">
        <v>3095</v>
      </c>
      <c r="K1076" s="348" t="s">
        <v>4109</v>
      </c>
      <c r="L1076" s="348" t="s">
        <v>3999</v>
      </c>
      <c r="M1076" s="347" t="s">
        <v>2574</v>
      </c>
      <c r="N1076" s="347" t="s">
        <v>3095</v>
      </c>
      <c r="O1076" s="348" t="s">
        <v>2199</v>
      </c>
      <c r="P1076" s="347"/>
      <c r="Q1076" s="357" t="s">
        <v>2769</v>
      </c>
      <c r="R1076" s="358"/>
      <c r="S1076" s="356" t="s">
        <v>2199</v>
      </c>
      <c r="T1076" s="287" t="s">
        <v>2771</v>
      </c>
      <c r="U1076" s="259" t="s">
        <v>1495</v>
      </c>
      <c r="V1076" s="304"/>
      <c r="W1076" s="305">
        <v>306267411.07500005</v>
      </c>
      <c r="X1076" s="305">
        <v>0</v>
      </c>
      <c r="Y1076" s="305">
        <v>0</v>
      </c>
    </row>
    <row r="1077" spans="1:25" s="310" customFormat="1" ht="31.5">
      <c r="A1077" s="285" t="s">
        <v>2575</v>
      </c>
      <c r="B1077" s="356" t="s">
        <v>142</v>
      </c>
      <c r="C1077" s="356" t="s">
        <v>2766</v>
      </c>
      <c r="D1077" s="358"/>
      <c r="E1077" s="358"/>
      <c r="F1077" s="356" t="s">
        <v>2575</v>
      </c>
      <c r="G1077" s="358"/>
      <c r="H1077" s="358"/>
      <c r="I1077" s="356" t="s">
        <v>3096</v>
      </c>
      <c r="J1077" s="347" t="s">
        <v>3096</v>
      </c>
      <c r="K1077" s="348" t="s">
        <v>4109</v>
      </c>
      <c r="L1077" s="348" t="s">
        <v>3999</v>
      </c>
      <c r="M1077" s="347" t="s">
        <v>2575</v>
      </c>
      <c r="N1077" s="347" t="s">
        <v>3096</v>
      </c>
      <c r="O1077" s="348" t="s">
        <v>2199</v>
      </c>
      <c r="P1077" s="347"/>
      <c r="Q1077" s="357" t="s">
        <v>2769</v>
      </c>
      <c r="R1077" s="358"/>
      <c r="S1077" s="356" t="s">
        <v>2199</v>
      </c>
      <c r="T1077" s="287" t="s">
        <v>2771</v>
      </c>
      <c r="U1077" s="259" t="s">
        <v>1496</v>
      </c>
      <c r="V1077" s="304"/>
      <c r="W1077" s="305">
        <v>304592162.625</v>
      </c>
      <c r="X1077" s="305">
        <v>0</v>
      </c>
      <c r="Y1077" s="305">
        <v>0</v>
      </c>
    </row>
    <row r="1078" spans="1:25" s="310" customFormat="1" ht="31.5">
      <c r="A1078" s="285" t="s">
        <v>2576</v>
      </c>
      <c r="B1078" s="356" t="s">
        <v>142</v>
      </c>
      <c r="C1078" s="356" t="s">
        <v>2766</v>
      </c>
      <c r="D1078" s="358"/>
      <c r="E1078" s="358"/>
      <c r="F1078" s="356" t="e">
        <v>#N/A</v>
      </c>
      <c r="G1078" s="358"/>
      <c r="H1078" s="358"/>
      <c r="I1078" s="356" t="s">
        <v>3097</v>
      </c>
      <c r="J1078" s="347" t="s">
        <v>3097</v>
      </c>
      <c r="K1078" s="348" t="s">
        <v>4109</v>
      </c>
      <c r="L1078" s="348" t="s">
        <v>3999</v>
      </c>
      <c r="M1078" s="347" t="s">
        <v>2576</v>
      </c>
      <c r="N1078" s="347" t="s">
        <v>3097</v>
      </c>
      <c r="O1078" s="348" t="s">
        <v>2199</v>
      </c>
      <c r="P1078" s="347"/>
      <c r="Q1078" s="357" t="s">
        <v>2769</v>
      </c>
      <c r="R1078" s="358"/>
      <c r="S1078" s="356" t="s">
        <v>2199</v>
      </c>
      <c r="T1078" s="287" t="s">
        <v>2771</v>
      </c>
      <c r="U1078" s="259" t="s">
        <v>1497</v>
      </c>
      <c r="V1078" s="304"/>
      <c r="W1078" s="305">
        <v>41484702.75</v>
      </c>
      <c r="X1078" s="305">
        <v>0</v>
      </c>
      <c r="Y1078" s="305">
        <v>0</v>
      </c>
    </row>
    <row r="1079" spans="1:25" s="310" customFormat="1" ht="31.5">
      <c r="A1079" s="285" t="s">
        <v>2577</v>
      </c>
      <c r="B1079" s="356" t="s">
        <v>142</v>
      </c>
      <c r="C1079" s="356" t="s">
        <v>2766</v>
      </c>
      <c r="D1079" s="358"/>
      <c r="E1079" s="358"/>
      <c r="F1079" s="356" t="e">
        <v>#N/A</v>
      </c>
      <c r="G1079" s="358"/>
      <c r="H1079" s="358"/>
      <c r="I1079" s="356" t="s">
        <v>3098</v>
      </c>
      <c r="J1079" s="347" t="s">
        <v>3098</v>
      </c>
      <c r="K1079" s="348" t="s">
        <v>4109</v>
      </c>
      <c r="L1079" s="348" t="s">
        <v>3999</v>
      </c>
      <c r="M1079" s="347" t="s">
        <v>2577</v>
      </c>
      <c r="N1079" s="347" t="s">
        <v>3098</v>
      </c>
      <c r="O1079" s="348" t="s">
        <v>2199</v>
      </c>
      <c r="P1079" s="347"/>
      <c r="Q1079" s="357" t="s">
        <v>2769</v>
      </c>
      <c r="R1079" s="358"/>
      <c r="S1079" s="356" t="s">
        <v>2199</v>
      </c>
      <c r="T1079" s="287" t="s">
        <v>2771</v>
      </c>
      <c r="U1079" s="259" t="s">
        <v>1498</v>
      </c>
      <c r="V1079" s="304"/>
      <c r="W1079" s="305">
        <v>51454364.242499992</v>
      </c>
      <c r="X1079" s="305">
        <v>0</v>
      </c>
      <c r="Y1079" s="305">
        <v>0</v>
      </c>
    </row>
    <row r="1080" spans="1:25" s="310" customFormat="1" ht="31.5">
      <c r="A1080" s="285" t="s">
        <v>2578</v>
      </c>
      <c r="B1080" s="356" t="s">
        <v>142</v>
      </c>
      <c r="C1080" s="356" t="s">
        <v>2766</v>
      </c>
      <c r="D1080" s="358"/>
      <c r="E1080" s="358"/>
      <c r="F1080" s="356" t="s">
        <v>2578</v>
      </c>
      <c r="G1080" s="358"/>
      <c r="H1080" s="358"/>
      <c r="I1080" s="356" t="s">
        <v>3099</v>
      </c>
      <c r="J1080" s="347" t="s">
        <v>3099</v>
      </c>
      <c r="K1080" s="348" t="s">
        <v>4109</v>
      </c>
      <c r="L1080" s="348" t="s">
        <v>3999</v>
      </c>
      <c r="M1080" s="347" t="s">
        <v>2578</v>
      </c>
      <c r="N1080" s="347" t="s">
        <v>3099</v>
      </c>
      <c r="O1080" s="348" t="s">
        <v>2199</v>
      </c>
      <c r="P1080" s="347"/>
      <c r="Q1080" s="357" t="s">
        <v>2769</v>
      </c>
      <c r="R1080" s="358"/>
      <c r="S1080" s="356" t="s">
        <v>2199</v>
      </c>
      <c r="T1080" s="287" t="s">
        <v>2771</v>
      </c>
      <c r="U1080" s="259" t="s">
        <v>1499</v>
      </c>
      <c r="V1080" s="304"/>
      <c r="W1080" s="305">
        <v>47732388.134999998</v>
      </c>
      <c r="X1080" s="305">
        <v>0</v>
      </c>
      <c r="Y1080" s="305">
        <v>0</v>
      </c>
    </row>
    <row r="1081" spans="1:25" s="310" customFormat="1" ht="31.5">
      <c r="A1081" s="285" t="s">
        <v>2579</v>
      </c>
      <c r="B1081" s="356" t="s">
        <v>142</v>
      </c>
      <c r="C1081" s="356" t="s">
        <v>2766</v>
      </c>
      <c r="D1081" s="358"/>
      <c r="E1081" s="358"/>
      <c r="F1081" s="356" t="s">
        <v>2579</v>
      </c>
      <c r="G1081" s="358"/>
      <c r="H1081" s="358"/>
      <c r="I1081" s="356" t="s">
        <v>3100</v>
      </c>
      <c r="J1081" s="347" t="s">
        <v>3100</v>
      </c>
      <c r="K1081" s="348" t="s">
        <v>4109</v>
      </c>
      <c r="L1081" s="348" t="s">
        <v>3999</v>
      </c>
      <c r="M1081" s="347" t="s">
        <v>2579</v>
      </c>
      <c r="N1081" s="347" t="s">
        <v>3100</v>
      </c>
      <c r="O1081" s="348" t="s">
        <v>2199</v>
      </c>
      <c r="P1081" s="347"/>
      <c r="Q1081" s="357" t="s">
        <v>2769</v>
      </c>
      <c r="R1081" s="358"/>
      <c r="S1081" s="356" t="s">
        <v>2199</v>
      </c>
      <c r="T1081" s="287" t="s">
        <v>2771</v>
      </c>
      <c r="U1081" s="259" t="s">
        <v>1500</v>
      </c>
      <c r="V1081" s="304"/>
      <c r="W1081" s="305">
        <v>50984111.984999999</v>
      </c>
      <c r="X1081" s="305">
        <v>0</v>
      </c>
      <c r="Y1081" s="305">
        <v>0</v>
      </c>
    </row>
    <row r="1082" spans="1:25" s="310" customFormat="1" ht="31.5">
      <c r="A1082" s="285" t="s">
        <v>2580</v>
      </c>
      <c r="B1082" s="356" t="s">
        <v>142</v>
      </c>
      <c r="C1082" s="356" t="s">
        <v>2766</v>
      </c>
      <c r="D1082" s="358"/>
      <c r="E1082" s="358"/>
      <c r="F1082" s="356" t="s">
        <v>2580</v>
      </c>
      <c r="G1082" s="358"/>
      <c r="H1082" s="358"/>
      <c r="I1082" s="356" t="s">
        <v>3101</v>
      </c>
      <c r="J1082" s="347" t="s">
        <v>3101</v>
      </c>
      <c r="K1082" s="348" t="s">
        <v>4109</v>
      </c>
      <c r="L1082" s="348" t="s">
        <v>3999</v>
      </c>
      <c r="M1082" s="347" t="s">
        <v>2580</v>
      </c>
      <c r="N1082" s="347" t="s">
        <v>3101</v>
      </c>
      <c r="O1082" s="348" t="s">
        <v>2199</v>
      </c>
      <c r="P1082" s="347"/>
      <c r="Q1082" s="357" t="s">
        <v>2769</v>
      </c>
      <c r="R1082" s="358"/>
      <c r="S1082" s="356" t="s">
        <v>2199</v>
      </c>
      <c r="T1082" s="287" t="s">
        <v>2771</v>
      </c>
      <c r="U1082" s="259" t="s">
        <v>570</v>
      </c>
      <c r="V1082" s="304"/>
      <c r="W1082" s="305">
        <v>80418231.644999996</v>
      </c>
      <c r="X1082" s="305">
        <v>0</v>
      </c>
      <c r="Y1082" s="305">
        <v>0</v>
      </c>
    </row>
    <row r="1083" spans="1:25" s="310" customFormat="1" ht="31.5">
      <c r="A1083" s="285" t="s">
        <v>2581</v>
      </c>
      <c r="B1083" s="356" t="s">
        <v>142</v>
      </c>
      <c r="C1083" s="356" t="s">
        <v>2766</v>
      </c>
      <c r="D1083" s="358"/>
      <c r="E1083" s="358"/>
      <c r="F1083" s="356" t="e">
        <v>#N/A</v>
      </c>
      <c r="G1083" s="358"/>
      <c r="H1083" s="358"/>
      <c r="I1083" s="356" t="s">
        <v>3102</v>
      </c>
      <c r="J1083" s="347" t="s">
        <v>3102</v>
      </c>
      <c r="K1083" s="348" t="s">
        <v>4109</v>
      </c>
      <c r="L1083" s="348" t="s">
        <v>3999</v>
      </c>
      <c r="M1083" s="347" t="s">
        <v>2581</v>
      </c>
      <c r="N1083" s="347" t="s">
        <v>3102</v>
      </c>
      <c r="O1083" s="348" t="s">
        <v>2199</v>
      </c>
      <c r="P1083" s="347"/>
      <c r="Q1083" s="357" t="s">
        <v>2769</v>
      </c>
      <c r="R1083" s="358"/>
      <c r="S1083" s="356" t="s">
        <v>2199</v>
      </c>
      <c r="T1083" s="287" t="s">
        <v>2771</v>
      </c>
      <c r="U1083" s="259" t="s">
        <v>571</v>
      </c>
      <c r="V1083" s="304"/>
      <c r="W1083" s="305">
        <v>4629725</v>
      </c>
      <c r="X1083" s="305">
        <v>0</v>
      </c>
      <c r="Y1083" s="305">
        <v>0</v>
      </c>
    </row>
    <row r="1084" spans="1:25" s="310" customFormat="1" ht="31.5">
      <c r="A1084" s="285" t="s">
        <v>2582</v>
      </c>
      <c r="B1084" s="356" t="s">
        <v>142</v>
      </c>
      <c r="C1084" s="356" t="s">
        <v>2766</v>
      </c>
      <c r="D1084" s="358"/>
      <c r="E1084" s="358"/>
      <c r="F1084" s="356" t="e">
        <v>#N/A</v>
      </c>
      <c r="G1084" s="358"/>
      <c r="H1084" s="358"/>
      <c r="I1084" s="356" t="s">
        <v>3103</v>
      </c>
      <c r="J1084" s="347" t="s">
        <v>3103</v>
      </c>
      <c r="K1084" s="348" t="s">
        <v>4109</v>
      </c>
      <c r="L1084" s="348" t="s">
        <v>3999</v>
      </c>
      <c r="M1084" s="347" t="s">
        <v>2582</v>
      </c>
      <c r="N1084" s="347" t="s">
        <v>3103</v>
      </c>
      <c r="O1084" s="348" t="s">
        <v>2199</v>
      </c>
      <c r="P1084" s="347"/>
      <c r="Q1084" s="357" t="s">
        <v>2769</v>
      </c>
      <c r="R1084" s="358"/>
      <c r="S1084" s="356" t="s">
        <v>2199</v>
      </c>
      <c r="T1084" s="287" t="s">
        <v>2771</v>
      </c>
      <c r="U1084" s="259" t="s">
        <v>572</v>
      </c>
      <c r="V1084" s="304"/>
      <c r="W1084" s="305">
        <v>60982765.905000001</v>
      </c>
      <c r="X1084" s="305">
        <v>0</v>
      </c>
      <c r="Y1084" s="305">
        <v>0</v>
      </c>
    </row>
    <row r="1085" spans="1:25" s="310" customFormat="1" ht="31.5">
      <c r="A1085" s="285" t="s">
        <v>2583</v>
      </c>
      <c r="B1085" s="356" t="s">
        <v>142</v>
      </c>
      <c r="C1085" s="356" t="s">
        <v>2766</v>
      </c>
      <c r="D1085" s="358"/>
      <c r="E1085" s="358"/>
      <c r="F1085" s="356" t="e">
        <v>#N/A</v>
      </c>
      <c r="G1085" s="358"/>
      <c r="H1085" s="358"/>
      <c r="I1085" s="356" t="s">
        <v>3104</v>
      </c>
      <c r="J1085" s="347" t="s">
        <v>3104</v>
      </c>
      <c r="K1085" s="348" t="s">
        <v>4109</v>
      </c>
      <c r="L1085" s="348" t="s">
        <v>3999</v>
      </c>
      <c r="M1085" s="347" t="s">
        <v>2583</v>
      </c>
      <c r="N1085" s="347" t="s">
        <v>3104</v>
      </c>
      <c r="O1085" s="348" t="s">
        <v>2282</v>
      </c>
      <c r="P1085" s="347"/>
      <c r="Q1085" s="357" t="s">
        <v>2769</v>
      </c>
      <c r="R1085" s="358"/>
      <c r="S1085" s="356" t="s">
        <v>2282</v>
      </c>
      <c r="T1085" s="287" t="s">
        <v>2771</v>
      </c>
      <c r="U1085" s="259" t="s">
        <v>1501</v>
      </c>
      <c r="V1085" s="304">
        <v>39095200</v>
      </c>
      <c r="W1085" s="305">
        <v>39000000</v>
      </c>
      <c r="X1085" s="305">
        <v>0</v>
      </c>
      <c r="Y1085" s="305">
        <v>0</v>
      </c>
    </row>
    <row r="1086" spans="1:25" s="310" customFormat="1" ht="31.5">
      <c r="A1086" s="285" t="s">
        <v>2584</v>
      </c>
      <c r="B1086" s="356" t="s">
        <v>142</v>
      </c>
      <c r="C1086" s="356" t="s">
        <v>2766</v>
      </c>
      <c r="D1086" s="358"/>
      <c r="E1086" s="358"/>
      <c r="F1086" s="356" t="e">
        <v>#N/A</v>
      </c>
      <c r="G1086" s="358"/>
      <c r="H1086" s="358"/>
      <c r="I1086" s="356" t="s">
        <v>3105</v>
      </c>
      <c r="J1086" s="347" t="s">
        <v>3105</v>
      </c>
      <c r="K1086" s="348" t="s">
        <v>4109</v>
      </c>
      <c r="L1086" s="348" t="s">
        <v>3999</v>
      </c>
      <c r="M1086" s="347" t="s">
        <v>2584</v>
      </c>
      <c r="N1086" s="347" t="s">
        <v>3105</v>
      </c>
      <c r="O1086" s="348" t="s">
        <v>2260</v>
      </c>
      <c r="P1086" s="347"/>
      <c r="Q1086" s="357" t="s">
        <v>2769</v>
      </c>
      <c r="R1086" s="358"/>
      <c r="S1086" s="356" t="s">
        <v>2260</v>
      </c>
      <c r="T1086" s="287" t="s">
        <v>2771</v>
      </c>
      <c r="U1086" s="259" t="s">
        <v>1502</v>
      </c>
      <c r="V1086" s="304">
        <v>1300000000</v>
      </c>
      <c r="W1086" s="305">
        <v>484123650.10000002</v>
      </c>
      <c r="X1086" s="305">
        <v>0</v>
      </c>
      <c r="Y1086" s="305">
        <v>0</v>
      </c>
    </row>
    <row r="1087" spans="1:25" s="310" customFormat="1">
      <c r="A1087" s="285" t="s">
        <v>2585</v>
      </c>
      <c r="B1087" s="356" t="s">
        <v>142</v>
      </c>
      <c r="C1087" s="356" t="s">
        <v>2766</v>
      </c>
      <c r="D1087" s="358"/>
      <c r="E1087" s="358"/>
      <c r="F1087" s="356" t="e">
        <v>#N/A</v>
      </c>
      <c r="G1087" s="358"/>
      <c r="H1087" s="358"/>
      <c r="I1087" s="356" t="s">
        <v>3106</v>
      </c>
      <c r="J1087" s="347" t="s">
        <v>3106</v>
      </c>
      <c r="K1087" s="348" t="s">
        <v>4109</v>
      </c>
      <c r="L1087" s="348" t="s">
        <v>3999</v>
      </c>
      <c r="M1087" s="347" t="s">
        <v>2585</v>
      </c>
      <c r="N1087" s="347" t="s">
        <v>3106</v>
      </c>
      <c r="O1087" s="348" t="s">
        <v>2326</v>
      </c>
      <c r="P1087" s="347"/>
      <c r="Q1087" s="357" t="s">
        <v>2769</v>
      </c>
      <c r="R1087" s="358"/>
      <c r="S1087" s="356" t="s">
        <v>2326</v>
      </c>
      <c r="T1087" s="287" t="s">
        <v>2771</v>
      </c>
      <c r="U1087" s="259" t="s">
        <v>1503</v>
      </c>
      <c r="V1087" s="304">
        <v>1711390436.6900001</v>
      </c>
      <c r="W1087" s="305">
        <v>500000000</v>
      </c>
      <c r="X1087" s="305">
        <v>0</v>
      </c>
      <c r="Y1087" s="305">
        <v>0</v>
      </c>
    </row>
    <row r="1088" spans="1:25" s="310" customFormat="1">
      <c r="A1088" s="285" t="s">
        <v>2586</v>
      </c>
      <c r="B1088" s="356" t="s">
        <v>142</v>
      </c>
      <c r="C1088" s="356" t="s">
        <v>2766</v>
      </c>
      <c r="D1088" s="358"/>
      <c r="E1088" s="358"/>
      <c r="F1088" s="356" t="e">
        <v>#N/A</v>
      </c>
      <c r="G1088" s="358"/>
      <c r="H1088" s="358"/>
      <c r="I1088" s="356" t="s">
        <v>3107</v>
      </c>
      <c r="J1088" s="347" t="s">
        <v>3107</v>
      </c>
      <c r="K1088" s="348" t="s">
        <v>4109</v>
      </c>
      <c r="L1088" s="348" t="s">
        <v>3999</v>
      </c>
      <c r="M1088" s="347" t="s">
        <v>2586</v>
      </c>
      <c r="N1088" s="347" t="s">
        <v>3107</v>
      </c>
      <c r="O1088" s="348" t="s">
        <v>2199</v>
      </c>
      <c r="P1088" s="347"/>
      <c r="Q1088" s="357" t="s">
        <v>2769</v>
      </c>
      <c r="R1088" s="358"/>
      <c r="S1088" s="356" t="s">
        <v>2199</v>
      </c>
      <c r="T1088" s="287" t="s">
        <v>2771</v>
      </c>
      <c r="U1088" s="259" t="s">
        <v>1504</v>
      </c>
      <c r="V1088" s="304">
        <v>251000000</v>
      </c>
      <c r="W1088" s="305">
        <v>598175580.5</v>
      </c>
      <c r="X1088" s="305">
        <v>0</v>
      </c>
      <c r="Y1088" s="305">
        <v>0</v>
      </c>
    </row>
    <row r="1089" spans="1:25" s="310" customFormat="1" ht="31.5">
      <c r="A1089" s="285" t="s">
        <v>2587</v>
      </c>
      <c r="B1089" s="356" t="s">
        <v>142</v>
      </c>
      <c r="C1089" s="356" t="s">
        <v>2766</v>
      </c>
      <c r="D1089" s="358"/>
      <c r="E1089" s="358"/>
      <c r="F1089" s="356" t="e">
        <v>#N/A</v>
      </c>
      <c r="G1089" s="358"/>
      <c r="H1089" s="358"/>
      <c r="I1089" s="356" t="s">
        <v>3108</v>
      </c>
      <c r="J1089" s="347" t="s">
        <v>3108</v>
      </c>
      <c r="K1089" s="348" t="s">
        <v>4109</v>
      </c>
      <c r="L1089" s="348" t="s">
        <v>3999</v>
      </c>
      <c r="M1089" s="347" t="s">
        <v>2587</v>
      </c>
      <c r="N1089" s="347" t="s">
        <v>3108</v>
      </c>
      <c r="O1089" s="348" t="s">
        <v>2269</v>
      </c>
      <c r="P1089" s="347"/>
      <c r="Q1089" s="357" t="s">
        <v>2769</v>
      </c>
      <c r="R1089" s="358"/>
      <c r="S1089" s="356" t="s">
        <v>2269</v>
      </c>
      <c r="T1089" s="287" t="s">
        <v>2771</v>
      </c>
      <c r="U1089" s="259" t="s">
        <v>573</v>
      </c>
      <c r="V1089" s="304">
        <v>80000000</v>
      </c>
      <c r="W1089" s="305">
        <v>184336744.09999999</v>
      </c>
      <c r="X1089" s="305">
        <v>0</v>
      </c>
      <c r="Y1089" s="305">
        <v>0</v>
      </c>
    </row>
    <row r="1090" spans="1:25" s="310" customFormat="1" ht="31.5">
      <c r="A1090" s="285" t="s">
        <v>2588</v>
      </c>
      <c r="B1090" s="356" t="s">
        <v>142</v>
      </c>
      <c r="C1090" s="356" t="s">
        <v>2766</v>
      </c>
      <c r="D1090" s="358"/>
      <c r="E1090" s="358"/>
      <c r="F1090" s="356" t="e">
        <v>#N/A</v>
      </c>
      <c r="G1090" s="358"/>
      <c r="H1090" s="358"/>
      <c r="I1090" s="356" t="s">
        <v>3109</v>
      </c>
      <c r="J1090" s="347" t="s">
        <v>3109</v>
      </c>
      <c r="K1090" s="348" t="s">
        <v>4029</v>
      </c>
      <c r="L1090" s="348" t="s">
        <v>3999</v>
      </c>
      <c r="M1090" s="347" t="s">
        <v>2588</v>
      </c>
      <c r="N1090" s="347" t="s">
        <v>3109</v>
      </c>
      <c r="O1090" s="348" t="s">
        <v>2326</v>
      </c>
      <c r="P1090" s="347"/>
      <c r="Q1090" s="357" t="s">
        <v>2769</v>
      </c>
      <c r="R1090" s="358"/>
      <c r="S1090" s="356" t="s">
        <v>2326</v>
      </c>
      <c r="T1090" s="287" t="s">
        <v>2771</v>
      </c>
      <c r="U1090" s="259" t="s">
        <v>1505</v>
      </c>
      <c r="V1090" s="304">
        <v>50000000</v>
      </c>
      <c r="W1090" s="305">
        <v>531244266.81</v>
      </c>
      <c r="X1090" s="305">
        <v>0</v>
      </c>
      <c r="Y1090" s="305">
        <v>0</v>
      </c>
    </row>
    <row r="1091" spans="1:25" s="310" customFormat="1">
      <c r="A1091" s="285" t="s">
        <v>2589</v>
      </c>
      <c r="B1091" s="356" t="s">
        <v>142</v>
      </c>
      <c r="C1091" s="356" t="s">
        <v>2766</v>
      </c>
      <c r="D1091" s="358"/>
      <c r="E1091" s="358"/>
      <c r="F1091" s="356" t="s">
        <v>2589</v>
      </c>
      <c r="G1091" s="358"/>
      <c r="H1091" s="358"/>
      <c r="I1091" s="356" t="s">
        <v>3110</v>
      </c>
      <c r="J1091" s="347" t="s">
        <v>3110</v>
      </c>
      <c r="K1091" s="348" t="s">
        <v>4028</v>
      </c>
      <c r="L1091" s="348" t="s">
        <v>3999</v>
      </c>
      <c r="M1091" s="347" t="s">
        <v>2589</v>
      </c>
      <c r="N1091" s="347" t="s">
        <v>3110</v>
      </c>
      <c r="O1091" s="348" t="s">
        <v>2201</v>
      </c>
      <c r="P1091" s="347"/>
      <c r="Q1091" s="357" t="s">
        <v>2769</v>
      </c>
      <c r="R1091" s="358"/>
      <c r="S1091" s="356" t="s">
        <v>2201</v>
      </c>
      <c r="T1091" s="287" t="s">
        <v>2771</v>
      </c>
      <c r="U1091" s="259" t="s">
        <v>1506</v>
      </c>
      <c r="V1091" s="304">
        <v>639726142.79999995</v>
      </c>
      <c r="W1091" s="305">
        <v>639726142.79999995</v>
      </c>
      <c r="X1091" s="305">
        <v>0</v>
      </c>
      <c r="Y1091" s="305">
        <v>0</v>
      </c>
    </row>
    <row r="1092" spans="1:25" s="310" customFormat="1">
      <c r="A1092" s="285" t="s">
        <v>2590</v>
      </c>
      <c r="B1092" s="356" t="s">
        <v>142</v>
      </c>
      <c r="C1092" s="356" t="s">
        <v>2766</v>
      </c>
      <c r="D1092" s="358"/>
      <c r="E1092" s="358"/>
      <c r="F1092" s="356" t="s">
        <v>2590</v>
      </c>
      <c r="G1092" s="358"/>
      <c r="H1092" s="358"/>
      <c r="I1092" s="356" t="s">
        <v>3111</v>
      </c>
      <c r="J1092" s="347" t="s">
        <v>3111</v>
      </c>
      <c r="K1092" s="348" t="s">
        <v>4028</v>
      </c>
      <c r="L1092" s="348" t="s">
        <v>3999</v>
      </c>
      <c r="M1092" s="347" t="s">
        <v>2590</v>
      </c>
      <c r="N1092" s="347" t="s">
        <v>3111</v>
      </c>
      <c r="O1092" s="348" t="s">
        <v>2201</v>
      </c>
      <c r="P1092" s="347"/>
      <c r="Q1092" s="357" t="s">
        <v>2769</v>
      </c>
      <c r="R1092" s="358"/>
      <c r="S1092" s="356" t="s">
        <v>2201</v>
      </c>
      <c r="T1092" s="287" t="s">
        <v>2771</v>
      </c>
      <c r="U1092" s="259" t="s">
        <v>1507</v>
      </c>
      <c r="V1092" s="304">
        <v>595110651</v>
      </c>
      <c r="W1092" s="305">
        <v>595110651</v>
      </c>
      <c r="X1092" s="305">
        <v>0</v>
      </c>
      <c r="Y1092" s="305">
        <v>0</v>
      </c>
    </row>
    <row r="1093" spans="1:25" s="310" customFormat="1" ht="31.5">
      <c r="A1093" s="285" t="s">
        <v>2601</v>
      </c>
      <c r="B1093" s="356" t="s">
        <v>142</v>
      </c>
      <c r="C1093" s="356" t="s">
        <v>2766</v>
      </c>
      <c r="D1093" s="358"/>
      <c r="E1093" s="358"/>
      <c r="F1093" s="356" t="e">
        <v>#N/A</v>
      </c>
      <c r="G1093" s="358"/>
      <c r="H1093" s="358"/>
      <c r="I1093" s="356" t="s">
        <v>3122</v>
      </c>
      <c r="J1093" s="347" t="s">
        <v>3122</v>
      </c>
      <c r="K1093" s="348" t="s">
        <v>4109</v>
      </c>
      <c r="L1093" s="348" t="s">
        <v>3999</v>
      </c>
      <c r="M1093" s="347" t="s">
        <v>2601</v>
      </c>
      <c r="N1093" s="347" t="s">
        <v>3122</v>
      </c>
      <c r="O1093" s="348" t="s">
        <v>2352</v>
      </c>
      <c r="P1093" s="347"/>
      <c r="Q1093" s="357" t="s">
        <v>2769</v>
      </c>
      <c r="R1093" s="358"/>
      <c r="S1093" s="356" t="s">
        <v>2352</v>
      </c>
      <c r="T1093" s="287" t="s">
        <v>2771</v>
      </c>
      <c r="U1093" s="259" t="s">
        <v>1508</v>
      </c>
      <c r="V1093" s="304">
        <v>500000000</v>
      </c>
      <c r="W1093" s="305">
        <v>1430000000</v>
      </c>
      <c r="X1093" s="305">
        <v>0</v>
      </c>
      <c r="Y1093" s="305">
        <v>0</v>
      </c>
    </row>
    <row r="1094" spans="1:25" s="310" customFormat="1" ht="31.5">
      <c r="A1094" s="285" t="s">
        <v>3462</v>
      </c>
      <c r="B1094" s="356" t="s">
        <v>142</v>
      </c>
      <c r="C1094" s="356" t="s">
        <v>2766</v>
      </c>
      <c r="D1094" s="358"/>
      <c r="E1094" s="358"/>
      <c r="F1094" s="356" t="e">
        <v>#N/A</v>
      </c>
      <c r="G1094" s="358"/>
      <c r="H1094" s="358"/>
      <c r="I1094" s="356" t="s">
        <v>3463</v>
      </c>
      <c r="J1094" s="347" t="s">
        <v>3463</v>
      </c>
      <c r="K1094" s="348" t="s">
        <v>4029</v>
      </c>
      <c r="L1094" s="348" t="s">
        <v>3999</v>
      </c>
      <c r="M1094" s="347" t="s">
        <v>3462</v>
      </c>
      <c r="N1094" s="347" t="s">
        <v>3463</v>
      </c>
      <c r="O1094" s="348">
        <v>0</v>
      </c>
      <c r="P1094" s="347"/>
      <c r="Q1094" s="357" t="s">
        <v>2769</v>
      </c>
      <c r="R1094" s="358"/>
      <c r="S1094" s="356">
        <v>23020118</v>
      </c>
      <c r="T1094" s="287"/>
      <c r="U1094" s="259" t="s">
        <v>1847</v>
      </c>
      <c r="V1094" s="304"/>
      <c r="W1094" s="305">
        <v>125000000</v>
      </c>
      <c r="X1094" s="305">
        <v>0</v>
      </c>
      <c r="Y1094" s="305">
        <v>5001400000</v>
      </c>
    </row>
    <row r="1095" spans="1:25" s="310" customFormat="1">
      <c r="A1095" s="285" t="s">
        <v>2591</v>
      </c>
      <c r="B1095" s="356" t="s">
        <v>142</v>
      </c>
      <c r="C1095" s="356" t="s">
        <v>2766</v>
      </c>
      <c r="D1095" s="358"/>
      <c r="E1095" s="358"/>
      <c r="F1095" s="356" t="s">
        <v>2591</v>
      </c>
      <c r="G1095" s="358"/>
      <c r="H1095" s="358"/>
      <c r="I1095" s="356" t="s">
        <v>3112</v>
      </c>
      <c r="J1095" s="347" t="s">
        <v>3112</v>
      </c>
      <c r="K1095" s="348" t="s">
        <v>4109</v>
      </c>
      <c r="L1095" s="348" t="s">
        <v>3999</v>
      </c>
      <c r="M1095" s="347" t="s">
        <v>2591</v>
      </c>
      <c r="N1095" s="347" t="s">
        <v>3112</v>
      </c>
      <c r="O1095" s="348" t="s">
        <v>2199</v>
      </c>
      <c r="P1095" s="347"/>
      <c r="Q1095" s="357" t="s">
        <v>2769</v>
      </c>
      <c r="R1095" s="358"/>
      <c r="S1095" s="356" t="s">
        <v>2199</v>
      </c>
      <c r="T1095" s="287" t="s">
        <v>2771</v>
      </c>
      <c r="U1095" s="259" t="s">
        <v>574</v>
      </c>
      <c r="V1095" s="304">
        <v>50000000</v>
      </c>
      <c r="W1095" s="305">
        <v>150000000</v>
      </c>
      <c r="X1095" s="305">
        <v>0</v>
      </c>
      <c r="Y1095" s="305">
        <v>0</v>
      </c>
    </row>
    <row r="1096" spans="1:25" s="310" customFormat="1" ht="31.5">
      <c r="A1096" s="285" t="s">
        <v>2592</v>
      </c>
      <c r="B1096" s="356" t="s">
        <v>142</v>
      </c>
      <c r="C1096" s="356" t="s">
        <v>2766</v>
      </c>
      <c r="D1096" s="358"/>
      <c r="E1096" s="358"/>
      <c r="F1096" s="356" t="s">
        <v>2592</v>
      </c>
      <c r="G1096" s="358"/>
      <c r="H1096" s="358"/>
      <c r="I1096" s="356" t="s">
        <v>3113</v>
      </c>
      <c r="J1096" s="347" t="s">
        <v>3113</v>
      </c>
      <c r="K1096" s="348" t="s">
        <v>4109</v>
      </c>
      <c r="L1096" s="348" t="s">
        <v>3999</v>
      </c>
      <c r="M1096" s="347" t="s">
        <v>2592</v>
      </c>
      <c r="N1096" s="347" t="s">
        <v>3113</v>
      </c>
      <c r="O1096" s="348" t="s">
        <v>2199</v>
      </c>
      <c r="P1096" s="347"/>
      <c r="Q1096" s="357" t="s">
        <v>2769</v>
      </c>
      <c r="R1096" s="358"/>
      <c r="S1096" s="356" t="s">
        <v>2199</v>
      </c>
      <c r="T1096" s="287" t="s">
        <v>2771</v>
      </c>
      <c r="U1096" s="259" t="s">
        <v>1509</v>
      </c>
      <c r="V1096" s="304"/>
      <c r="W1096" s="305">
        <v>86967041.200000003</v>
      </c>
      <c r="X1096" s="305">
        <v>0</v>
      </c>
      <c r="Y1096" s="305">
        <v>0</v>
      </c>
    </row>
    <row r="1097" spans="1:25" s="310" customFormat="1" ht="31.5">
      <c r="A1097" s="285" t="s">
        <v>2593</v>
      </c>
      <c r="B1097" s="356" t="s">
        <v>142</v>
      </c>
      <c r="C1097" s="356" t="s">
        <v>2766</v>
      </c>
      <c r="D1097" s="358"/>
      <c r="E1097" s="358"/>
      <c r="F1097" s="356" t="s">
        <v>2593</v>
      </c>
      <c r="G1097" s="358"/>
      <c r="H1097" s="358"/>
      <c r="I1097" s="356" t="s">
        <v>3114</v>
      </c>
      <c r="J1097" s="347" t="s">
        <v>3114</v>
      </c>
      <c r="K1097" s="348" t="s">
        <v>4109</v>
      </c>
      <c r="L1097" s="348" t="s">
        <v>3999</v>
      </c>
      <c r="M1097" s="347" t="s">
        <v>2593</v>
      </c>
      <c r="N1097" s="347" t="s">
        <v>3114</v>
      </c>
      <c r="O1097" s="348" t="s">
        <v>2199</v>
      </c>
      <c r="P1097" s="347"/>
      <c r="Q1097" s="357" t="s">
        <v>2769</v>
      </c>
      <c r="R1097" s="358"/>
      <c r="S1097" s="356" t="s">
        <v>2199</v>
      </c>
      <c r="T1097" s="287" t="s">
        <v>2771</v>
      </c>
      <c r="U1097" s="259" t="s">
        <v>1510</v>
      </c>
      <c r="V1097" s="304"/>
      <c r="W1097" s="305">
        <v>91932284.400000006</v>
      </c>
      <c r="X1097" s="305">
        <v>0</v>
      </c>
      <c r="Y1097" s="305">
        <v>0</v>
      </c>
    </row>
    <row r="1098" spans="1:25" s="310" customFormat="1" ht="31.5">
      <c r="A1098" s="285" t="s">
        <v>2594</v>
      </c>
      <c r="B1098" s="356" t="s">
        <v>142</v>
      </c>
      <c r="C1098" s="356" t="s">
        <v>2766</v>
      </c>
      <c r="D1098" s="358"/>
      <c r="E1098" s="358"/>
      <c r="F1098" s="356" t="e">
        <v>#N/A</v>
      </c>
      <c r="G1098" s="358"/>
      <c r="H1098" s="358"/>
      <c r="I1098" s="356" t="s">
        <v>3115</v>
      </c>
      <c r="J1098" s="347" t="s">
        <v>3115</v>
      </c>
      <c r="K1098" s="348" t="s">
        <v>4109</v>
      </c>
      <c r="L1098" s="348" t="s">
        <v>3999</v>
      </c>
      <c r="M1098" s="347" t="s">
        <v>2594</v>
      </c>
      <c r="N1098" s="347" t="s">
        <v>3115</v>
      </c>
      <c r="O1098" s="348" t="s">
        <v>2199</v>
      </c>
      <c r="P1098" s="347"/>
      <c r="Q1098" s="357" t="s">
        <v>2769</v>
      </c>
      <c r="R1098" s="358"/>
      <c r="S1098" s="356" t="s">
        <v>2199</v>
      </c>
      <c r="T1098" s="287" t="s">
        <v>2771</v>
      </c>
      <c r="U1098" s="259" t="s">
        <v>1511</v>
      </c>
      <c r="V1098" s="304"/>
      <c r="W1098" s="305">
        <v>6695000</v>
      </c>
      <c r="X1098" s="305">
        <v>0</v>
      </c>
      <c r="Y1098" s="305">
        <v>0</v>
      </c>
    </row>
    <row r="1099" spans="1:25" s="310" customFormat="1" ht="31.5">
      <c r="A1099" s="285" t="s">
        <v>2595</v>
      </c>
      <c r="B1099" s="356" t="s">
        <v>142</v>
      </c>
      <c r="C1099" s="356" t="s">
        <v>2766</v>
      </c>
      <c r="D1099" s="358"/>
      <c r="E1099" s="358"/>
      <c r="F1099" s="356" t="e">
        <v>#N/A</v>
      </c>
      <c r="G1099" s="358"/>
      <c r="H1099" s="358"/>
      <c r="I1099" s="356" t="s">
        <v>3116</v>
      </c>
      <c r="J1099" s="347" t="s">
        <v>3116</v>
      </c>
      <c r="K1099" s="348" t="s">
        <v>4109</v>
      </c>
      <c r="L1099" s="348" t="s">
        <v>3999</v>
      </c>
      <c r="M1099" s="347" t="s">
        <v>2595</v>
      </c>
      <c r="N1099" s="347" t="s">
        <v>3116</v>
      </c>
      <c r="O1099" s="348" t="s">
        <v>2199</v>
      </c>
      <c r="P1099" s="347"/>
      <c r="Q1099" s="357" t="s">
        <v>2769</v>
      </c>
      <c r="R1099" s="358"/>
      <c r="S1099" s="356" t="s">
        <v>2199</v>
      </c>
      <c r="T1099" s="287" t="s">
        <v>2771</v>
      </c>
      <c r="U1099" s="259" t="s">
        <v>1512</v>
      </c>
      <c r="V1099" s="304"/>
      <c r="W1099" s="305">
        <v>13920000</v>
      </c>
      <c r="X1099" s="305">
        <v>0</v>
      </c>
      <c r="Y1099" s="305">
        <v>0</v>
      </c>
    </row>
    <row r="1100" spans="1:25" s="310" customFormat="1" ht="31.5">
      <c r="A1100" s="285" t="s">
        <v>2596</v>
      </c>
      <c r="B1100" s="356" t="s">
        <v>142</v>
      </c>
      <c r="C1100" s="356" t="s">
        <v>2766</v>
      </c>
      <c r="D1100" s="358"/>
      <c r="E1100" s="358"/>
      <c r="F1100" s="356" t="e">
        <v>#N/A</v>
      </c>
      <c r="G1100" s="358"/>
      <c r="H1100" s="358"/>
      <c r="I1100" s="356" t="s">
        <v>3117</v>
      </c>
      <c r="J1100" s="347" t="s">
        <v>3117</v>
      </c>
      <c r="K1100" s="348" t="s">
        <v>4109</v>
      </c>
      <c r="L1100" s="348" t="s">
        <v>3999</v>
      </c>
      <c r="M1100" s="347" t="s">
        <v>2596</v>
      </c>
      <c r="N1100" s="347" t="s">
        <v>3117</v>
      </c>
      <c r="O1100" s="348" t="s">
        <v>2199</v>
      </c>
      <c r="P1100" s="347"/>
      <c r="Q1100" s="357" t="s">
        <v>2769</v>
      </c>
      <c r="R1100" s="358"/>
      <c r="S1100" s="356" t="s">
        <v>2199</v>
      </c>
      <c r="T1100" s="287" t="s">
        <v>2771</v>
      </c>
      <c r="U1100" s="259" t="s">
        <v>1513</v>
      </c>
      <c r="V1100" s="304"/>
      <c r="W1100" s="305">
        <v>46000000</v>
      </c>
      <c r="X1100" s="305">
        <v>0</v>
      </c>
      <c r="Y1100" s="305">
        <v>0</v>
      </c>
    </row>
    <row r="1101" spans="1:25" s="310" customFormat="1" ht="31.5">
      <c r="A1101" s="285" t="s">
        <v>2597</v>
      </c>
      <c r="B1101" s="356" t="s">
        <v>142</v>
      </c>
      <c r="C1101" s="356" t="s">
        <v>2766</v>
      </c>
      <c r="D1101" s="358"/>
      <c r="E1101" s="358"/>
      <c r="F1101" s="356" t="e">
        <v>#N/A</v>
      </c>
      <c r="G1101" s="358"/>
      <c r="H1101" s="358"/>
      <c r="I1101" s="356" t="s">
        <v>3118</v>
      </c>
      <c r="J1101" s="347" t="s">
        <v>3118</v>
      </c>
      <c r="K1101" s="348" t="s">
        <v>4109</v>
      </c>
      <c r="L1101" s="348" t="s">
        <v>3999</v>
      </c>
      <c r="M1101" s="347" t="s">
        <v>2597</v>
      </c>
      <c r="N1101" s="347" t="s">
        <v>3118</v>
      </c>
      <c r="O1101" s="348" t="s">
        <v>2199</v>
      </c>
      <c r="P1101" s="347"/>
      <c r="Q1101" s="357" t="s">
        <v>2769</v>
      </c>
      <c r="R1101" s="358"/>
      <c r="S1101" s="356" t="s">
        <v>2199</v>
      </c>
      <c r="T1101" s="287" t="s">
        <v>2771</v>
      </c>
      <c r="U1101" s="259" t="s">
        <v>1514</v>
      </c>
      <c r="V1101" s="304">
        <v>97434815</v>
      </c>
      <c r="W1101" s="305">
        <v>225400000</v>
      </c>
      <c r="X1101" s="305">
        <v>800000</v>
      </c>
      <c r="Y1101" s="305">
        <v>800000</v>
      </c>
    </row>
    <row r="1102" spans="1:25" s="310" customFormat="1">
      <c r="A1102" s="285" t="s">
        <v>2598</v>
      </c>
      <c r="B1102" s="356" t="s">
        <v>142</v>
      </c>
      <c r="C1102" s="356" t="s">
        <v>2766</v>
      </c>
      <c r="D1102" s="358"/>
      <c r="E1102" s="358"/>
      <c r="F1102" s="356" t="s">
        <v>2598</v>
      </c>
      <c r="G1102" s="358"/>
      <c r="H1102" s="358"/>
      <c r="I1102" s="356" t="s">
        <v>3119</v>
      </c>
      <c r="J1102" s="347" t="s">
        <v>3119</v>
      </c>
      <c r="K1102" s="348" t="s">
        <v>4110</v>
      </c>
      <c r="L1102" s="348" t="s">
        <v>3999</v>
      </c>
      <c r="M1102" s="347" t="s">
        <v>2598</v>
      </c>
      <c r="N1102" s="347" t="s">
        <v>3119</v>
      </c>
      <c r="O1102" s="348" t="s">
        <v>2269</v>
      </c>
      <c r="P1102" s="347"/>
      <c r="Q1102" s="357" t="s">
        <v>2769</v>
      </c>
      <c r="R1102" s="358"/>
      <c r="S1102" s="356" t="s">
        <v>2269</v>
      </c>
      <c r="T1102" s="287" t="s">
        <v>2771</v>
      </c>
      <c r="U1102" s="259" t="s">
        <v>575</v>
      </c>
      <c r="V1102" s="304">
        <v>50000000</v>
      </c>
      <c r="W1102" s="305">
        <v>68538480.825000003</v>
      </c>
      <c r="X1102" s="305">
        <v>0</v>
      </c>
      <c r="Y1102" s="305">
        <v>0</v>
      </c>
    </row>
    <row r="1103" spans="1:25" s="310" customFormat="1" ht="31.5">
      <c r="A1103" s="285" t="s">
        <v>3475</v>
      </c>
      <c r="B1103" s="356" t="s">
        <v>142</v>
      </c>
      <c r="C1103" s="356" t="s">
        <v>2766</v>
      </c>
      <c r="D1103" s="358"/>
      <c r="E1103" s="358"/>
      <c r="F1103" s="356" t="e">
        <v>#N/A</v>
      </c>
      <c r="G1103" s="358"/>
      <c r="H1103" s="358"/>
      <c r="I1103" s="356" t="s">
        <v>3476</v>
      </c>
      <c r="J1103" s="347" t="s">
        <v>3476</v>
      </c>
      <c r="K1103" s="348" t="s">
        <v>4029</v>
      </c>
      <c r="L1103" s="348" t="s">
        <v>3999</v>
      </c>
      <c r="M1103" s="347" t="s">
        <v>3475</v>
      </c>
      <c r="N1103" s="347" t="s">
        <v>3476</v>
      </c>
      <c r="O1103" s="348">
        <v>0</v>
      </c>
      <c r="P1103" s="347"/>
      <c r="Q1103" s="357" t="s">
        <v>2769</v>
      </c>
      <c r="R1103" s="358"/>
      <c r="S1103" s="356">
        <v>23030104</v>
      </c>
      <c r="T1103" s="287"/>
      <c r="U1103" s="259" t="s">
        <v>767</v>
      </c>
      <c r="V1103" s="304"/>
      <c r="W1103" s="305">
        <v>1200000000</v>
      </c>
      <c r="X1103" s="305">
        <v>969231606.02999997</v>
      </c>
      <c r="Y1103" s="305">
        <v>1200000000</v>
      </c>
    </row>
    <row r="1104" spans="1:25" s="310" customFormat="1">
      <c r="A1104" s="285" t="s">
        <v>2599</v>
      </c>
      <c r="B1104" s="356" t="s">
        <v>142</v>
      </c>
      <c r="C1104" s="356" t="s">
        <v>2766</v>
      </c>
      <c r="D1104" s="358"/>
      <c r="E1104" s="358"/>
      <c r="F1104" s="356" t="s">
        <v>2599</v>
      </c>
      <c r="G1104" s="358"/>
      <c r="H1104" s="358"/>
      <c r="I1104" s="356" t="s">
        <v>3120</v>
      </c>
      <c r="J1104" s="347" t="s">
        <v>3120</v>
      </c>
      <c r="K1104" s="348" t="s">
        <v>4109</v>
      </c>
      <c r="L1104" s="348" t="s">
        <v>3999</v>
      </c>
      <c r="M1104" s="347" t="s">
        <v>2599</v>
      </c>
      <c r="N1104" s="347" t="s">
        <v>3120</v>
      </c>
      <c r="O1104" s="348" t="s">
        <v>2177</v>
      </c>
      <c r="P1104" s="347"/>
      <c r="Q1104" s="357" t="s">
        <v>2769</v>
      </c>
      <c r="R1104" s="358"/>
      <c r="S1104" s="356" t="s">
        <v>2177</v>
      </c>
      <c r="T1104" s="287" t="s">
        <v>2771</v>
      </c>
      <c r="U1104" s="259" t="s">
        <v>576</v>
      </c>
      <c r="V1104" s="304">
        <v>60495725.240000002</v>
      </c>
      <c r="W1104" s="305">
        <v>131189140</v>
      </c>
      <c r="X1104" s="305">
        <v>0</v>
      </c>
      <c r="Y1104" s="305">
        <v>0</v>
      </c>
    </row>
    <row r="1105" spans="1:25" s="310" customFormat="1">
      <c r="A1105" s="285" t="s">
        <v>3480</v>
      </c>
      <c r="B1105" s="356" t="s">
        <v>142</v>
      </c>
      <c r="C1105" s="356" t="s">
        <v>2766</v>
      </c>
      <c r="D1105" s="358"/>
      <c r="E1105" s="358"/>
      <c r="F1105" s="356" t="e">
        <v>#N/A</v>
      </c>
      <c r="G1105" s="358"/>
      <c r="H1105" s="358"/>
      <c r="I1105" s="356" t="s">
        <v>3481</v>
      </c>
      <c r="J1105" s="347" t="s">
        <v>3916</v>
      </c>
      <c r="K1105" s="348" t="s">
        <v>4102</v>
      </c>
      <c r="L1105" s="348" t="s">
        <v>3999</v>
      </c>
      <c r="M1105" s="347" t="s">
        <v>3480</v>
      </c>
      <c r="N1105" s="347" t="s">
        <v>3916</v>
      </c>
      <c r="O1105" s="348">
        <v>0</v>
      </c>
      <c r="P1105" s="347"/>
      <c r="Q1105" s="357" t="s">
        <v>2769</v>
      </c>
      <c r="R1105" s="358"/>
      <c r="S1105" s="356">
        <v>23020118</v>
      </c>
      <c r="T1105" s="287"/>
      <c r="U1105" s="259" t="s">
        <v>768</v>
      </c>
      <c r="V1105" s="304"/>
      <c r="W1105" s="305">
        <v>91500000</v>
      </c>
      <c r="X1105" s="305">
        <v>1220000000</v>
      </c>
      <c r="Y1105" s="305">
        <v>0</v>
      </c>
    </row>
    <row r="1106" spans="1:25" s="310" customFormat="1" ht="31.5">
      <c r="A1106" s="285" t="s">
        <v>3484</v>
      </c>
      <c r="B1106" s="356" t="s">
        <v>142</v>
      </c>
      <c r="C1106" s="356" t="s">
        <v>2766</v>
      </c>
      <c r="D1106" s="358"/>
      <c r="E1106" s="358"/>
      <c r="F1106" s="356" t="e">
        <v>#N/A</v>
      </c>
      <c r="G1106" s="358"/>
      <c r="H1106" s="358"/>
      <c r="I1106" s="356" t="s">
        <v>3485</v>
      </c>
      <c r="J1106" s="347" t="s">
        <v>3917</v>
      </c>
      <c r="K1106" s="348" t="s">
        <v>4102</v>
      </c>
      <c r="L1106" s="348" t="s">
        <v>3999</v>
      </c>
      <c r="M1106" s="347" t="s">
        <v>3484</v>
      </c>
      <c r="N1106" s="347" t="s">
        <v>3917</v>
      </c>
      <c r="O1106" s="348">
        <v>0</v>
      </c>
      <c r="P1106" s="347"/>
      <c r="Q1106" s="357" t="s">
        <v>2769</v>
      </c>
      <c r="R1106" s="358"/>
      <c r="S1106" s="356">
        <v>23020118</v>
      </c>
      <c r="T1106" s="287"/>
      <c r="U1106" s="259" t="s">
        <v>769</v>
      </c>
      <c r="V1106" s="304"/>
      <c r="W1106" s="305">
        <v>27450000</v>
      </c>
      <c r="X1106" s="305">
        <v>183000000</v>
      </c>
      <c r="Y1106" s="305">
        <v>0</v>
      </c>
    </row>
    <row r="1107" spans="1:25" s="310" customFormat="1" ht="31.5">
      <c r="A1107" s="285" t="s">
        <v>3486</v>
      </c>
      <c r="B1107" s="356" t="s">
        <v>142</v>
      </c>
      <c r="C1107" s="356" t="s">
        <v>2766</v>
      </c>
      <c r="D1107" s="358"/>
      <c r="E1107" s="358"/>
      <c r="F1107" s="356" t="e">
        <v>#N/A</v>
      </c>
      <c r="G1107" s="358"/>
      <c r="H1107" s="358"/>
      <c r="I1107" s="356" t="s">
        <v>3487</v>
      </c>
      <c r="J1107" s="347" t="s">
        <v>3918</v>
      </c>
      <c r="K1107" s="348" t="s">
        <v>4102</v>
      </c>
      <c r="L1107" s="348" t="s">
        <v>3999</v>
      </c>
      <c r="M1107" s="347" t="s">
        <v>3486</v>
      </c>
      <c r="N1107" s="347" t="s">
        <v>3918</v>
      </c>
      <c r="O1107" s="348">
        <v>0</v>
      </c>
      <c r="P1107" s="347"/>
      <c r="Q1107" s="357" t="s">
        <v>2769</v>
      </c>
      <c r="R1107" s="358"/>
      <c r="S1107" s="356">
        <v>23020118</v>
      </c>
      <c r="T1107" s="287"/>
      <c r="U1107" s="259" t="s">
        <v>1515</v>
      </c>
      <c r="V1107" s="304"/>
      <c r="W1107" s="305">
        <v>140000000</v>
      </c>
      <c r="X1107" s="305">
        <v>1500000000</v>
      </c>
      <c r="Y1107" s="305">
        <v>0</v>
      </c>
    </row>
    <row r="1108" spans="1:25" s="310" customFormat="1" ht="31.5">
      <c r="A1108" s="285" t="s">
        <v>3492</v>
      </c>
      <c r="B1108" s="356" t="s">
        <v>142</v>
      </c>
      <c r="C1108" s="356" t="s">
        <v>2766</v>
      </c>
      <c r="D1108" s="358"/>
      <c r="E1108" s="358"/>
      <c r="F1108" s="356" t="e">
        <v>#N/A</v>
      </c>
      <c r="G1108" s="358"/>
      <c r="H1108" s="358"/>
      <c r="I1108" s="356" t="s">
        <v>3493</v>
      </c>
      <c r="J1108" s="347" t="s">
        <v>3919</v>
      </c>
      <c r="K1108" s="348" t="s">
        <v>4102</v>
      </c>
      <c r="L1108" s="348" t="s">
        <v>3999</v>
      </c>
      <c r="M1108" s="347" t="s">
        <v>3492</v>
      </c>
      <c r="N1108" s="347" t="s">
        <v>3919</v>
      </c>
      <c r="O1108" s="348">
        <v>0</v>
      </c>
      <c r="P1108" s="347"/>
      <c r="Q1108" s="357" t="s">
        <v>2769</v>
      </c>
      <c r="R1108" s="358"/>
      <c r="S1108" s="356">
        <v>23020118</v>
      </c>
      <c r="T1108" s="287"/>
      <c r="U1108" s="259" t="s">
        <v>1516</v>
      </c>
      <c r="V1108" s="304"/>
      <c r="W1108" s="305">
        <v>50000000</v>
      </c>
      <c r="X1108" s="305">
        <v>3200000000</v>
      </c>
      <c r="Y1108" s="305">
        <v>0</v>
      </c>
    </row>
    <row r="1109" spans="1:25" s="310" customFormat="1" ht="31.5">
      <c r="A1109" s="285" t="s">
        <v>3496</v>
      </c>
      <c r="B1109" s="356" t="s">
        <v>142</v>
      </c>
      <c r="C1109" s="356" t="s">
        <v>2766</v>
      </c>
      <c r="D1109" s="358"/>
      <c r="E1109" s="358"/>
      <c r="F1109" s="356" t="e">
        <v>#N/A</v>
      </c>
      <c r="G1109" s="358"/>
      <c r="H1109" s="358"/>
      <c r="I1109" s="356" t="s">
        <v>3497</v>
      </c>
      <c r="J1109" s="347" t="s">
        <v>3920</v>
      </c>
      <c r="K1109" s="348" t="s">
        <v>4102</v>
      </c>
      <c r="L1109" s="348" t="s">
        <v>3999</v>
      </c>
      <c r="M1109" s="347" t="s">
        <v>3496</v>
      </c>
      <c r="N1109" s="347" t="s">
        <v>3920</v>
      </c>
      <c r="O1109" s="348">
        <v>0</v>
      </c>
      <c r="P1109" s="347"/>
      <c r="Q1109" s="357" t="s">
        <v>2769</v>
      </c>
      <c r="R1109" s="358"/>
      <c r="S1109" s="356">
        <v>23020118</v>
      </c>
      <c r="T1109" s="287"/>
      <c r="U1109" s="259" t="s">
        <v>1517</v>
      </c>
      <c r="V1109" s="304"/>
      <c r="W1109" s="305">
        <v>50000000</v>
      </c>
      <c r="X1109" s="305">
        <v>5300000000</v>
      </c>
      <c r="Y1109" s="305">
        <v>0</v>
      </c>
    </row>
    <row r="1110" spans="1:25" s="310" customFormat="1" ht="31.5">
      <c r="A1110" s="285" t="s">
        <v>3500</v>
      </c>
      <c r="B1110" s="356" t="s">
        <v>142</v>
      </c>
      <c r="C1110" s="356" t="s">
        <v>2766</v>
      </c>
      <c r="D1110" s="358"/>
      <c r="E1110" s="358"/>
      <c r="F1110" s="356" t="e">
        <v>#N/A</v>
      </c>
      <c r="G1110" s="358"/>
      <c r="H1110" s="358"/>
      <c r="I1110" s="356" t="s">
        <v>3501</v>
      </c>
      <c r="J1110" s="347" t="s">
        <v>3921</v>
      </c>
      <c r="K1110" s="348" t="s">
        <v>4102</v>
      </c>
      <c r="L1110" s="348" t="s">
        <v>3999</v>
      </c>
      <c r="M1110" s="347" t="s">
        <v>3500</v>
      </c>
      <c r="N1110" s="347" t="s">
        <v>3921</v>
      </c>
      <c r="O1110" s="348">
        <v>0</v>
      </c>
      <c r="P1110" s="347"/>
      <c r="Q1110" s="357" t="s">
        <v>2769</v>
      </c>
      <c r="R1110" s="358"/>
      <c r="S1110" s="356">
        <v>23020118</v>
      </c>
      <c r="T1110" s="287"/>
      <c r="U1110" s="259" t="s">
        <v>770</v>
      </c>
      <c r="V1110" s="304"/>
      <c r="W1110" s="305">
        <v>32250000</v>
      </c>
      <c r="X1110" s="305">
        <v>3450000000</v>
      </c>
      <c r="Y1110" s="305">
        <v>0</v>
      </c>
    </row>
    <row r="1111" spans="1:25" s="310" customFormat="1">
      <c r="A1111" s="285" t="s">
        <v>3503</v>
      </c>
      <c r="B1111" s="356" t="s">
        <v>142</v>
      </c>
      <c r="C1111" s="356" t="s">
        <v>2766</v>
      </c>
      <c r="D1111" s="358"/>
      <c r="E1111" s="358"/>
      <c r="F1111" s="356" t="e">
        <v>#N/A</v>
      </c>
      <c r="G1111" s="358"/>
      <c r="H1111" s="358"/>
      <c r="I1111" s="356" t="s">
        <v>3504</v>
      </c>
      <c r="J1111" s="347" t="s">
        <v>3922</v>
      </c>
      <c r="K1111" s="348" t="s">
        <v>4102</v>
      </c>
      <c r="L1111" s="348" t="s">
        <v>3999</v>
      </c>
      <c r="M1111" s="347" t="s">
        <v>3503</v>
      </c>
      <c r="N1111" s="347" t="s">
        <v>3922</v>
      </c>
      <c r="O1111" s="348">
        <v>0</v>
      </c>
      <c r="P1111" s="347"/>
      <c r="Q1111" s="357" t="s">
        <v>2769</v>
      </c>
      <c r="R1111" s="358"/>
      <c r="S1111" s="356">
        <v>23020118</v>
      </c>
      <c r="T1111" s="287"/>
      <c r="U1111" s="259" t="s">
        <v>771</v>
      </c>
      <c r="V1111" s="304"/>
      <c r="W1111" s="305">
        <v>101750000</v>
      </c>
      <c r="X1111" s="305">
        <v>101750000</v>
      </c>
      <c r="Y1111" s="305">
        <v>0</v>
      </c>
    </row>
    <row r="1112" spans="1:25" s="310" customFormat="1" ht="31.5">
      <c r="A1112" s="285" t="s">
        <v>3506</v>
      </c>
      <c r="B1112" s="356" t="s">
        <v>142</v>
      </c>
      <c r="C1112" s="356" t="s">
        <v>2766</v>
      </c>
      <c r="D1112" s="358"/>
      <c r="E1112" s="358"/>
      <c r="F1112" s="356" t="e">
        <v>#N/A</v>
      </c>
      <c r="G1112" s="358"/>
      <c r="H1112" s="358"/>
      <c r="I1112" s="356" t="s">
        <v>3507</v>
      </c>
      <c r="J1112" s="347" t="s">
        <v>3923</v>
      </c>
      <c r="K1112" s="348" t="s">
        <v>4102</v>
      </c>
      <c r="L1112" s="348" t="s">
        <v>3999</v>
      </c>
      <c r="M1112" s="347" t="s">
        <v>3506</v>
      </c>
      <c r="N1112" s="347" t="s">
        <v>3923</v>
      </c>
      <c r="O1112" s="348">
        <v>0</v>
      </c>
      <c r="P1112" s="347"/>
      <c r="Q1112" s="357" t="s">
        <v>2769</v>
      </c>
      <c r="R1112" s="358"/>
      <c r="S1112" s="356">
        <v>23020118</v>
      </c>
      <c r="T1112" s="287"/>
      <c r="U1112" s="259" t="s">
        <v>772</v>
      </c>
      <c r="V1112" s="304"/>
      <c r="W1112" s="305">
        <v>101750000</v>
      </c>
      <c r="X1112" s="305">
        <v>101750000</v>
      </c>
      <c r="Y1112" s="305">
        <v>0</v>
      </c>
    </row>
    <row r="1113" spans="1:25" s="310" customFormat="1">
      <c r="A1113" s="285" t="s">
        <v>2603</v>
      </c>
      <c r="B1113" s="356" t="s">
        <v>142</v>
      </c>
      <c r="C1113" s="356" t="s">
        <v>2602</v>
      </c>
      <c r="D1113" s="358"/>
      <c r="E1113" s="358"/>
      <c r="F1113" s="356" t="e">
        <v>#N/A</v>
      </c>
      <c r="G1113" s="358"/>
      <c r="H1113" s="358"/>
      <c r="I1113" s="356" t="s">
        <v>3277</v>
      </c>
      <c r="J1113" s="347" t="s">
        <v>3277</v>
      </c>
      <c r="K1113" s="348" t="s">
        <v>4028</v>
      </c>
      <c r="L1113" s="348" t="s">
        <v>3999</v>
      </c>
      <c r="M1113" s="347" t="s">
        <v>2603</v>
      </c>
      <c r="N1113" s="347" t="s">
        <v>3277</v>
      </c>
      <c r="O1113" s="348" t="s">
        <v>2604</v>
      </c>
      <c r="P1113" s="347"/>
      <c r="Q1113" s="357" t="s">
        <v>2769</v>
      </c>
      <c r="R1113" s="358"/>
      <c r="S1113" s="356" t="s">
        <v>2604</v>
      </c>
      <c r="T1113" s="287" t="s">
        <v>2771</v>
      </c>
      <c r="U1113" s="259" t="s">
        <v>1518</v>
      </c>
      <c r="V1113" s="304">
        <v>250000000</v>
      </c>
      <c r="W1113" s="305">
        <v>250000000</v>
      </c>
      <c r="X1113" s="305"/>
      <c r="Y1113" s="305"/>
    </row>
    <row r="1114" spans="1:25" s="310" customFormat="1" ht="31.5">
      <c r="A1114" s="285"/>
      <c r="B1114" s="356" t="s">
        <v>142</v>
      </c>
      <c r="C1114" s="356" t="s">
        <v>4198</v>
      </c>
      <c r="D1114" s="358"/>
      <c r="E1114" s="358"/>
      <c r="F1114" s="356"/>
      <c r="G1114" s="358"/>
      <c r="H1114" s="358"/>
      <c r="I1114" s="356"/>
      <c r="J1114" s="347"/>
      <c r="K1114" s="348"/>
      <c r="L1114" s="348"/>
      <c r="M1114" s="347"/>
      <c r="N1114" s="347" t="s">
        <v>4194</v>
      </c>
      <c r="O1114" s="348"/>
      <c r="P1114" s="347"/>
      <c r="Q1114" s="357" t="s">
        <v>2769</v>
      </c>
      <c r="R1114" s="358"/>
      <c r="S1114" s="356" t="s">
        <v>2326</v>
      </c>
      <c r="T1114" s="287"/>
      <c r="U1114" s="259" t="s">
        <v>4190</v>
      </c>
      <c r="V1114" s="304">
        <v>50000000</v>
      </c>
      <c r="W1114" s="305"/>
      <c r="X1114" s="305"/>
      <c r="Y1114" s="305"/>
    </row>
    <row r="1115" spans="1:25" s="310" customFormat="1" ht="31.5">
      <c r="A1115" s="285"/>
      <c r="B1115" s="356" t="s">
        <v>142</v>
      </c>
      <c r="C1115" s="356" t="s">
        <v>4198</v>
      </c>
      <c r="D1115" s="358"/>
      <c r="E1115" s="358"/>
      <c r="F1115" s="356"/>
      <c r="G1115" s="358"/>
      <c r="H1115" s="358"/>
      <c r="I1115" s="356"/>
      <c r="J1115" s="347"/>
      <c r="K1115" s="348"/>
      <c r="L1115" s="348"/>
      <c r="M1115" s="347"/>
      <c r="N1115" s="347" t="s">
        <v>4195</v>
      </c>
      <c r="O1115" s="348"/>
      <c r="P1115" s="347"/>
      <c r="Q1115" s="357" t="s">
        <v>2769</v>
      </c>
      <c r="R1115" s="358"/>
      <c r="S1115" s="356" t="s">
        <v>2199</v>
      </c>
      <c r="T1115" s="287"/>
      <c r="U1115" s="259" t="s">
        <v>4191</v>
      </c>
      <c r="V1115" s="304">
        <v>1600000000</v>
      </c>
      <c r="W1115" s="305"/>
      <c r="X1115" s="305"/>
      <c r="Y1115" s="305"/>
    </row>
    <row r="1116" spans="1:25" s="310" customFormat="1">
      <c r="A1116" s="285"/>
      <c r="B1116" s="356" t="s">
        <v>142</v>
      </c>
      <c r="C1116" s="356" t="s">
        <v>4198</v>
      </c>
      <c r="D1116" s="358"/>
      <c r="E1116" s="358"/>
      <c r="F1116" s="356"/>
      <c r="G1116" s="358"/>
      <c r="H1116" s="358"/>
      <c r="I1116" s="356"/>
      <c r="J1116" s="347"/>
      <c r="K1116" s="348"/>
      <c r="L1116" s="348"/>
      <c r="M1116" s="347"/>
      <c r="N1116" s="347" t="s">
        <v>4196</v>
      </c>
      <c r="O1116" s="348"/>
      <c r="P1116" s="347"/>
      <c r="Q1116" s="357" t="s">
        <v>2769</v>
      </c>
      <c r="R1116" s="358"/>
      <c r="S1116" s="356" t="s">
        <v>2201</v>
      </c>
      <c r="T1116" s="287"/>
      <c r="U1116" s="259" t="s">
        <v>4192</v>
      </c>
      <c r="V1116" s="304">
        <v>30000000</v>
      </c>
      <c r="W1116" s="305"/>
      <c r="X1116" s="305"/>
      <c r="Y1116" s="305"/>
    </row>
    <row r="1117" spans="1:25" s="310" customFormat="1" ht="31.5">
      <c r="A1117" s="285"/>
      <c r="B1117" s="356" t="s">
        <v>142</v>
      </c>
      <c r="C1117" s="356" t="s">
        <v>4198</v>
      </c>
      <c r="D1117" s="358"/>
      <c r="E1117" s="358"/>
      <c r="F1117" s="356"/>
      <c r="G1117" s="358"/>
      <c r="H1117" s="358"/>
      <c r="I1117" s="356"/>
      <c r="J1117" s="347"/>
      <c r="K1117" s="348"/>
      <c r="L1117" s="348"/>
      <c r="M1117" s="347"/>
      <c r="N1117" s="347" t="s">
        <v>4197</v>
      </c>
      <c r="O1117" s="348"/>
      <c r="P1117" s="347"/>
      <c r="Q1117" s="357" t="s">
        <v>2769</v>
      </c>
      <c r="R1117" s="358"/>
      <c r="S1117" s="356" t="s">
        <v>2181</v>
      </c>
      <c r="T1117" s="287"/>
      <c r="U1117" s="259" t="s">
        <v>4193</v>
      </c>
      <c r="V1117" s="304">
        <v>50000000</v>
      </c>
      <c r="W1117" s="305"/>
      <c r="X1117" s="305"/>
      <c r="Y1117" s="305"/>
    </row>
    <row r="1118" spans="1:25" s="310" customFormat="1">
      <c r="A1118" s="284"/>
      <c r="B1118" s="356"/>
      <c r="C1118" s="358"/>
      <c r="D1118" s="358"/>
      <c r="E1118" s="358"/>
      <c r="F1118" s="356"/>
      <c r="G1118" s="358"/>
      <c r="H1118" s="358"/>
      <c r="I1118" s="358"/>
      <c r="J1118" s="347">
        <v>0</v>
      </c>
      <c r="K1118" s="348" t="s">
        <v>2763</v>
      </c>
      <c r="L1118" s="348" t="s">
        <v>2763</v>
      </c>
      <c r="M1118" s="347">
        <v>0</v>
      </c>
      <c r="N1118" s="347"/>
      <c r="O1118" s="348" t="e">
        <v>#N/A</v>
      </c>
      <c r="P1118" s="347"/>
      <c r="Q1118" s="359"/>
      <c r="R1118" s="358"/>
      <c r="S1118" s="356"/>
      <c r="T1118" s="287"/>
      <c r="U1118" s="308"/>
      <c r="V1118" s="309">
        <f>SUM(V1071:V1117)</f>
        <v>7737722955.7299995</v>
      </c>
      <c r="W1118" s="309">
        <f>SUM(W1071:W1117)</f>
        <v>10019380677.384998</v>
      </c>
      <c r="X1118" s="309">
        <f>SUM(X1071:X1117)</f>
        <v>16026531606.029999</v>
      </c>
      <c r="Y1118" s="309">
        <f>SUM(Y1071:Y1117)</f>
        <v>6202200000</v>
      </c>
    </row>
    <row r="1119" spans="1:25" s="310" customFormat="1">
      <c r="A1119" s="284"/>
      <c r="B1119" s="284"/>
      <c r="C1119" s="306"/>
      <c r="D1119" s="306"/>
      <c r="E1119" s="306"/>
      <c r="F1119" s="284"/>
      <c r="G1119" s="306"/>
      <c r="H1119" s="306"/>
      <c r="I1119" s="306"/>
      <c r="J1119" s="278">
        <v>0</v>
      </c>
      <c r="K1119" s="279" t="s">
        <v>2763</v>
      </c>
      <c r="L1119" s="279" t="s">
        <v>2763</v>
      </c>
      <c r="M1119" s="278">
        <v>0</v>
      </c>
      <c r="N1119" s="278"/>
      <c r="O1119" s="279" t="e">
        <v>#N/A</v>
      </c>
      <c r="P1119" s="278"/>
      <c r="Q1119" s="307"/>
      <c r="R1119" s="306"/>
      <c r="S1119" s="284"/>
      <c r="T1119" s="287"/>
      <c r="U1119" s="312"/>
      <c r="V1119" s="312"/>
      <c r="W1119" s="315"/>
      <c r="X1119" s="315"/>
      <c r="Y1119" s="315"/>
    </row>
    <row r="1120" spans="1:25" s="310" customFormat="1">
      <c r="A1120" s="284"/>
      <c r="B1120" s="284"/>
      <c r="C1120" s="306"/>
      <c r="D1120" s="306"/>
      <c r="E1120" s="306"/>
      <c r="F1120" s="284"/>
      <c r="G1120" s="306"/>
      <c r="H1120" s="306"/>
      <c r="I1120" s="306"/>
      <c r="J1120" s="278">
        <v>0</v>
      </c>
      <c r="K1120" s="279" t="s">
        <v>2763</v>
      </c>
      <c r="L1120" s="279" t="s">
        <v>2763</v>
      </c>
      <c r="M1120" s="278">
        <v>0</v>
      </c>
      <c r="N1120" s="278"/>
      <c r="O1120" s="279" t="e">
        <v>#N/A</v>
      </c>
      <c r="P1120" s="278"/>
      <c r="Q1120" s="307"/>
      <c r="R1120" s="306"/>
      <c r="S1120" s="284"/>
      <c r="T1120" s="287"/>
      <c r="U1120" s="312" t="s">
        <v>791</v>
      </c>
      <c r="V1120" s="312"/>
      <c r="W1120" s="315"/>
      <c r="X1120" s="315"/>
      <c r="Y1120" s="315"/>
    </row>
    <row r="1121" spans="1:25" s="310" customFormat="1">
      <c r="A1121" s="284"/>
      <c r="B1121" s="284"/>
      <c r="C1121" s="306"/>
      <c r="D1121" s="306"/>
      <c r="E1121" s="306"/>
      <c r="F1121" s="284"/>
      <c r="G1121" s="306"/>
      <c r="H1121" s="306"/>
      <c r="I1121" s="306"/>
      <c r="J1121" s="278">
        <v>0</v>
      </c>
      <c r="K1121" s="279" t="s">
        <v>2763</v>
      </c>
      <c r="L1121" s="279" t="s">
        <v>2763</v>
      </c>
      <c r="M1121" s="278">
        <v>0</v>
      </c>
      <c r="N1121" s="278"/>
      <c r="O1121" s="279" t="e">
        <v>#N/A</v>
      </c>
      <c r="P1121" s="278"/>
      <c r="Q1121" s="307"/>
      <c r="R1121" s="306"/>
      <c r="S1121" s="284"/>
      <c r="T1121" s="287"/>
      <c r="U1121" s="312" t="s">
        <v>1485</v>
      </c>
      <c r="V1121" s="312"/>
      <c r="W1121" s="315">
        <v>6140928615</v>
      </c>
      <c r="X1121" s="315"/>
      <c r="Y1121" s="315"/>
    </row>
    <row r="1122" spans="1:25" s="310" customFormat="1">
      <c r="A1122" s="284"/>
      <c r="B1122" s="284"/>
      <c r="C1122" s="306"/>
      <c r="D1122" s="306"/>
      <c r="E1122" s="306"/>
      <c r="F1122" s="284"/>
      <c r="G1122" s="306"/>
      <c r="H1122" s="306"/>
      <c r="I1122" s="306"/>
      <c r="J1122" s="278">
        <v>0</v>
      </c>
      <c r="K1122" s="279" t="s">
        <v>2763</v>
      </c>
      <c r="L1122" s="279" t="s">
        <v>2763</v>
      </c>
      <c r="M1122" s="278">
        <v>0</v>
      </c>
      <c r="N1122" s="278"/>
      <c r="O1122" s="279" t="e">
        <v>#N/A</v>
      </c>
      <c r="P1122" s="278"/>
      <c r="Q1122" s="307"/>
      <c r="R1122" s="306"/>
      <c r="S1122" s="284"/>
      <c r="T1122" s="287"/>
      <c r="U1122" s="312"/>
      <c r="V1122" s="312"/>
      <c r="W1122" s="315"/>
      <c r="X1122" s="315"/>
      <c r="Y1122" s="315"/>
    </row>
    <row r="1123" spans="1:25" s="310" customFormat="1">
      <c r="A1123" s="284"/>
      <c r="B1123" s="284"/>
      <c r="C1123" s="306"/>
      <c r="D1123" s="306"/>
      <c r="E1123" s="306"/>
      <c r="F1123" s="284"/>
      <c r="G1123" s="306"/>
      <c r="H1123" s="306"/>
      <c r="I1123" s="306"/>
      <c r="J1123" s="278">
        <v>0</v>
      </c>
      <c r="K1123" s="279" t="s">
        <v>2763</v>
      </c>
      <c r="L1123" s="279" t="s">
        <v>2763</v>
      </c>
      <c r="M1123" s="278">
        <v>0</v>
      </c>
      <c r="N1123" s="278"/>
      <c r="O1123" s="279" t="e">
        <v>#N/A</v>
      </c>
      <c r="P1123" s="278"/>
      <c r="Q1123" s="307"/>
      <c r="R1123" s="306"/>
      <c r="S1123" s="284"/>
      <c r="T1123" s="287"/>
      <c r="U1123" s="312" t="s">
        <v>1320</v>
      </c>
      <c r="V1123" s="312"/>
      <c r="W1123" s="315">
        <v>2273837779</v>
      </c>
      <c r="X1123" s="315"/>
      <c r="Y1123" s="315"/>
    </row>
    <row r="1124" spans="1:25" s="310" customFormat="1">
      <c r="A1124" s="284"/>
      <c r="B1124" s="284"/>
      <c r="C1124" s="306"/>
      <c r="D1124" s="306"/>
      <c r="E1124" s="306"/>
      <c r="F1124" s="284"/>
      <c r="G1124" s="306"/>
      <c r="H1124" s="306"/>
      <c r="I1124" s="306"/>
      <c r="J1124" s="278">
        <v>0</v>
      </c>
      <c r="K1124" s="279" t="s">
        <v>2763</v>
      </c>
      <c r="L1124" s="279" t="s">
        <v>2763</v>
      </c>
      <c r="M1124" s="278">
        <v>0</v>
      </c>
      <c r="N1124" s="278"/>
      <c r="O1124" s="279" t="e">
        <v>#N/A</v>
      </c>
      <c r="P1124" s="278"/>
      <c r="Q1124" s="307"/>
      <c r="R1124" s="306"/>
      <c r="S1124" s="284"/>
      <c r="T1124" s="287"/>
      <c r="U1124" s="312"/>
      <c r="V1124" s="312"/>
      <c r="W1124" s="315"/>
      <c r="X1124" s="315"/>
      <c r="Y1124" s="315"/>
    </row>
    <row r="1125" spans="1:25" s="310" customFormat="1">
      <c r="A1125" s="284"/>
      <c r="B1125" s="284"/>
      <c r="C1125" s="306"/>
      <c r="D1125" s="306"/>
      <c r="E1125" s="306"/>
      <c r="F1125" s="284"/>
      <c r="G1125" s="306"/>
      <c r="H1125" s="306"/>
      <c r="I1125" s="306"/>
      <c r="J1125" s="278">
        <v>0</v>
      </c>
      <c r="K1125" s="279" t="s">
        <v>2763</v>
      </c>
      <c r="L1125" s="279" t="s">
        <v>2763</v>
      </c>
      <c r="M1125" s="278">
        <v>0</v>
      </c>
      <c r="N1125" s="278"/>
      <c r="O1125" s="279" t="e">
        <v>#N/A</v>
      </c>
      <c r="P1125" s="278"/>
      <c r="Q1125" s="307"/>
      <c r="R1125" s="306"/>
      <c r="S1125" s="284"/>
      <c r="T1125" s="287"/>
      <c r="U1125" s="312"/>
      <c r="V1125" s="312"/>
      <c r="W1125" s="315"/>
      <c r="X1125" s="315"/>
      <c r="Y1125" s="315"/>
    </row>
    <row r="1126" spans="1:25" s="310" customFormat="1">
      <c r="A1126" s="284"/>
      <c r="B1126" s="284"/>
      <c r="C1126" s="306"/>
      <c r="D1126" s="306"/>
      <c r="E1126" s="306"/>
      <c r="F1126" s="284"/>
      <c r="G1126" s="306"/>
      <c r="H1126" s="306"/>
      <c r="I1126" s="306"/>
      <c r="J1126" s="278">
        <v>0</v>
      </c>
      <c r="K1126" s="279" t="s">
        <v>2763</v>
      </c>
      <c r="L1126" s="279" t="s">
        <v>2763</v>
      </c>
      <c r="M1126" s="278">
        <v>0</v>
      </c>
      <c r="N1126" s="278"/>
      <c r="O1126" s="279" t="e">
        <v>#N/A</v>
      </c>
      <c r="P1126" s="278"/>
      <c r="Q1126" s="307"/>
      <c r="R1126" s="306"/>
      <c r="S1126" s="284"/>
      <c r="T1126" s="287"/>
      <c r="U1126" s="312"/>
      <c r="V1126" s="312"/>
      <c r="W1126" s="315"/>
      <c r="X1126" s="315"/>
      <c r="Y1126" s="315"/>
    </row>
    <row r="1127" spans="1:25" s="310" customFormat="1">
      <c r="A1127" s="284"/>
      <c r="B1127" s="284"/>
      <c r="C1127" s="306"/>
      <c r="D1127" s="306"/>
      <c r="E1127" s="306"/>
      <c r="F1127" s="284"/>
      <c r="G1127" s="306"/>
      <c r="H1127" s="306"/>
      <c r="I1127" s="306"/>
      <c r="J1127" s="278">
        <v>0</v>
      </c>
      <c r="K1127" s="279" t="s">
        <v>2763</v>
      </c>
      <c r="L1127" s="279" t="s">
        <v>2763</v>
      </c>
      <c r="M1127" s="278">
        <v>0</v>
      </c>
      <c r="N1127" s="278"/>
      <c r="O1127" s="279" t="e">
        <v>#N/A</v>
      </c>
      <c r="P1127" s="278"/>
      <c r="Q1127" s="307"/>
      <c r="R1127" s="306"/>
      <c r="S1127" s="284"/>
      <c r="T1127" s="287"/>
      <c r="U1127" s="312"/>
      <c r="V1127" s="312"/>
      <c r="W1127" s="315"/>
      <c r="X1127" s="315"/>
      <c r="Y1127" s="315"/>
    </row>
    <row r="1128" spans="1:25" s="310" customFormat="1">
      <c r="A1128" s="284"/>
      <c r="B1128" s="323" t="s">
        <v>365</v>
      </c>
      <c r="C1128" s="306"/>
      <c r="D1128" s="306"/>
      <c r="E1128" s="306"/>
      <c r="F1128" s="284"/>
      <c r="G1128" s="306"/>
      <c r="H1128" s="306"/>
      <c r="I1128" s="306"/>
      <c r="J1128" s="278">
        <v>0</v>
      </c>
      <c r="K1128" s="279" t="s">
        <v>2763</v>
      </c>
      <c r="L1128" s="279" t="s">
        <v>2763</v>
      </c>
      <c r="M1128" s="278">
        <v>0</v>
      </c>
      <c r="N1128" s="278"/>
      <c r="O1128" s="279" t="e">
        <v>#N/A</v>
      </c>
      <c r="P1128" s="278"/>
      <c r="Q1128" s="307"/>
      <c r="R1128" s="306"/>
      <c r="S1128" s="284"/>
      <c r="T1128" s="287"/>
      <c r="U1128" s="323"/>
      <c r="V1128" s="323"/>
      <c r="W1128" s="315"/>
      <c r="X1128" s="315"/>
      <c r="Y1128" s="315"/>
    </row>
    <row r="1129" spans="1:25" s="310" customFormat="1">
      <c r="A1129" s="285" t="s">
        <v>2605</v>
      </c>
      <c r="B1129" s="356" t="s">
        <v>1747</v>
      </c>
      <c r="C1129" s="356" t="s">
        <v>2766</v>
      </c>
      <c r="D1129" s="358"/>
      <c r="E1129" s="358"/>
      <c r="F1129" s="356" t="e">
        <v>#N/A</v>
      </c>
      <c r="G1129" s="358"/>
      <c r="H1129" s="358"/>
      <c r="I1129" s="356" t="s">
        <v>3123</v>
      </c>
      <c r="J1129" s="347" t="s">
        <v>3123</v>
      </c>
      <c r="K1129" s="348" t="s">
        <v>4028</v>
      </c>
      <c r="L1129" s="348" t="s">
        <v>3999</v>
      </c>
      <c r="M1129" s="347" t="s">
        <v>2605</v>
      </c>
      <c r="N1129" s="347" t="s">
        <v>3123</v>
      </c>
      <c r="O1129" s="348" t="s">
        <v>2326</v>
      </c>
      <c r="P1129" s="347"/>
      <c r="Q1129" s="357" t="s">
        <v>2769</v>
      </c>
      <c r="R1129" s="358"/>
      <c r="S1129" s="356" t="s">
        <v>2326</v>
      </c>
      <c r="T1129" s="287" t="s">
        <v>2771</v>
      </c>
      <c r="U1129" s="259" t="s">
        <v>1008</v>
      </c>
      <c r="V1129" s="304"/>
      <c r="W1129" s="305">
        <v>299999996</v>
      </c>
      <c r="X1129" s="305">
        <v>399999996</v>
      </c>
      <c r="Y1129" s="305">
        <v>399999996</v>
      </c>
    </row>
    <row r="1130" spans="1:25" s="310" customFormat="1" ht="31.5">
      <c r="A1130" s="285" t="s">
        <v>2600</v>
      </c>
      <c r="B1130" s="356" t="s">
        <v>1747</v>
      </c>
      <c r="C1130" s="356" t="s">
        <v>2766</v>
      </c>
      <c r="D1130" s="358"/>
      <c r="E1130" s="358"/>
      <c r="F1130" s="356" t="e">
        <v>#N/A</v>
      </c>
      <c r="G1130" s="358"/>
      <c r="H1130" s="358"/>
      <c r="I1130" s="356" t="s">
        <v>3121</v>
      </c>
      <c r="J1130" s="347" t="s">
        <v>3121</v>
      </c>
      <c r="K1130" s="348" t="s">
        <v>4109</v>
      </c>
      <c r="L1130" s="348" t="s">
        <v>3999</v>
      </c>
      <c r="M1130" s="347" t="s">
        <v>2600</v>
      </c>
      <c r="N1130" s="347" t="s">
        <v>3121</v>
      </c>
      <c r="O1130" s="348" t="s">
        <v>2404</v>
      </c>
      <c r="P1130" s="347"/>
      <c r="Q1130" s="357" t="s">
        <v>2769</v>
      </c>
      <c r="R1130" s="358"/>
      <c r="S1130" s="356" t="s">
        <v>2404</v>
      </c>
      <c r="T1130" s="287" t="s">
        <v>2771</v>
      </c>
      <c r="U1130" s="259" t="s">
        <v>773</v>
      </c>
      <c r="V1130" s="304">
        <v>98000000</v>
      </c>
      <c r="W1130" s="305">
        <v>151000000</v>
      </c>
      <c r="X1130" s="305">
        <v>151000000</v>
      </c>
      <c r="Y1130" s="305">
        <v>151000000</v>
      </c>
    </row>
    <row r="1131" spans="1:25" s="310" customFormat="1" ht="31.5">
      <c r="A1131" s="285" t="s">
        <v>2606</v>
      </c>
      <c r="B1131" s="356" t="s">
        <v>1747</v>
      </c>
      <c r="C1131" s="356" t="s">
        <v>2766</v>
      </c>
      <c r="D1131" s="358"/>
      <c r="E1131" s="358"/>
      <c r="F1131" s="356" t="e">
        <v>#N/A</v>
      </c>
      <c r="G1131" s="358"/>
      <c r="H1131" s="358"/>
      <c r="I1131" s="356" t="s">
        <v>3124</v>
      </c>
      <c r="J1131" s="347" t="s">
        <v>3124</v>
      </c>
      <c r="K1131" s="348" t="s">
        <v>4109</v>
      </c>
      <c r="L1131" s="348" t="s">
        <v>3999</v>
      </c>
      <c r="M1131" s="347" t="s">
        <v>2606</v>
      </c>
      <c r="N1131" s="347" t="s">
        <v>3124</v>
      </c>
      <c r="O1131" s="348" t="s">
        <v>2607</v>
      </c>
      <c r="P1131" s="347"/>
      <c r="Q1131" s="357" t="s">
        <v>2769</v>
      </c>
      <c r="R1131" s="358"/>
      <c r="S1131" s="356" t="s">
        <v>2607</v>
      </c>
      <c r="T1131" s="287" t="s">
        <v>2771</v>
      </c>
      <c r="U1131" s="259" t="s">
        <v>1009</v>
      </c>
      <c r="V1131" s="304">
        <v>27548928.399999999</v>
      </c>
      <c r="W1131" s="305">
        <v>84867985.200000003</v>
      </c>
      <c r="X1131" s="305">
        <v>84867985.200000003</v>
      </c>
      <c r="Y1131" s="305">
        <v>0</v>
      </c>
    </row>
    <row r="1132" spans="1:25" s="310" customFormat="1">
      <c r="A1132" s="285" t="s">
        <v>2608</v>
      </c>
      <c r="B1132" s="356" t="s">
        <v>1747</v>
      </c>
      <c r="C1132" s="356" t="s">
        <v>2766</v>
      </c>
      <c r="D1132" s="358"/>
      <c r="E1132" s="358"/>
      <c r="F1132" s="356" t="e">
        <v>#N/A</v>
      </c>
      <c r="G1132" s="358"/>
      <c r="H1132" s="358"/>
      <c r="I1132" s="356" t="s">
        <v>3125</v>
      </c>
      <c r="J1132" s="347" t="s">
        <v>3125</v>
      </c>
      <c r="K1132" s="348" t="s">
        <v>4066</v>
      </c>
      <c r="L1132" s="348" t="s">
        <v>3999</v>
      </c>
      <c r="M1132" s="347" t="s">
        <v>2608</v>
      </c>
      <c r="N1132" s="347" t="s">
        <v>3125</v>
      </c>
      <c r="O1132" s="348" t="s">
        <v>2199</v>
      </c>
      <c r="P1132" s="347"/>
      <c r="Q1132" s="357" t="s">
        <v>2769</v>
      </c>
      <c r="R1132" s="358"/>
      <c r="S1132" s="356" t="s">
        <v>2199</v>
      </c>
      <c r="T1132" s="287" t="s">
        <v>2771</v>
      </c>
      <c r="U1132" s="259" t="s">
        <v>1010</v>
      </c>
      <c r="V1132" s="304"/>
      <c r="W1132" s="305">
        <v>110000000</v>
      </c>
      <c r="X1132" s="305">
        <v>110000000</v>
      </c>
      <c r="Y1132" s="305">
        <v>110000000</v>
      </c>
    </row>
    <row r="1133" spans="1:25" s="310" customFormat="1" ht="31.5">
      <c r="A1133" s="285" t="s">
        <v>2609</v>
      </c>
      <c r="B1133" s="356" t="s">
        <v>1747</v>
      </c>
      <c r="C1133" s="356" t="s">
        <v>2766</v>
      </c>
      <c r="D1133" s="358"/>
      <c r="E1133" s="358"/>
      <c r="F1133" s="356" t="e">
        <v>#N/A</v>
      </c>
      <c r="G1133" s="358"/>
      <c r="H1133" s="358"/>
      <c r="I1133" s="356" t="s">
        <v>3126</v>
      </c>
      <c r="J1133" s="347" t="s">
        <v>3126</v>
      </c>
      <c r="K1133" s="348" t="s">
        <v>4066</v>
      </c>
      <c r="L1133" s="348" t="s">
        <v>3999</v>
      </c>
      <c r="M1133" s="347" t="s">
        <v>2609</v>
      </c>
      <c r="N1133" s="347" t="s">
        <v>3126</v>
      </c>
      <c r="O1133" s="348" t="s">
        <v>2242</v>
      </c>
      <c r="P1133" s="347"/>
      <c r="Q1133" s="357" t="s">
        <v>2769</v>
      </c>
      <c r="R1133" s="358"/>
      <c r="S1133" s="356" t="s">
        <v>2242</v>
      </c>
      <c r="T1133" s="287" t="s">
        <v>2771</v>
      </c>
      <c r="U1133" s="259" t="s">
        <v>1011</v>
      </c>
      <c r="V1133" s="304">
        <v>40985000</v>
      </c>
      <c r="W1133" s="305">
        <v>67005000</v>
      </c>
      <c r="X1133" s="305">
        <v>66845000</v>
      </c>
      <c r="Y1133" s="305">
        <v>66845000</v>
      </c>
    </row>
    <row r="1134" spans="1:25" s="310" customFormat="1">
      <c r="A1134" s="285" t="s">
        <v>2610</v>
      </c>
      <c r="B1134" s="356" t="s">
        <v>1747</v>
      </c>
      <c r="C1134" s="356" t="s">
        <v>2766</v>
      </c>
      <c r="D1134" s="358"/>
      <c r="E1134" s="358"/>
      <c r="F1134" s="356" t="e">
        <v>#N/A</v>
      </c>
      <c r="G1134" s="358"/>
      <c r="H1134" s="358"/>
      <c r="I1134" s="356" t="s">
        <v>3127</v>
      </c>
      <c r="J1134" s="347" t="s">
        <v>3127</v>
      </c>
      <c r="K1134" s="348" t="s">
        <v>4028</v>
      </c>
      <c r="L1134" s="348" t="s">
        <v>3999</v>
      </c>
      <c r="M1134" s="347" t="s">
        <v>2610</v>
      </c>
      <c r="N1134" s="347" t="s">
        <v>3127</v>
      </c>
      <c r="O1134" s="348" t="s">
        <v>2181</v>
      </c>
      <c r="P1134" s="347"/>
      <c r="Q1134" s="357" t="s">
        <v>2769</v>
      </c>
      <c r="R1134" s="358"/>
      <c r="S1134" s="356" t="s">
        <v>2181</v>
      </c>
      <c r="T1134" s="287" t="s">
        <v>2771</v>
      </c>
      <c r="U1134" s="259" t="s">
        <v>1012</v>
      </c>
      <c r="V1134" s="304"/>
      <c r="W1134" s="305">
        <v>0</v>
      </c>
      <c r="X1134" s="305">
        <v>2524180</v>
      </c>
      <c r="Y1134" s="305">
        <v>2524180</v>
      </c>
    </row>
    <row r="1135" spans="1:25" s="310" customFormat="1" ht="31.5">
      <c r="A1135" s="285" t="s">
        <v>2611</v>
      </c>
      <c r="B1135" s="356" t="s">
        <v>1747</v>
      </c>
      <c r="C1135" s="356" t="s">
        <v>2766</v>
      </c>
      <c r="D1135" s="358"/>
      <c r="E1135" s="358"/>
      <c r="F1135" s="356" t="s">
        <v>2611</v>
      </c>
      <c r="G1135" s="358"/>
      <c r="H1135" s="358"/>
      <c r="I1135" s="356" t="s">
        <v>3128</v>
      </c>
      <c r="J1135" s="347" t="s">
        <v>3128</v>
      </c>
      <c r="K1135" s="348" t="s">
        <v>4028</v>
      </c>
      <c r="L1135" s="348" t="s">
        <v>3999</v>
      </c>
      <c r="M1135" s="347" t="s">
        <v>2611</v>
      </c>
      <c r="N1135" s="347" t="s">
        <v>3128</v>
      </c>
      <c r="O1135" s="348" t="s">
        <v>2181</v>
      </c>
      <c r="P1135" s="347"/>
      <c r="Q1135" s="357" t="s">
        <v>2769</v>
      </c>
      <c r="R1135" s="358"/>
      <c r="S1135" s="356" t="s">
        <v>2181</v>
      </c>
      <c r="T1135" s="287" t="s">
        <v>2771</v>
      </c>
      <c r="U1135" s="259" t="s">
        <v>1013</v>
      </c>
      <c r="V1135" s="304"/>
      <c r="W1135" s="305">
        <v>0</v>
      </c>
      <c r="X1135" s="305">
        <v>2374702.5</v>
      </c>
      <c r="Y1135" s="305">
        <v>2374702.5</v>
      </c>
    </row>
    <row r="1136" spans="1:25" s="310" customFormat="1">
      <c r="A1136" s="285" t="s">
        <v>2612</v>
      </c>
      <c r="B1136" s="356" t="s">
        <v>1747</v>
      </c>
      <c r="C1136" s="356" t="s">
        <v>2766</v>
      </c>
      <c r="D1136" s="358"/>
      <c r="E1136" s="358"/>
      <c r="F1136" s="356" t="e">
        <v>#N/A</v>
      </c>
      <c r="G1136" s="358"/>
      <c r="H1136" s="358"/>
      <c r="I1136" s="356" t="s">
        <v>3129</v>
      </c>
      <c r="J1136" s="347" t="s">
        <v>3129</v>
      </c>
      <c r="K1136" s="348" t="s">
        <v>4028</v>
      </c>
      <c r="L1136" s="348" t="s">
        <v>3999</v>
      </c>
      <c r="M1136" s="347" t="s">
        <v>2612</v>
      </c>
      <c r="N1136" s="347" t="s">
        <v>3129</v>
      </c>
      <c r="O1136" s="348" t="s">
        <v>2181</v>
      </c>
      <c r="P1136" s="347"/>
      <c r="Q1136" s="357" t="s">
        <v>2769</v>
      </c>
      <c r="R1136" s="358"/>
      <c r="S1136" s="356" t="s">
        <v>2181</v>
      </c>
      <c r="T1136" s="287" t="s">
        <v>2771</v>
      </c>
      <c r="U1136" s="259" t="s">
        <v>1014</v>
      </c>
      <c r="V1136" s="304"/>
      <c r="W1136" s="305">
        <v>0</v>
      </c>
      <c r="X1136" s="305">
        <v>13928500</v>
      </c>
      <c r="Y1136" s="305">
        <v>13928500</v>
      </c>
    </row>
    <row r="1137" spans="1:25" s="310" customFormat="1" ht="31.5">
      <c r="A1137" s="285" t="s">
        <v>2613</v>
      </c>
      <c r="B1137" s="356" t="s">
        <v>1747</v>
      </c>
      <c r="C1137" s="356" t="s">
        <v>2766</v>
      </c>
      <c r="D1137" s="358"/>
      <c r="E1137" s="358"/>
      <c r="F1137" s="356" t="e">
        <v>#N/A</v>
      </c>
      <c r="G1137" s="358"/>
      <c r="H1137" s="358"/>
      <c r="I1137" s="356" t="s">
        <v>3130</v>
      </c>
      <c r="J1137" s="347" t="s">
        <v>3130</v>
      </c>
      <c r="K1137" s="348" t="s">
        <v>4029</v>
      </c>
      <c r="L1137" s="348" t="s">
        <v>3999</v>
      </c>
      <c r="M1137" s="347" t="s">
        <v>2613</v>
      </c>
      <c r="N1137" s="347" t="s">
        <v>3130</v>
      </c>
      <c r="O1137" s="348" t="s">
        <v>2326</v>
      </c>
      <c r="P1137" s="347"/>
      <c r="Q1137" s="357" t="s">
        <v>2769</v>
      </c>
      <c r="R1137" s="358"/>
      <c r="S1137" s="356" t="s">
        <v>2326</v>
      </c>
      <c r="T1137" s="287" t="s">
        <v>2771</v>
      </c>
      <c r="U1137" s="259" t="s">
        <v>1015</v>
      </c>
      <c r="V1137" s="304"/>
      <c r="W1137" s="305">
        <v>398329532</v>
      </c>
      <c r="X1137" s="305">
        <v>798329532</v>
      </c>
      <c r="Y1137" s="305">
        <v>798329532</v>
      </c>
    </row>
    <row r="1138" spans="1:25" s="310" customFormat="1" ht="31.5">
      <c r="A1138" s="285" t="s">
        <v>2614</v>
      </c>
      <c r="B1138" s="356" t="s">
        <v>1747</v>
      </c>
      <c r="C1138" s="356" t="s">
        <v>2766</v>
      </c>
      <c r="D1138" s="358"/>
      <c r="E1138" s="358"/>
      <c r="F1138" s="356" t="e">
        <v>#N/A</v>
      </c>
      <c r="G1138" s="358"/>
      <c r="H1138" s="358"/>
      <c r="I1138" s="356" t="s">
        <v>3131</v>
      </c>
      <c r="J1138" s="347" t="s">
        <v>3131</v>
      </c>
      <c r="K1138" s="348" t="s">
        <v>4028</v>
      </c>
      <c r="L1138" s="348" t="s">
        <v>3999</v>
      </c>
      <c r="M1138" s="347" t="s">
        <v>2614</v>
      </c>
      <c r="N1138" s="347" t="s">
        <v>3131</v>
      </c>
      <c r="O1138" s="348" t="s">
        <v>2181</v>
      </c>
      <c r="P1138" s="347"/>
      <c r="Q1138" s="357" t="s">
        <v>2769</v>
      </c>
      <c r="R1138" s="358"/>
      <c r="S1138" s="356" t="s">
        <v>2181</v>
      </c>
      <c r="T1138" s="287" t="s">
        <v>2771</v>
      </c>
      <c r="U1138" s="259" t="s">
        <v>1016</v>
      </c>
      <c r="V1138" s="304"/>
      <c r="W1138" s="305">
        <v>0</v>
      </c>
      <c r="X1138" s="305">
        <v>4964300</v>
      </c>
      <c r="Y1138" s="305">
        <v>4964300</v>
      </c>
    </row>
    <row r="1139" spans="1:25" s="310" customFormat="1">
      <c r="A1139" s="285" t="s">
        <v>2615</v>
      </c>
      <c r="B1139" s="356" t="s">
        <v>1747</v>
      </c>
      <c r="C1139" s="356" t="s">
        <v>2766</v>
      </c>
      <c r="D1139" s="358"/>
      <c r="E1139" s="358"/>
      <c r="F1139" s="356" t="e">
        <v>#N/A</v>
      </c>
      <c r="G1139" s="358"/>
      <c r="H1139" s="358"/>
      <c r="I1139" s="356" t="s">
        <v>3132</v>
      </c>
      <c r="J1139" s="347" t="s">
        <v>3132</v>
      </c>
      <c r="K1139" s="348" t="s">
        <v>4028</v>
      </c>
      <c r="L1139" s="348" t="s">
        <v>3999</v>
      </c>
      <c r="M1139" s="347" t="s">
        <v>2615</v>
      </c>
      <c r="N1139" s="347" t="s">
        <v>3132</v>
      </c>
      <c r="O1139" s="348" t="s">
        <v>2181</v>
      </c>
      <c r="P1139" s="347"/>
      <c r="Q1139" s="357" t="s">
        <v>2769</v>
      </c>
      <c r="R1139" s="358"/>
      <c r="S1139" s="356" t="s">
        <v>2181</v>
      </c>
      <c r="T1139" s="287" t="s">
        <v>2771</v>
      </c>
      <c r="U1139" s="259" t="s">
        <v>1018</v>
      </c>
      <c r="V1139" s="304"/>
      <c r="W1139" s="305">
        <v>0</v>
      </c>
      <c r="X1139" s="305">
        <v>36129000</v>
      </c>
      <c r="Y1139" s="305">
        <v>36129000</v>
      </c>
    </row>
    <row r="1140" spans="1:25" s="310" customFormat="1" ht="31.5">
      <c r="A1140" s="285" t="s">
        <v>2616</v>
      </c>
      <c r="B1140" s="356" t="s">
        <v>1747</v>
      </c>
      <c r="C1140" s="356" t="s">
        <v>2766</v>
      </c>
      <c r="D1140" s="358"/>
      <c r="E1140" s="358"/>
      <c r="F1140" s="356" t="e">
        <v>#N/A</v>
      </c>
      <c r="G1140" s="358"/>
      <c r="H1140" s="358"/>
      <c r="I1140" s="356" t="s">
        <v>3133</v>
      </c>
      <c r="J1140" s="347" t="s">
        <v>3133</v>
      </c>
      <c r="K1140" s="348" t="s">
        <v>4028</v>
      </c>
      <c r="L1140" s="348" t="s">
        <v>3999</v>
      </c>
      <c r="M1140" s="347" t="s">
        <v>2616</v>
      </c>
      <c r="N1140" s="347" t="s">
        <v>3133</v>
      </c>
      <c r="O1140" s="348" t="s">
        <v>2286</v>
      </c>
      <c r="P1140" s="347"/>
      <c r="Q1140" s="357" t="s">
        <v>2769</v>
      </c>
      <c r="R1140" s="358"/>
      <c r="S1140" s="356" t="s">
        <v>2286</v>
      </c>
      <c r="T1140" s="287" t="s">
        <v>2771</v>
      </c>
      <c r="U1140" s="259" t="s">
        <v>1017</v>
      </c>
      <c r="V1140" s="304"/>
      <c r="W1140" s="305">
        <v>55558500</v>
      </c>
      <c r="X1140" s="305">
        <v>55558500</v>
      </c>
      <c r="Y1140" s="305">
        <v>55558500</v>
      </c>
    </row>
    <row r="1141" spans="1:25" s="310" customFormat="1">
      <c r="A1141" s="285"/>
      <c r="B1141" s="356" t="s">
        <v>1747</v>
      </c>
      <c r="C1141" s="356">
        <v>70630</v>
      </c>
      <c r="D1141" s="358"/>
      <c r="E1141" s="358"/>
      <c r="F1141" s="356"/>
      <c r="G1141" s="358"/>
      <c r="H1141" s="358"/>
      <c r="I1141" s="356"/>
      <c r="J1141" s="347"/>
      <c r="K1141" s="348"/>
      <c r="L1141" s="348"/>
      <c r="M1141" s="347"/>
      <c r="N1141" s="347" t="s">
        <v>3123</v>
      </c>
      <c r="O1141" s="348"/>
      <c r="P1141" s="347"/>
      <c r="Q1141" s="357" t="s">
        <v>2769</v>
      </c>
      <c r="R1141" s="358"/>
      <c r="S1141" s="356" t="s">
        <v>2326</v>
      </c>
      <c r="T1141" s="287"/>
      <c r="U1141" s="259" t="s">
        <v>4390</v>
      </c>
      <c r="V1141" s="304">
        <v>255000000</v>
      </c>
      <c r="W1141" s="305"/>
      <c r="X1141" s="305"/>
      <c r="Y1141" s="305"/>
    </row>
    <row r="1142" spans="1:25" s="310" customFormat="1">
      <c r="A1142" s="285"/>
      <c r="B1142" s="356" t="s">
        <v>1747</v>
      </c>
      <c r="C1142" s="356">
        <v>70630</v>
      </c>
      <c r="D1142" s="358"/>
      <c r="E1142" s="358"/>
      <c r="F1142" s="356"/>
      <c r="G1142" s="358"/>
      <c r="H1142" s="358"/>
      <c r="I1142" s="356"/>
      <c r="J1142" s="347"/>
      <c r="K1142" s="348"/>
      <c r="L1142" s="348"/>
      <c r="M1142" s="347"/>
      <c r="N1142" s="347" t="s">
        <v>3125</v>
      </c>
      <c r="O1142" s="348"/>
      <c r="P1142" s="347"/>
      <c r="Q1142" s="357" t="s">
        <v>2769</v>
      </c>
      <c r="R1142" s="358"/>
      <c r="S1142" s="356" t="s">
        <v>2199</v>
      </c>
      <c r="T1142" s="287"/>
      <c r="U1142" s="259" t="s">
        <v>4391</v>
      </c>
      <c r="V1142" s="304">
        <v>35000000</v>
      </c>
      <c r="W1142" s="305"/>
      <c r="X1142" s="305"/>
      <c r="Y1142" s="305"/>
    </row>
    <row r="1143" spans="1:25" s="310" customFormat="1" ht="31.5">
      <c r="A1143" s="285"/>
      <c r="B1143" s="356" t="s">
        <v>1747</v>
      </c>
      <c r="C1143" s="356">
        <v>70630</v>
      </c>
      <c r="D1143" s="358"/>
      <c r="E1143" s="358"/>
      <c r="F1143" s="356"/>
      <c r="G1143" s="358"/>
      <c r="H1143" s="358"/>
      <c r="I1143" s="356"/>
      <c r="J1143" s="347"/>
      <c r="K1143" s="348"/>
      <c r="L1143" s="348"/>
      <c r="M1143" s="347"/>
      <c r="N1143" s="347" t="s">
        <v>3130</v>
      </c>
      <c r="O1143" s="348"/>
      <c r="P1143" s="347"/>
      <c r="Q1143" s="357" t="s">
        <v>2769</v>
      </c>
      <c r="R1143" s="358"/>
      <c r="S1143" s="356" t="s">
        <v>2326</v>
      </c>
      <c r="T1143" s="287"/>
      <c r="U1143" s="259" t="s">
        <v>4392</v>
      </c>
      <c r="V1143" s="304">
        <v>357579928.39999998</v>
      </c>
      <c r="W1143" s="305"/>
      <c r="X1143" s="305"/>
      <c r="Y1143" s="305"/>
    </row>
    <row r="1144" spans="1:25" s="310" customFormat="1" ht="31.5">
      <c r="A1144" s="285"/>
      <c r="B1144" s="356" t="s">
        <v>1747</v>
      </c>
      <c r="C1144" s="356">
        <v>70630</v>
      </c>
      <c r="D1144" s="358"/>
      <c r="E1144" s="358"/>
      <c r="F1144" s="356"/>
      <c r="G1144" s="358"/>
      <c r="H1144" s="358"/>
      <c r="I1144" s="356"/>
      <c r="J1144" s="347"/>
      <c r="K1144" s="348"/>
      <c r="L1144" s="348"/>
      <c r="M1144" s="347"/>
      <c r="N1144" s="347" t="s">
        <v>4395</v>
      </c>
      <c r="O1144" s="348"/>
      <c r="P1144" s="347"/>
      <c r="Q1144" s="357" t="s">
        <v>2769</v>
      </c>
      <c r="R1144" s="358"/>
      <c r="S1144" s="356" t="s">
        <v>2286</v>
      </c>
      <c r="T1144" s="287"/>
      <c r="U1144" s="259" t="s">
        <v>4393</v>
      </c>
      <c r="V1144" s="304">
        <v>44546000</v>
      </c>
      <c r="W1144" s="305"/>
      <c r="X1144" s="305"/>
      <c r="Y1144" s="305"/>
    </row>
    <row r="1145" spans="1:25" s="310" customFormat="1" ht="47.25">
      <c r="A1145" s="285"/>
      <c r="B1145" s="356" t="s">
        <v>1747</v>
      </c>
      <c r="C1145" s="356">
        <v>70630</v>
      </c>
      <c r="D1145" s="358"/>
      <c r="E1145" s="358"/>
      <c r="F1145" s="356"/>
      <c r="G1145" s="358"/>
      <c r="H1145" s="358"/>
      <c r="I1145" s="356"/>
      <c r="J1145" s="347"/>
      <c r="K1145" s="348"/>
      <c r="L1145" s="348"/>
      <c r="M1145" s="347"/>
      <c r="N1145" s="347" t="s">
        <v>4396</v>
      </c>
      <c r="O1145" s="348"/>
      <c r="P1145" s="347"/>
      <c r="Q1145" s="357" t="s">
        <v>2769</v>
      </c>
      <c r="R1145" s="358"/>
      <c r="S1145" s="356" t="s">
        <v>2190</v>
      </c>
      <c r="T1145" s="287"/>
      <c r="U1145" s="259" t="s">
        <v>4394</v>
      </c>
      <c r="V1145" s="304">
        <v>6500000</v>
      </c>
      <c r="W1145" s="305"/>
      <c r="X1145" s="305"/>
      <c r="Y1145" s="305"/>
    </row>
    <row r="1146" spans="1:25" s="310" customFormat="1">
      <c r="A1146" s="284"/>
      <c r="B1146" s="356"/>
      <c r="C1146" s="358"/>
      <c r="D1146" s="358"/>
      <c r="E1146" s="358"/>
      <c r="F1146" s="356"/>
      <c r="G1146" s="358"/>
      <c r="H1146" s="358"/>
      <c r="I1146" s="358"/>
      <c r="J1146" s="347">
        <v>0</v>
      </c>
      <c r="K1146" s="348" t="s">
        <v>2763</v>
      </c>
      <c r="L1146" s="348" t="s">
        <v>2763</v>
      </c>
      <c r="M1146" s="347">
        <v>0</v>
      </c>
      <c r="N1146" s="347"/>
      <c r="O1146" s="348" t="e">
        <v>#N/A</v>
      </c>
      <c r="P1146" s="347"/>
      <c r="Q1146" s="359"/>
      <c r="R1146" s="358"/>
      <c r="S1146" s="356"/>
      <c r="T1146" s="287"/>
      <c r="U1146" s="308"/>
      <c r="V1146" s="309">
        <f>SUM(V1129:V1145)</f>
        <v>865159856.79999995</v>
      </c>
      <c r="W1146" s="309">
        <f>SUM(W1129:W1145)</f>
        <v>1166761013.2</v>
      </c>
      <c r="X1146" s="309">
        <f>SUM(X1129:X1145)</f>
        <v>1726521695.7</v>
      </c>
      <c r="Y1146" s="309">
        <f>SUM(Y1129:Y1145)</f>
        <v>1641653710.5</v>
      </c>
    </row>
    <row r="1147" spans="1:25" s="310" customFormat="1">
      <c r="A1147" s="284"/>
      <c r="B1147" s="284"/>
      <c r="C1147" s="306"/>
      <c r="D1147" s="306"/>
      <c r="E1147" s="306"/>
      <c r="F1147" s="284"/>
      <c r="G1147" s="306"/>
      <c r="H1147" s="306"/>
      <c r="I1147" s="306"/>
      <c r="J1147" s="278">
        <v>0</v>
      </c>
      <c r="K1147" s="279" t="s">
        <v>2763</v>
      </c>
      <c r="L1147" s="279" t="s">
        <v>2763</v>
      </c>
      <c r="M1147" s="278">
        <v>0</v>
      </c>
      <c r="N1147" s="278"/>
      <c r="O1147" s="279" t="e">
        <v>#N/A</v>
      </c>
      <c r="P1147" s="278"/>
      <c r="Q1147" s="307"/>
      <c r="R1147" s="306"/>
      <c r="S1147" s="284"/>
      <c r="T1147" s="287"/>
      <c r="U1147" s="312"/>
      <c r="V1147" s="312"/>
      <c r="W1147" s="315"/>
      <c r="X1147" s="315"/>
      <c r="Y1147" s="315"/>
    </row>
    <row r="1148" spans="1:25" s="310" customFormat="1">
      <c r="A1148" s="284"/>
      <c r="B1148" s="284"/>
      <c r="C1148" s="306"/>
      <c r="D1148" s="306"/>
      <c r="E1148" s="306"/>
      <c r="F1148" s="284"/>
      <c r="G1148" s="306"/>
      <c r="H1148" s="306"/>
      <c r="I1148" s="306"/>
      <c r="J1148" s="278">
        <v>0</v>
      </c>
      <c r="K1148" s="279" t="s">
        <v>2763</v>
      </c>
      <c r="L1148" s="279" t="s">
        <v>2763</v>
      </c>
      <c r="M1148" s="278">
        <v>0</v>
      </c>
      <c r="N1148" s="278"/>
      <c r="O1148" s="279" t="e">
        <v>#N/A</v>
      </c>
      <c r="P1148" s="278"/>
      <c r="Q1148" s="307"/>
      <c r="R1148" s="306"/>
      <c r="S1148" s="284"/>
      <c r="T1148" s="287"/>
      <c r="U1148" s="312" t="s">
        <v>1489</v>
      </c>
      <c r="V1148" s="312"/>
      <c r="W1148" s="315"/>
      <c r="X1148" s="315"/>
      <c r="Y1148" s="315"/>
    </row>
    <row r="1149" spans="1:25" s="310" customFormat="1">
      <c r="A1149" s="284"/>
      <c r="B1149" s="284"/>
      <c r="C1149" s="306"/>
      <c r="D1149" s="306"/>
      <c r="E1149" s="306"/>
      <c r="F1149" s="284"/>
      <c r="G1149" s="306"/>
      <c r="H1149" s="306"/>
      <c r="I1149" s="306"/>
      <c r="J1149" s="278">
        <v>0</v>
      </c>
      <c r="K1149" s="279" t="s">
        <v>2763</v>
      </c>
      <c r="L1149" s="279" t="s">
        <v>2763</v>
      </c>
      <c r="M1149" s="278">
        <v>0</v>
      </c>
      <c r="N1149" s="278"/>
      <c r="O1149" s="279" t="e">
        <v>#N/A</v>
      </c>
      <c r="P1149" s="278"/>
      <c r="Q1149" s="307"/>
      <c r="R1149" s="306"/>
      <c r="S1149" s="284"/>
      <c r="T1149" s="287"/>
      <c r="U1149" s="316" t="s">
        <v>1328</v>
      </c>
      <c r="V1149" s="316"/>
      <c r="W1149" s="315">
        <v>1166761013.2</v>
      </c>
      <c r="X1149" s="315"/>
      <c r="Y1149" s="315"/>
    </row>
    <row r="1150" spans="1:25" s="310" customFormat="1">
      <c r="A1150" s="284"/>
      <c r="B1150" s="284"/>
      <c r="C1150" s="306"/>
      <c r="D1150" s="306"/>
      <c r="E1150" s="306"/>
      <c r="F1150" s="284"/>
      <c r="G1150" s="306"/>
      <c r="H1150" s="306"/>
      <c r="I1150" s="306"/>
      <c r="J1150" s="278">
        <v>0</v>
      </c>
      <c r="K1150" s="279" t="s">
        <v>2763</v>
      </c>
      <c r="L1150" s="279" t="s">
        <v>2763</v>
      </c>
      <c r="M1150" s="278">
        <v>0</v>
      </c>
      <c r="N1150" s="278"/>
      <c r="O1150" s="279" t="e">
        <v>#N/A</v>
      </c>
      <c r="P1150" s="278"/>
      <c r="Q1150" s="307"/>
      <c r="R1150" s="306"/>
      <c r="S1150" s="284"/>
      <c r="T1150" s="287"/>
      <c r="U1150" s="312"/>
      <c r="V1150" s="312"/>
      <c r="W1150" s="315"/>
      <c r="X1150" s="315"/>
      <c r="Y1150" s="315"/>
    </row>
    <row r="1151" spans="1:25" s="310" customFormat="1">
      <c r="A1151" s="284"/>
      <c r="B1151" s="284"/>
      <c r="C1151" s="306"/>
      <c r="D1151" s="306"/>
      <c r="E1151" s="306"/>
      <c r="F1151" s="284"/>
      <c r="G1151" s="306"/>
      <c r="H1151" s="306"/>
      <c r="I1151" s="306"/>
      <c r="J1151" s="278">
        <v>0</v>
      </c>
      <c r="K1151" s="279" t="s">
        <v>2763</v>
      </c>
      <c r="L1151" s="279" t="s">
        <v>2763</v>
      </c>
      <c r="M1151" s="278">
        <v>0</v>
      </c>
      <c r="N1151" s="278"/>
      <c r="O1151" s="279" t="e">
        <v>#N/A</v>
      </c>
      <c r="P1151" s="278"/>
      <c r="Q1151" s="307"/>
      <c r="R1151" s="306"/>
      <c r="S1151" s="284"/>
      <c r="T1151" s="287"/>
      <c r="U1151" s="312"/>
      <c r="V1151" s="312"/>
      <c r="W1151" s="315"/>
      <c r="X1151" s="315"/>
      <c r="Y1151" s="315"/>
    </row>
    <row r="1152" spans="1:25" s="310" customFormat="1">
      <c r="A1152" s="284"/>
      <c r="B1152" s="284"/>
      <c r="C1152" s="306"/>
      <c r="D1152" s="306"/>
      <c r="E1152" s="306"/>
      <c r="F1152" s="284"/>
      <c r="G1152" s="306"/>
      <c r="H1152" s="306"/>
      <c r="I1152" s="306"/>
      <c r="J1152" s="278">
        <v>0</v>
      </c>
      <c r="K1152" s="279" t="s">
        <v>2763</v>
      </c>
      <c r="L1152" s="279" t="s">
        <v>2763</v>
      </c>
      <c r="M1152" s="278">
        <v>0</v>
      </c>
      <c r="N1152" s="278"/>
      <c r="O1152" s="279" t="e">
        <v>#N/A</v>
      </c>
      <c r="P1152" s="278"/>
      <c r="Q1152" s="307"/>
      <c r="R1152" s="306"/>
      <c r="S1152" s="284"/>
      <c r="T1152" s="287"/>
      <c r="U1152" s="312"/>
      <c r="V1152" s="312"/>
      <c r="W1152" s="315"/>
      <c r="X1152" s="315"/>
      <c r="Y1152" s="315"/>
    </row>
    <row r="1153" spans="1:25" s="310" customFormat="1">
      <c r="A1153" s="284"/>
      <c r="B1153" s="284"/>
      <c r="C1153" s="306"/>
      <c r="D1153" s="306"/>
      <c r="E1153" s="306"/>
      <c r="F1153" s="284"/>
      <c r="G1153" s="306"/>
      <c r="H1153" s="306"/>
      <c r="I1153" s="306"/>
      <c r="J1153" s="278">
        <v>0</v>
      </c>
      <c r="K1153" s="279" t="s">
        <v>2763</v>
      </c>
      <c r="L1153" s="279" t="s">
        <v>2763</v>
      </c>
      <c r="M1153" s="278">
        <v>0</v>
      </c>
      <c r="N1153" s="278"/>
      <c r="O1153" s="279" t="e">
        <v>#N/A</v>
      </c>
      <c r="P1153" s="278"/>
      <c r="Q1153" s="307"/>
      <c r="R1153" s="306"/>
      <c r="S1153" s="284"/>
      <c r="T1153" s="287"/>
      <c r="U1153" s="312"/>
      <c r="V1153" s="312"/>
      <c r="W1153" s="315"/>
      <c r="X1153" s="315"/>
      <c r="Y1153" s="315"/>
    </row>
    <row r="1154" spans="1:25">
      <c r="A1154" s="284"/>
      <c r="B1154" s="313" t="s">
        <v>600</v>
      </c>
      <c r="J1154" s="278">
        <v>0</v>
      </c>
      <c r="K1154" s="279" t="s">
        <v>2763</v>
      </c>
      <c r="L1154" s="279" t="s">
        <v>2763</v>
      </c>
      <c r="M1154" s="278">
        <v>0</v>
      </c>
      <c r="N1154" s="278"/>
      <c r="O1154" s="279" t="e">
        <v>#N/A</v>
      </c>
      <c r="P1154" s="278"/>
      <c r="U1154" s="313"/>
      <c r="V1154" s="313"/>
      <c r="W1154" s="303"/>
      <c r="X1154" s="303"/>
      <c r="Y1154" s="303"/>
    </row>
    <row r="1155" spans="1:25">
      <c r="A1155" s="285" t="s">
        <v>3752</v>
      </c>
      <c r="B1155" s="356" t="s">
        <v>1748</v>
      </c>
      <c r="C1155" s="356" t="s">
        <v>2766</v>
      </c>
      <c r="D1155" s="356"/>
      <c r="E1155" s="356"/>
      <c r="F1155" s="356" t="e">
        <v>#N/A</v>
      </c>
      <c r="G1155" s="356"/>
      <c r="H1155" s="356"/>
      <c r="I1155" s="356" t="e">
        <v>#N/A</v>
      </c>
      <c r="J1155" s="347" t="s">
        <v>3133</v>
      </c>
      <c r="K1155" s="348" t="s">
        <v>4028</v>
      </c>
      <c r="L1155" s="348" t="s">
        <v>3999</v>
      </c>
      <c r="M1155" s="347" t="s">
        <v>3752</v>
      </c>
      <c r="N1155" s="347" t="s">
        <v>4111</v>
      </c>
      <c r="O1155" s="348" t="e">
        <v>#N/A</v>
      </c>
      <c r="P1155" s="347"/>
      <c r="Q1155" s="357" t="s">
        <v>2769</v>
      </c>
      <c r="R1155" s="356"/>
      <c r="S1155" s="356">
        <v>23010139</v>
      </c>
      <c r="U1155" s="259" t="s">
        <v>603</v>
      </c>
      <c r="V1155" s="259"/>
      <c r="W1155" s="305">
        <v>7098000</v>
      </c>
      <c r="X1155" s="305">
        <v>3598000</v>
      </c>
      <c r="Y1155" s="305">
        <v>3598000</v>
      </c>
    </row>
    <row r="1156" spans="1:25">
      <c r="A1156" s="285" t="s">
        <v>3753</v>
      </c>
      <c r="B1156" s="356" t="s">
        <v>1748</v>
      </c>
      <c r="C1156" s="356" t="s">
        <v>2766</v>
      </c>
      <c r="D1156" s="356"/>
      <c r="E1156" s="356"/>
      <c r="F1156" s="356" t="e">
        <v>#N/A</v>
      </c>
      <c r="G1156" s="356"/>
      <c r="H1156" s="356"/>
      <c r="I1156" s="356" t="e">
        <v>#N/A</v>
      </c>
      <c r="J1156" s="347" t="s">
        <v>3133</v>
      </c>
      <c r="K1156" s="348" t="s">
        <v>4028</v>
      </c>
      <c r="L1156" s="348" t="s">
        <v>3999</v>
      </c>
      <c r="M1156" s="347" t="s">
        <v>3753</v>
      </c>
      <c r="N1156" s="347" t="s">
        <v>4112</v>
      </c>
      <c r="O1156" s="348" t="e">
        <v>#N/A</v>
      </c>
      <c r="P1156" s="347"/>
      <c r="Q1156" s="357" t="s">
        <v>2769</v>
      </c>
      <c r="R1156" s="356"/>
      <c r="S1156" s="356">
        <v>23010139</v>
      </c>
      <c r="U1156" s="259" t="s">
        <v>604</v>
      </c>
      <c r="V1156" s="259"/>
      <c r="W1156" s="305">
        <v>15323000</v>
      </c>
      <c r="X1156" s="305">
        <v>12103000</v>
      </c>
      <c r="Y1156" s="305">
        <v>9723000</v>
      </c>
    </row>
    <row r="1157" spans="1:25">
      <c r="A1157" s="285" t="s">
        <v>3754</v>
      </c>
      <c r="B1157" s="356" t="s">
        <v>1748</v>
      </c>
      <c r="C1157" s="356" t="s">
        <v>2766</v>
      </c>
      <c r="D1157" s="356"/>
      <c r="E1157" s="356"/>
      <c r="F1157" s="356" t="e">
        <v>#N/A</v>
      </c>
      <c r="G1157" s="356"/>
      <c r="H1157" s="356"/>
      <c r="I1157" s="356" t="e">
        <v>#N/A</v>
      </c>
      <c r="J1157" s="347" t="s">
        <v>3133</v>
      </c>
      <c r="K1157" s="348" t="s">
        <v>4028</v>
      </c>
      <c r="L1157" s="348" t="s">
        <v>3999</v>
      </c>
      <c r="M1157" s="347" t="s">
        <v>3754</v>
      </c>
      <c r="N1157" s="347" t="s">
        <v>4113</v>
      </c>
      <c r="O1157" s="348" t="e">
        <v>#N/A</v>
      </c>
      <c r="P1157" s="347"/>
      <c r="Q1157" s="357" t="s">
        <v>2769</v>
      </c>
      <c r="R1157" s="356"/>
      <c r="S1157" s="356">
        <v>23020111</v>
      </c>
      <c r="U1157" s="259" t="s">
        <v>605</v>
      </c>
      <c r="V1157" s="259"/>
      <c r="W1157" s="305">
        <v>1463000</v>
      </c>
      <c r="X1157" s="305">
        <v>157500</v>
      </c>
      <c r="Y1157" s="305">
        <v>1116500</v>
      </c>
    </row>
    <row r="1158" spans="1:25">
      <c r="A1158" s="285" t="s">
        <v>3755</v>
      </c>
      <c r="B1158" s="356" t="s">
        <v>1748</v>
      </c>
      <c r="C1158" s="356" t="s">
        <v>2766</v>
      </c>
      <c r="D1158" s="356"/>
      <c r="E1158" s="356"/>
      <c r="F1158" s="356" t="e">
        <v>#N/A</v>
      </c>
      <c r="G1158" s="356"/>
      <c r="H1158" s="356"/>
      <c r="I1158" s="356" t="e">
        <v>#N/A</v>
      </c>
      <c r="J1158" s="347" t="s">
        <v>3133</v>
      </c>
      <c r="K1158" s="348" t="s">
        <v>4028</v>
      </c>
      <c r="L1158" s="348" t="s">
        <v>3999</v>
      </c>
      <c r="M1158" s="347" t="s">
        <v>3755</v>
      </c>
      <c r="N1158" s="347" t="s">
        <v>4114</v>
      </c>
      <c r="O1158" s="348" t="e">
        <v>#N/A</v>
      </c>
      <c r="P1158" s="347"/>
      <c r="Q1158" s="357" t="s">
        <v>2769</v>
      </c>
      <c r="R1158" s="356"/>
      <c r="S1158" s="356">
        <v>23010142</v>
      </c>
      <c r="U1158" s="259" t="s">
        <v>606</v>
      </c>
      <c r="V1158" s="259"/>
      <c r="W1158" s="305">
        <v>1302000</v>
      </c>
      <c r="X1158" s="305">
        <v>952000</v>
      </c>
      <c r="Y1158" s="305">
        <v>1302000</v>
      </c>
    </row>
    <row r="1159" spans="1:25" s="310" customFormat="1">
      <c r="A1159" s="284"/>
      <c r="B1159" s="356"/>
      <c r="C1159" s="358"/>
      <c r="D1159" s="358"/>
      <c r="E1159" s="358"/>
      <c r="F1159" s="356"/>
      <c r="G1159" s="358"/>
      <c r="H1159" s="358"/>
      <c r="I1159" s="358"/>
      <c r="J1159" s="347">
        <v>0</v>
      </c>
      <c r="K1159" s="348" t="s">
        <v>2763</v>
      </c>
      <c r="L1159" s="348" t="s">
        <v>2763</v>
      </c>
      <c r="M1159" s="347">
        <v>0</v>
      </c>
      <c r="N1159" s="347"/>
      <c r="O1159" s="348" t="e">
        <v>#N/A</v>
      </c>
      <c r="P1159" s="347"/>
      <c r="Q1159" s="359"/>
      <c r="R1159" s="358"/>
      <c r="S1159" s="356"/>
      <c r="T1159" s="287"/>
      <c r="U1159" s="308"/>
      <c r="V1159" s="309">
        <f>SUM(V1155:V1158)</f>
        <v>0</v>
      </c>
      <c r="W1159" s="309">
        <f>SUM(W1155:W1158)</f>
        <v>25186000</v>
      </c>
      <c r="X1159" s="309">
        <f>SUM(X1155:X1158)</f>
        <v>16810500</v>
      </c>
      <c r="Y1159" s="309">
        <f>SUM(Y1155:Y1158)</f>
        <v>15739500</v>
      </c>
    </row>
    <row r="1160" spans="1:25">
      <c r="A1160" s="284"/>
      <c r="J1160" s="278">
        <v>0</v>
      </c>
      <c r="K1160" s="279" t="s">
        <v>2763</v>
      </c>
      <c r="L1160" s="279" t="s">
        <v>2763</v>
      </c>
      <c r="M1160" s="278">
        <v>0</v>
      </c>
      <c r="N1160" s="278"/>
      <c r="O1160" s="279" t="e">
        <v>#N/A</v>
      </c>
      <c r="P1160" s="278"/>
    </row>
    <row r="1161" spans="1:25">
      <c r="A1161" s="284"/>
      <c r="J1161" s="278">
        <v>0</v>
      </c>
      <c r="K1161" s="279" t="s">
        <v>2763</v>
      </c>
      <c r="L1161" s="279" t="s">
        <v>2763</v>
      </c>
      <c r="M1161" s="278">
        <v>0</v>
      </c>
      <c r="N1161" s="278"/>
      <c r="O1161" s="279" t="e">
        <v>#N/A</v>
      </c>
      <c r="P1161" s="278"/>
    </row>
    <row r="1162" spans="1:25">
      <c r="A1162" s="284"/>
      <c r="J1162" s="278">
        <v>0</v>
      </c>
      <c r="K1162" s="279" t="s">
        <v>2763</v>
      </c>
      <c r="L1162" s="279" t="s">
        <v>2763</v>
      </c>
      <c r="M1162" s="278">
        <v>0</v>
      </c>
      <c r="N1162" s="278"/>
      <c r="O1162" s="279" t="e">
        <v>#N/A</v>
      </c>
      <c r="P1162" s="278"/>
    </row>
    <row r="1163" spans="1:25">
      <c r="A1163" s="284"/>
      <c r="J1163" s="278">
        <v>0</v>
      </c>
      <c r="K1163" s="279" t="s">
        <v>2763</v>
      </c>
      <c r="L1163" s="279" t="s">
        <v>2763</v>
      </c>
      <c r="M1163" s="278">
        <v>0</v>
      </c>
      <c r="N1163" s="278"/>
      <c r="O1163" s="279" t="e">
        <v>#N/A</v>
      </c>
      <c r="P1163" s="278"/>
    </row>
    <row r="1164" spans="1:25" s="310" customFormat="1">
      <c r="A1164" s="284"/>
      <c r="B1164" s="323" t="s">
        <v>776</v>
      </c>
      <c r="C1164" s="306"/>
      <c r="D1164" s="306"/>
      <c r="E1164" s="306"/>
      <c r="F1164" s="284"/>
      <c r="G1164" s="306"/>
      <c r="H1164" s="306"/>
      <c r="I1164" s="306"/>
      <c r="J1164" s="278">
        <v>0</v>
      </c>
      <c r="K1164" s="279" t="s">
        <v>2763</v>
      </c>
      <c r="L1164" s="279" t="s">
        <v>2763</v>
      </c>
      <c r="M1164" s="278">
        <v>0</v>
      </c>
      <c r="N1164" s="278"/>
      <c r="O1164" s="279" t="e">
        <v>#N/A</v>
      </c>
      <c r="P1164" s="278"/>
      <c r="Q1164" s="307"/>
      <c r="R1164" s="306"/>
      <c r="S1164" s="284"/>
      <c r="T1164" s="287"/>
      <c r="U1164" s="323"/>
      <c r="V1164" s="323"/>
      <c r="W1164" s="315"/>
      <c r="X1164" s="315"/>
      <c r="Y1164" s="315"/>
    </row>
    <row r="1165" spans="1:25" s="310" customFormat="1">
      <c r="A1165" s="285" t="s">
        <v>3258</v>
      </c>
      <c r="B1165" s="356" t="s">
        <v>69</v>
      </c>
      <c r="C1165" s="356" t="s">
        <v>2632</v>
      </c>
      <c r="D1165" s="358"/>
      <c r="E1165" s="358"/>
      <c r="F1165" s="356" t="e">
        <v>#N/A</v>
      </c>
      <c r="G1165" s="358"/>
      <c r="H1165" s="358"/>
      <c r="I1165" s="356" t="s">
        <v>3260</v>
      </c>
      <c r="J1165" s="347" t="s">
        <v>3260</v>
      </c>
      <c r="K1165" s="348" t="s">
        <v>4101</v>
      </c>
      <c r="L1165" s="348" t="s">
        <v>4012</v>
      </c>
      <c r="M1165" s="347" t="s">
        <v>3258</v>
      </c>
      <c r="N1165" s="347" t="s">
        <v>3260</v>
      </c>
      <c r="O1165" s="348" t="s">
        <v>3259</v>
      </c>
      <c r="P1165" s="347"/>
      <c r="Q1165" s="357" t="s">
        <v>2769</v>
      </c>
      <c r="R1165" s="358"/>
      <c r="S1165" s="356" t="s">
        <v>3259</v>
      </c>
      <c r="T1165" s="287" t="s">
        <v>2771</v>
      </c>
      <c r="U1165" s="259" t="s">
        <v>775</v>
      </c>
      <c r="V1165" s="304">
        <v>1001000000</v>
      </c>
      <c r="W1165" s="305">
        <v>1200000000</v>
      </c>
      <c r="X1165" s="305">
        <v>2000000000</v>
      </c>
      <c r="Y1165" s="305">
        <v>2000000000</v>
      </c>
    </row>
    <row r="1166" spans="1:25" s="310" customFormat="1">
      <c r="A1166" s="285" t="s">
        <v>3261</v>
      </c>
      <c r="B1166" s="356" t="s">
        <v>69</v>
      </c>
      <c r="C1166" s="356" t="s">
        <v>2632</v>
      </c>
      <c r="D1166" s="358"/>
      <c r="E1166" s="358"/>
      <c r="F1166" s="356" t="e">
        <v>#N/A</v>
      </c>
      <c r="G1166" s="358"/>
      <c r="H1166" s="358"/>
      <c r="I1166" s="356" t="s">
        <v>3263</v>
      </c>
      <c r="J1166" s="347" t="s">
        <v>3263</v>
      </c>
      <c r="K1166" s="348" t="s">
        <v>4102</v>
      </c>
      <c r="L1166" s="348" t="s">
        <v>4012</v>
      </c>
      <c r="M1166" s="347" t="s">
        <v>3261</v>
      </c>
      <c r="N1166" s="347" t="s">
        <v>3263</v>
      </c>
      <c r="O1166" s="348" t="s">
        <v>3262</v>
      </c>
      <c r="P1166" s="347"/>
      <c r="Q1166" s="357" t="s">
        <v>2769</v>
      </c>
      <c r="R1166" s="358"/>
      <c r="S1166" s="356" t="s">
        <v>3262</v>
      </c>
      <c r="T1166" s="287" t="s">
        <v>2771</v>
      </c>
      <c r="U1166" s="259" t="s">
        <v>28</v>
      </c>
      <c r="V1166" s="304">
        <v>1713000000</v>
      </c>
      <c r="W1166" s="305">
        <v>800000000</v>
      </c>
      <c r="X1166" s="305">
        <v>1200000000</v>
      </c>
      <c r="Y1166" s="305">
        <v>1200000000</v>
      </c>
    </row>
    <row r="1167" spans="1:25" s="310" customFormat="1">
      <c r="A1167" s="285" t="s">
        <v>2618</v>
      </c>
      <c r="B1167" s="356" t="s">
        <v>69</v>
      </c>
      <c r="C1167" s="356" t="s">
        <v>2617</v>
      </c>
      <c r="D1167" s="358"/>
      <c r="E1167" s="358"/>
      <c r="F1167" s="356" t="s">
        <v>2618</v>
      </c>
      <c r="G1167" s="358"/>
      <c r="H1167" s="358"/>
      <c r="I1167" s="356" t="s">
        <v>3134</v>
      </c>
      <c r="J1167" s="347" t="s">
        <v>3134</v>
      </c>
      <c r="K1167" s="348" t="s">
        <v>4043</v>
      </c>
      <c r="L1167" s="348" t="s">
        <v>3999</v>
      </c>
      <c r="M1167" s="347" t="s">
        <v>2618</v>
      </c>
      <c r="N1167" s="347" t="s">
        <v>3134</v>
      </c>
      <c r="O1167" s="348" t="s">
        <v>2177</v>
      </c>
      <c r="P1167" s="347"/>
      <c r="Q1167" s="357" t="s">
        <v>2769</v>
      </c>
      <c r="R1167" s="358"/>
      <c r="S1167" s="356" t="s">
        <v>2177</v>
      </c>
      <c r="T1167" s="287" t="s">
        <v>2771</v>
      </c>
      <c r="U1167" s="259" t="s">
        <v>29</v>
      </c>
      <c r="V1167" s="304">
        <v>131434125</v>
      </c>
      <c r="W1167" s="305">
        <v>397850000</v>
      </c>
      <c r="X1167" s="305">
        <v>776300000</v>
      </c>
      <c r="Y1167" s="305">
        <v>179300000</v>
      </c>
    </row>
    <row r="1168" spans="1:25" s="310" customFormat="1" ht="31.5">
      <c r="A1168" s="285" t="s">
        <v>3265</v>
      </c>
      <c r="B1168" s="356" t="s">
        <v>69</v>
      </c>
      <c r="C1168" s="356" t="s">
        <v>2632</v>
      </c>
      <c r="D1168" s="358"/>
      <c r="E1168" s="358"/>
      <c r="F1168" s="356" t="e">
        <v>#N/A</v>
      </c>
      <c r="G1168" s="358"/>
      <c r="H1168" s="358"/>
      <c r="I1168" s="356" t="s">
        <v>3266</v>
      </c>
      <c r="J1168" s="347" t="s">
        <v>3266</v>
      </c>
      <c r="K1168" s="348" t="s">
        <v>4002</v>
      </c>
      <c r="L1168" s="348" t="s">
        <v>4012</v>
      </c>
      <c r="M1168" s="347" t="s">
        <v>3265</v>
      </c>
      <c r="N1168" s="347" t="s">
        <v>3266</v>
      </c>
      <c r="O1168" s="348" t="s">
        <v>3264</v>
      </c>
      <c r="P1168" s="347"/>
      <c r="Q1168" s="357" t="s">
        <v>2769</v>
      </c>
      <c r="R1168" s="358"/>
      <c r="S1168" s="356" t="s">
        <v>3264</v>
      </c>
      <c r="T1168" s="287" t="s">
        <v>2771</v>
      </c>
      <c r="U1168" s="259" t="s">
        <v>1019</v>
      </c>
      <c r="V1168" s="304">
        <v>176428000</v>
      </c>
      <c r="W1168" s="305">
        <v>255588610</v>
      </c>
      <c r="X1168" s="305">
        <v>243588610</v>
      </c>
      <c r="Y1168" s="305">
        <v>238588610</v>
      </c>
    </row>
    <row r="1169" spans="1:25" s="310" customFormat="1">
      <c r="A1169" s="285" t="s">
        <v>3267</v>
      </c>
      <c r="B1169" s="356" t="s">
        <v>69</v>
      </c>
      <c r="C1169" s="356" t="s">
        <v>2632</v>
      </c>
      <c r="D1169" s="358"/>
      <c r="E1169" s="358"/>
      <c r="F1169" s="356" t="e">
        <v>#N/A</v>
      </c>
      <c r="G1169" s="358"/>
      <c r="H1169" s="358"/>
      <c r="I1169" s="356" t="s">
        <v>3269</v>
      </c>
      <c r="J1169" s="347" t="s">
        <v>3269</v>
      </c>
      <c r="K1169" s="348" t="s">
        <v>4101</v>
      </c>
      <c r="L1169" s="348" t="s">
        <v>4012</v>
      </c>
      <c r="M1169" s="347" t="s">
        <v>3267</v>
      </c>
      <c r="N1169" s="347" t="s">
        <v>3269</v>
      </c>
      <c r="O1169" s="348" t="s">
        <v>3268</v>
      </c>
      <c r="P1169" s="347"/>
      <c r="Q1169" s="357" t="s">
        <v>2769</v>
      </c>
      <c r="R1169" s="358"/>
      <c r="S1169" s="356" t="s">
        <v>3268</v>
      </c>
      <c r="T1169" s="287" t="s">
        <v>2771</v>
      </c>
      <c r="U1169" s="259" t="s">
        <v>30</v>
      </c>
      <c r="V1169" s="304">
        <v>250000000</v>
      </c>
      <c r="W1169" s="305">
        <v>325000000</v>
      </c>
      <c r="X1169" s="305">
        <v>425000000</v>
      </c>
      <c r="Y1169" s="305">
        <v>425000000</v>
      </c>
    </row>
    <row r="1170" spans="1:25" s="310" customFormat="1">
      <c r="A1170" s="285" t="s">
        <v>2619</v>
      </c>
      <c r="B1170" s="356" t="s">
        <v>69</v>
      </c>
      <c r="C1170" s="356" t="s">
        <v>2617</v>
      </c>
      <c r="D1170" s="358"/>
      <c r="E1170" s="358"/>
      <c r="F1170" s="356" t="s">
        <v>2619</v>
      </c>
      <c r="G1170" s="358"/>
      <c r="H1170" s="358"/>
      <c r="I1170" s="356" t="s">
        <v>3135</v>
      </c>
      <c r="J1170" s="347" t="s">
        <v>3135</v>
      </c>
      <c r="K1170" s="348" t="s">
        <v>4042</v>
      </c>
      <c r="L1170" s="348" t="s">
        <v>3999</v>
      </c>
      <c r="M1170" s="347" t="s">
        <v>2619</v>
      </c>
      <c r="N1170" s="347" t="s">
        <v>3135</v>
      </c>
      <c r="O1170" s="348" t="s">
        <v>2177</v>
      </c>
      <c r="P1170" s="347"/>
      <c r="Q1170" s="357" t="s">
        <v>2769</v>
      </c>
      <c r="R1170" s="358"/>
      <c r="S1170" s="356" t="s">
        <v>2177</v>
      </c>
      <c r="T1170" s="287" t="s">
        <v>2771</v>
      </c>
      <c r="U1170" s="259" t="s">
        <v>1020</v>
      </c>
      <c r="V1170" s="304">
        <v>281271847.19999999</v>
      </c>
      <c r="W1170" s="305">
        <v>275635625</v>
      </c>
      <c r="X1170" s="305">
        <v>150635625</v>
      </c>
      <c r="Y1170" s="305">
        <v>150635625</v>
      </c>
    </row>
    <row r="1171" spans="1:25" s="310" customFormat="1" ht="31.5">
      <c r="A1171" s="285" t="s">
        <v>3270</v>
      </c>
      <c r="B1171" s="356" t="s">
        <v>69</v>
      </c>
      <c r="C1171" s="356" t="s">
        <v>2632</v>
      </c>
      <c r="D1171" s="358"/>
      <c r="E1171" s="358"/>
      <c r="F1171" s="356" t="e">
        <v>#N/A</v>
      </c>
      <c r="G1171" s="358"/>
      <c r="H1171" s="358"/>
      <c r="I1171" s="356" t="s">
        <v>3271</v>
      </c>
      <c r="J1171" s="347" t="s">
        <v>3271</v>
      </c>
      <c r="K1171" s="348" t="s">
        <v>4101</v>
      </c>
      <c r="L1171" s="348" t="s">
        <v>4012</v>
      </c>
      <c r="M1171" s="347" t="s">
        <v>3270</v>
      </c>
      <c r="N1171" s="347" t="s">
        <v>3271</v>
      </c>
      <c r="O1171" s="348" t="s">
        <v>2183</v>
      </c>
      <c r="P1171" s="347"/>
      <c r="Q1171" s="357" t="s">
        <v>2769</v>
      </c>
      <c r="R1171" s="358"/>
      <c r="S1171" s="356" t="s">
        <v>2183</v>
      </c>
      <c r="T1171" s="287" t="s">
        <v>2771</v>
      </c>
      <c r="U1171" s="259" t="s">
        <v>1021</v>
      </c>
      <c r="V1171" s="304">
        <v>217600000</v>
      </c>
      <c r="W1171" s="305">
        <v>417600000</v>
      </c>
      <c r="X1171" s="305">
        <v>617600000</v>
      </c>
      <c r="Y1171" s="305">
        <v>617600000</v>
      </c>
    </row>
    <row r="1172" spans="1:25" s="310" customFormat="1">
      <c r="A1172" s="285" t="s">
        <v>2620</v>
      </c>
      <c r="B1172" s="356" t="s">
        <v>69</v>
      </c>
      <c r="C1172" s="356" t="s">
        <v>2617</v>
      </c>
      <c r="D1172" s="358"/>
      <c r="E1172" s="358"/>
      <c r="F1172" s="356" t="s">
        <v>2620</v>
      </c>
      <c r="G1172" s="358"/>
      <c r="H1172" s="358"/>
      <c r="I1172" s="356" t="s">
        <v>3136</v>
      </c>
      <c r="J1172" s="347" t="s">
        <v>3136</v>
      </c>
      <c r="K1172" s="348" t="s">
        <v>4115</v>
      </c>
      <c r="L1172" s="348" t="s">
        <v>3999</v>
      </c>
      <c r="M1172" s="347" t="s">
        <v>2620</v>
      </c>
      <c r="N1172" s="347" t="s">
        <v>3136</v>
      </c>
      <c r="O1172" s="348" t="s">
        <v>2621</v>
      </c>
      <c r="P1172" s="347"/>
      <c r="Q1172" s="357" t="s">
        <v>2769</v>
      </c>
      <c r="R1172" s="358"/>
      <c r="S1172" s="356" t="s">
        <v>2621</v>
      </c>
      <c r="T1172" s="287" t="s">
        <v>2771</v>
      </c>
      <c r="U1172" s="259" t="s">
        <v>1022</v>
      </c>
      <c r="V1172" s="304"/>
      <c r="W1172" s="305">
        <v>263900</v>
      </c>
      <c r="X1172" s="305">
        <v>263900</v>
      </c>
      <c r="Y1172" s="305">
        <v>263900</v>
      </c>
    </row>
    <row r="1173" spans="1:25" s="310" customFormat="1">
      <c r="A1173" s="285" t="s">
        <v>2623</v>
      </c>
      <c r="B1173" s="356" t="s">
        <v>69</v>
      </c>
      <c r="C1173" s="356" t="s">
        <v>2617</v>
      </c>
      <c r="D1173" s="358"/>
      <c r="E1173" s="358"/>
      <c r="F1173" s="356" t="s">
        <v>2623</v>
      </c>
      <c r="G1173" s="358"/>
      <c r="H1173" s="358"/>
      <c r="I1173" s="356" t="s">
        <v>3138</v>
      </c>
      <c r="J1173" s="347" t="s">
        <v>3138</v>
      </c>
      <c r="K1173" s="348" t="s">
        <v>4115</v>
      </c>
      <c r="L1173" s="348" t="s">
        <v>3999</v>
      </c>
      <c r="M1173" s="347" t="s">
        <v>2623</v>
      </c>
      <c r="N1173" s="347" t="s">
        <v>3138</v>
      </c>
      <c r="O1173" s="348" t="s">
        <v>2235</v>
      </c>
      <c r="P1173" s="347"/>
      <c r="Q1173" s="357" t="s">
        <v>2769</v>
      </c>
      <c r="R1173" s="358"/>
      <c r="S1173" s="356" t="s">
        <v>2235</v>
      </c>
      <c r="T1173" s="287" t="s">
        <v>2771</v>
      </c>
      <c r="U1173" s="259" t="s">
        <v>31</v>
      </c>
      <c r="V1173" s="304"/>
      <c r="W1173" s="305">
        <v>0</v>
      </c>
      <c r="X1173" s="305">
        <v>1177664241.3099999</v>
      </c>
      <c r="Y1173" s="305">
        <v>0</v>
      </c>
    </row>
    <row r="1174" spans="1:25" s="310" customFormat="1">
      <c r="A1174" s="285" t="s">
        <v>2622</v>
      </c>
      <c r="B1174" s="356" t="s">
        <v>69</v>
      </c>
      <c r="C1174" s="356" t="s">
        <v>2617</v>
      </c>
      <c r="D1174" s="358"/>
      <c r="E1174" s="358"/>
      <c r="F1174" s="356" t="s">
        <v>2619</v>
      </c>
      <c r="G1174" s="358"/>
      <c r="H1174" s="358"/>
      <c r="I1174" s="356" t="s">
        <v>3137</v>
      </c>
      <c r="J1174" s="347" t="s">
        <v>3135</v>
      </c>
      <c r="K1174" s="348" t="s">
        <v>4042</v>
      </c>
      <c r="L1174" s="348" t="s">
        <v>3999</v>
      </c>
      <c r="M1174" s="347" t="s">
        <v>2622</v>
      </c>
      <c r="N1174" s="347" t="s">
        <v>4116</v>
      </c>
      <c r="O1174" s="348" t="s">
        <v>2621</v>
      </c>
      <c r="P1174" s="347"/>
      <c r="Q1174" s="357" t="s">
        <v>2769</v>
      </c>
      <c r="R1174" s="358"/>
      <c r="S1174" s="356" t="s">
        <v>2621</v>
      </c>
      <c r="T1174" s="287" t="s">
        <v>2771</v>
      </c>
      <c r="U1174" s="259" t="s">
        <v>1020</v>
      </c>
      <c r="V1174" s="304"/>
      <c r="W1174" s="305">
        <v>175635625</v>
      </c>
      <c r="X1174" s="305">
        <v>150635625</v>
      </c>
      <c r="Y1174" s="305">
        <v>150635625</v>
      </c>
    </row>
    <row r="1175" spans="1:25" s="310" customFormat="1">
      <c r="A1175" s="285" t="s">
        <v>2622</v>
      </c>
      <c r="B1175" s="356" t="s">
        <v>69</v>
      </c>
      <c r="C1175" s="356" t="s">
        <v>2617</v>
      </c>
      <c r="D1175" s="358"/>
      <c r="E1175" s="358"/>
      <c r="F1175" s="356" t="s">
        <v>2619</v>
      </c>
      <c r="G1175" s="358"/>
      <c r="H1175" s="358"/>
      <c r="I1175" s="356" t="s">
        <v>3137</v>
      </c>
      <c r="J1175" s="347" t="s">
        <v>3135</v>
      </c>
      <c r="K1175" s="348" t="s">
        <v>4042</v>
      </c>
      <c r="L1175" s="348" t="s">
        <v>3999</v>
      </c>
      <c r="M1175" s="347" t="s">
        <v>2622</v>
      </c>
      <c r="N1175" s="347" t="s">
        <v>4116</v>
      </c>
      <c r="O1175" s="348" t="s">
        <v>2621</v>
      </c>
      <c r="P1175" s="347"/>
      <c r="Q1175" s="357" t="s">
        <v>2769</v>
      </c>
      <c r="R1175" s="358"/>
      <c r="S1175" s="356" t="s">
        <v>2621</v>
      </c>
      <c r="T1175" s="287" t="s">
        <v>2771</v>
      </c>
      <c r="U1175" s="259" t="s">
        <v>4356</v>
      </c>
      <c r="V1175" s="304">
        <v>62588421.159999996</v>
      </c>
      <c r="W1175" s="305"/>
      <c r="X1175" s="305"/>
      <c r="Y1175" s="305"/>
    </row>
    <row r="1176" spans="1:25" s="310" customFormat="1">
      <c r="A1176" s="285"/>
      <c r="B1176" s="356" t="s">
        <v>69</v>
      </c>
      <c r="C1176" s="356" t="s">
        <v>2617</v>
      </c>
      <c r="D1176" s="358"/>
      <c r="E1176" s="358"/>
      <c r="F1176" s="356" t="s">
        <v>2619</v>
      </c>
      <c r="G1176" s="358"/>
      <c r="H1176" s="358"/>
      <c r="I1176" s="356" t="s">
        <v>3135</v>
      </c>
      <c r="J1176" s="347" t="s">
        <v>3135</v>
      </c>
      <c r="K1176" s="348" t="s">
        <v>4042</v>
      </c>
      <c r="L1176" s="348" t="s">
        <v>3999</v>
      </c>
      <c r="M1176" s="347" t="s">
        <v>2619</v>
      </c>
      <c r="N1176" s="347" t="s">
        <v>3135</v>
      </c>
      <c r="O1176" s="348" t="s">
        <v>2177</v>
      </c>
      <c r="P1176" s="347"/>
      <c r="Q1176" s="357" t="s">
        <v>2769</v>
      </c>
      <c r="R1176" s="358"/>
      <c r="S1176" s="356" t="s">
        <v>2177</v>
      </c>
      <c r="T1176" s="287" t="s">
        <v>2771</v>
      </c>
      <c r="U1176" s="259" t="s">
        <v>4426</v>
      </c>
      <c r="V1176" s="304">
        <v>91132342.060000002</v>
      </c>
      <c r="W1176" s="305"/>
      <c r="X1176" s="305"/>
      <c r="Y1176" s="305"/>
    </row>
    <row r="1177" spans="1:25" s="310" customFormat="1">
      <c r="A1177" s="284"/>
      <c r="B1177" s="356"/>
      <c r="C1177" s="358"/>
      <c r="D1177" s="358"/>
      <c r="E1177" s="358"/>
      <c r="F1177" s="356"/>
      <c r="G1177" s="358"/>
      <c r="H1177" s="358"/>
      <c r="I1177" s="358"/>
      <c r="J1177" s="347">
        <v>0</v>
      </c>
      <c r="K1177" s="348" t="s">
        <v>2763</v>
      </c>
      <c r="L1177" s="348" t="s">
        <v>2763</v>
      </c>
      <c r="M1177" s="347">
        <v>0</v>
      </c>
      <c r="N1177" s="347"/>
      <c r="O1177" s="348" t="e">
        <v>#N/A</v>
      </c>
      <c r="P1177" s="347"/>
      <c r="Q1177" s="359"/>
      <c r="R1177" s="358"/>
      <c r="S1177" s="356"/>
      <c r="T1177" s="287"/>
      <c r="U1177" s="308"/>
      <c r="V1177" s="309">
        <f>SUM(V1165:V1176)</f>
        <v>3924454735.4199996</v>
      </c>
      <c r="W1177" s="309">
        <f>SUM(W1165:W1176)</f>
        <v>3847573760</v>
      </c>
      <c r="X1177" s="309">
        <f>SUM(X1165:X1176)</f>
        <v>6741688001.3099995</v>
      </c>
      <c r="Y1177" s="309">
        <f>SUM(Y1165:Y1176)</f>
        <v>4962023760</v>
      </c>
    </row>
    <row r="1178" spans="1:25" s="310" customFormat="1">
      <c r="A1178" s="284"/>
      <c r="B1178" s="284"/>
      <c r="C1178" s="306"/>
      <c r="D1178" s="306"/>
      <c r="E1178" s="306"/>
      <c r="F1178" s="284"/>
      <c r="G1178" s="306"/>
      <c r="H1178" s="306"/>
      <c r="I1178" s="306"/>
      <c r="J1178" s="278">
        <v>0</v>
      </c>
      <c r="K1178" s="279" t="s">
        <v>2763</v>
      </c>
      <c r="L1178" s="279" t="s">
        <v>2763</v>
      </c>
      <c r="M1178" s="278">
        <v>0</v>
      </c>
      <c r="N1178" s="278"/>
      <c r="O1178" s="279" t="e">
        <v>#N/A</v>
      </c>
      <c r="P1178" s="278"/>
      <c r="Q1178" s="307"/>
      <c r="R1178" s="306"/>
      <c r="S1178" s="284"/>
      <c r="T1178" s="287"/>
      <c r="U1178" s="312"/>
      <c r="V1178" s="312"/>
      <c r="W1178" s="315"/>
      <c r="X1178" s="315"/>
      <c r="Y1178" s="315"/>
    </row>
    <row r="1179" spans="1:25" s="310" customFormat="1">
      <c r="A1179" s="284"/>
      <c r="B1179" s="284"/>
      <c r="C1179" s="306"/>
      <c r="D1179" s="306"/>
      <c r="E1179" s="306"/>
      <c r="F1179" s="284"/>
      <c r="G1179" s="306"/>
      <c r="H1179" s="306"/>
      <c r="I1179" s="306"/>
      <c r="J1179" s="278">
        <v>0</v>
      </c>
      <c r="K1179" s="279" t="s">
        <v>2763</v>
      </c>
      <c r="L1179" s="279" t="s">
        <v>2763</v>
      </c>
      <c r="M1179" s="278">
        <v>0</v>
      </c>
      <c r="N1179" s="278"/>
      <c r="O1179" s="279" t="e">
        <v>#N/A</v>
      </c>
      <c r="P1179" s="278"/>
      <c r="Q1179" s="307"/>
      <c r="R1179" s="306"/>
      <c r="S1179" s="284"/>
      <c r="T1179" s="287"/>
      <c r="U1179" s="312" t="s">
        <v>1489</v>
      </c>
      <c r="V1179" s="312"/>
      <c r="W1179" s="315"/>
      <c r="X1179" s="315"/>
      <c r="Y1179" s="315"/>
    </row>
    <row r="1180" spans="1:25" s="310" customFormat="1">
      <c r="A1180" s="284"/>
      <c r="B1180" s="284"/>
      <c r="C1180" s="306"/>
      <c r="D1180" s="306"/>
      <c r="E1180" s="306"/>
      <c r="F1180" s="284"/>
      <c r="G1180" s="306"/>
      <c r="H1180" s="306"/>
      <c r="I1180" s="306"/>
      <c r="J1180" s="278">
        <v>0</v>
      </c>
      <c r="K1180" s="279" t="s">
        <v>2763</v>
      </c>
      <c r="L1180" s="279" t="s">
        <v>2763</v>
      </c>
      <c r="M1180" s="278">
        <v>0</v>
      </c>
      <c r="N1180" s="278"/>
      <c r="O1180" s="279" t="e">
        <v>#N/A</v>
      </c>
      <c r="P1180" s="278"/>
      <c r="Q1180" s="307"/>
      <c r="R1180" s="306"/>
      <c r="S1180" s="284"/>
      <c r="T1180" s="287"/>
      <c r="U1180" s="316" t="s">
        <v>1328</v>
      </c>
      <c r="V1180" s="316"/>
      <c r="W1180" s="315">
        <v>3847573760</v>
      </c>
      <c r="X1180" s="315"/>
      <c r="Y1180" s="315"/>
    </row>
    <row r="1181" spans="1:25" s="310" customFormat="1">
      <c r="A1181" s="284"/>
      <c r="B1181" s="284"/>
      <c r="C1181" s="306"/>
      <c r="D1181" s="306"/>
      <c r="E1181" s="306"/>
      <c r="F1181" s="284"/>
      <c r="G1181" s="306"/>
      <c r="H1181" s="306"/>
      <c r="I1181" s="306"/>
      <c r="J1181" s="278">
        <v>0</v>
      </c>
      <c r="K1181" s="279" t="s">
        <v>2763</v>
      </c>
      <c r="L1181" s="279" t="s">
        <v>2763</v>
      </c>
      <c r="M1181" s="278">
        <v>0</v>
      </c>
      <c r="N1181" s="278"/>
      <c r="O1181" s="279" t="e">
        <v>#N/A</v>
      </c>
      <c r="P1181" s="278"/>
      <c r="Q1181" s="307"/>
      <c r="R1181" s="306"/>
      <c r="S1181" s="284"/>
      <c r="T1181" s="287"/>
      <c r="U1181" s="312"/>
      <c r="V1181" s="312"/>
      <c r="W1181" s="315"/>
      <c r="X1181" s="315"/>
      <c r="Y1181" s="315"/>
    </row>
    <row r="1182" spans="1:25" s="310" customFormat="1">
      <c r="A1182" s="284"/>
      <c r="B1182" s="284"/>
      <c r="C1182" s="306"/>
      <c r="D1182" s="306"/>
      <c r="E1182" s="306"/>
      <c r="F1182" s="284"/>
      <c r="G1182" s="306"/>
      <c r="H1182" s="306"/>
      <c r="I1182" s="306"/>
      <c r="J1182" s="278">
        <v>0</v>
      </c>
      <c r="K1182" s="279" t="s">
        <v>2763</v>
      </c>
      <c r="L1182" s="279" t="s">
        <v>2763</v>
      </c>
      <c r="M1182" s="278">
        <v>0</v>
      </c>
      <c r="N1182" s="278"/>
      <c r="O1182" s="279" t="e">
        <v>#N/A</v>
      </c>
      <c r="P1182" s="278"/>
      <c r="Q1182" s="307"/>
      <c r="R1182" s="306"/>
      <c r="S1182" s="284"/>
      <c r="T1182" s="287"/>
      <c r="U1182" s="312"/>
      <c r="V1182" s="312"/>
      <c r="W1182" s="315"/>
      <c r="X1182" s="315"/>
      <c r="Y1182" s="315"/>
    </row>
    <row r="1183" spans="1:25" s="310" customFormat="1">
      <c r="A1183" s="284"/>
      <c r="B1183" s="284"/>
      <c r="C1183" s="306"/>
      <c r="D1183" s="306"/>
      <c r="E1183" s="306"/>
      <c r="F1183" s="284"/>
      <c r="G1183" s="306"/>
      <c r="H1183" s="306"/>
      <c r="I1183" s="306"/>
      <c r="J1183" s="278">
        <v>0</v>
      </c>
      <c r="K1183" s="279" t="s">
        <v>2763</v>
      </c>
      <c r="L1183" s="279" t="s">
        <v>2763</v>
      </c>
      <c r="M1183" s="278">
        <v>0</v>
      </c>
      <c r="N1183" s="278"/>
      <c r="O1183" s="279" t="e">
        <v>#N/A</v>
      </c>
      <c r="P1183" s="278"/>
      <c r="Q1183" s="307"/>
      <c r="R1183" s="306"/>
      <c r="S1183" s="284"/>
      <c r="T1183" s="287"/>
      <c r="U1183" s="312"/>
      <c r="V1183" s="312"/>
      <c r="W1183" s="315"/>
      <c r="X1183" s="315"/>
      <c r="Y1183" s="315"/>
    </row>
    <row r="1184" spans="1:25" s="310" customFormat="1">
      <c r="A1184" s="284"/>
      <c r="B1184" s="284"/>
      <c r="C1184" s="306"/>
      <c r="D1184" s="306"/>
      <c r="E1184" s="306"/>
      <c r="F1184" s="284"/>
      <c r="G1184" s="306"/>
      <c r="H1184" s="306"/>
      <c r="I1184" s="306"/>
      <c r="J1184" s="278">
        <v>0</v>
      </c>
      <c r="K1184" s="279" t="s">
        <v>2763</v>
      </c>
      <c r="L1184" s="279" t="s">
        <v>2763</v>
      </c>
      <c r="M1184" s="278">
        <v>0</v>
      </c>
      <c r="N1184" s="278"/>
      <c r="O1184" s="279" t="e">
        <v>#N/A</v>
      </c>
      <c r="P1184" s="278"/>
      <c r="Q1184" s="307"/>
      <c r="R1184" s="306"/>
      <c r="S1184" s="284"/>
      <c r="T1184" s="287"/>
      <c r="U1184" s="312"/>
      <c r="V1184" s="312"/>
      <c r="W1184" s="315"/>
      <c r="X1184" s="315"/>
      <c r="Y1184" s="315"/>
    </row>
    <row r="1185" spans="1:25" s="310" customFormat="1">
      <c r="A1185" s="284"/>
      <c r="B1185" s="323" t="s">
        <v>1023</v>
      </c>
      <c r="C1185" s="306"/>
      <c r="D1185" s="306"/>
      <c r="E1185" s="306"/>
      <c r="F1185" s="284"/>
      <c r="G1185" s="306"/>
      <c r="H1185" s="306"/>
      <c r="I1185" s="306"/>
      <c r="J1185" s="278">
        <v>0</v>
      </c>
      <c r="K1185" s="279" t="s">
        <v>2763</v>
      </c>
      <c r="L1185" s="279" t="s">
        <v>2763</v>
      </c>
      <c r="M1185" s="278">
        <v>0</v>
      </c>
      <c r="N1185" s="278"/>
      <c r="O1185" s="279" t="e">
        <v>#N/A</v>
      </c>
      <c r="P1185" s="278"/>
      <c r="Q1185" s="307"/>
      <c r="R1185" s="306"/>
      <c r="S1185" s="284"/>
      <c r="T1185" s="287"/>
      <c r="U1185" s="323"/>
      <c r="V1185" s="323"/>
      <c r="W1185" s="315"/>
      <c r="X1185" s="315"/>
      <c r="Y1185" s="315"/>
    </row>
    <row r="1186" spans="1:25" s="310" customFormat="1" ht="31.5">
      <c r="A1186" s="285" t="s">
        <v>3389</v>
      </c>
      <c r="B1186" s="356" t="s">
        <v>32</v>
      </c>
      <c r="C1186" s="356" t="s">
        <v>2617</v>
      </c>
      <c r="D1186" s="358"/>
      <c r="E1186" s="358"/>
      <c r="F1186" s="356" t="e">
        <v>#N/A</v>
      </c>
      <c r="G1186" s="358"/>
      <c r="H1186" s="358"/>
      <c r="I1186" s="356" t="s">
        <v>3390</v>
      </c>
      <c r="J1186" s="347" t="s">
        <v>3924</v>
      </c>
      <c r="K1186" s="348" t="s">
        <v>4035</v>
      </c>
      <c r="L1186" s="348" t="s">
        <v>3997</v>
      </c>
      <c r="M1186" s="347" t="s">
        <v>3389</v>
      </c>
      <c r="N1186" s="347" t="s">
        <v>3924</v>
      </c>
      <c r="O1186" s="348">
        <v>0</v>
      </c>
      <c r="P1186" s="347"/>
      <c r="Q1186" s="357" t="s">
        <v>2769</v>
      </c>
      <c r="R1186" s="358"/>
      <c r="S1186" s="356">
        <v>23020101</v>
      </c>
      <c r="T1186" s="287"/>
      <c r="U1186" s="259" t="s">
        <v>1691</v>
      </c>
      <c r="V1186" s="259"/>
      <c r="W1186" s="305">
        <v>111109596.31999999</v>
      </c>
      <c r="X1186" s="305">
        <v>0</v>
      </c>
      <c r="Y1186" s="305">
        <v>0</v>
      </c>
    </row>
    <row r="1187" spans="1:25" s="310" customFormat="1">
      <c r="A1187" s="285" t="s">
        <v>2624</v>
      </c>
      <c r="B1187" s="356" t="s">
        <v>32</v>
      </c>
      <c r="C1187" s="356" t="s">
        <v>2617</v>
      </c>
      <c r="D1187" s="358"/>
      <c r="E1187" s="358"/>
      <c r="F1187" s="356" t="e">
        <v>#N/A</v>
      </c>
      <c r="G1187" s="358"/>
      <c r="H1187" s="358"/>
      <c r="I1187" s="356" t="s">
        <v>3139</v>
      </c>
      <c r="J1187" s="347" t="s">
        <v>3139</v>
      </c>
      <c r="K1187" s="348" t="s">
        <v>4037</v>
      </c>
      <c r="L1187" s="348" t="s">
        <v>3999</v>
      </c>
      <c r="M1187" s="347" t="s">
        <v>2624</v>
      </c>
      <c r="N1187" s="347" t="s">
        <v>3139</v>
      </c>
      <c r="O1187" s="348" t="s">
        <v>2404</v>
      </c>
      <c r="P1187" s="347"/>
      <c r="Q1187" s="357" t="s">
        <v>2769</v>
      </c>
      <c r="R1187" s="358"/>
      <c r="S1187" s="356" t="s">
        <v>2404</v>
      </c>
      <c r="T1187" s="287" t="s">
        <v>2771</v>
      </c>
      <c r="U1187" s="259" t="s">
        <v>42</v>
      </c>
      <c r="V1187" s="304">
        <v>460000000</v>
      </c>
      <c r="W1187" s="305">
        <v>107971350.09999999</v>
      </c>
      <c r="X1187" s="305">
        <v>110512500.09999999</v>
      </c>
      <c r="Y1187" s="305">
        <v>0</v>
      </c>
    </row>
    <row r="1188" spans="1:25" s="310" customFormat="1">
      <c r="A1188" s="285" t="s">
        <v>3391</v>
      </c>
      <c r="B1188" s="356" t="s">
        <v>32</v>
      </c>
      <c r="C1188" s="356" t="s">
        <v>3315</v>
      </c>
      <c r="D1188" s="358"/>
      <c r="E1188" s="358"/>
      <c r="F1188" s="356" t="e">
        <v>#N/A</v>
      </c>
      <c r="G1188" s="358"/>
      <c r="H1188" s="358"/>
      <c r="I1188" s="356" t="s">
        <v>3392</v>
      </c>
      <c r="J1188" s="347" t="s">
        <v>3925</v>
      </c>
      <c r="K1188" s="348" t="s">
        <v>4037</v>
      </c>
      <c r="L1188" s="348" t="s">
        <v>4004</v>
      </c>
      <c r="M1188" s="347" t="s">
        <v>3391</v>
      </c>
      <c r="N1188" s="347" t="s">
        <v>3925</v>
      </c>
      <c r="O1188" s="348">
        <v>0</v>
      </c>
      <c r="P1188" s="347"/>
      <c r="Q1188" s="357" t="s">
        <v>2769</v>
      </c>
      <c r="R1188" s="358"/>
      <c r="S1188" s="356">
        <v>23010119</v>
      </c>
      <c r="T1188" s="287"/>
      <c r="U1188" s="259" t="s">
        <v>1024</v>
      </c>
      <c r="V1188" s="259"/>
      <c r="W1188" s="305">
        <v>16450456</v>
      </c>
      <c r="X1188" s="305">
        <v>0</v>
      </c>
      <c r="Y1188" s="305">
        <v>0</v>
      </c>
    </row>
    <row r="1189" spans="1:25" s="310" customFormat="1">
      <c r="A1189" s="285" t="s">
        <v>3393</v>
      </c>
      <c r="B1189" s="356" t="s">
        <v>32</v>
      </c>
      <c r="C1189" s="356" t="s">
        <v>3387</v>
      </c>
      <c r="D1189" s="358"/>
      <c r="E1189" s="358"/>
      <c r="F1189" s="356" t="e">
        <v>#N/A</v>
      </c>
      <c r="G1189" s="358"/>
      <c r="H1189" s="358"/>
      <c r="I1189" s="356" t="s">
        <v>3394</v>
      </c>
      <c r="J1189" s="347" t="s">
        <v>3926</v>
      </c>
      <c r="K1189" s="348" t="s">
        <v>4037</v>
      </c>
      <c r="L1189" s="348" t="s">
        <v>3998</v>
      </c>
      <c r="M1189" s="347" t="s">
        <v>3393</v>
      </c>
      <c r="N1189" s="347" t="s">
        <v>3926</v>
      </c>
      <c r="O1189" s="348">
        <v>0</v>
      </c>
      <c r="P1189" s="347"/>
      <c r="Q1189" s="357" t="s">
        <v>2769</v>
      </c>
      <c r="R1189" s="358"/>
      <c r="S1189" s="356">
        <v>23010128</v>
      </c>
      <c r="T1189" s="287"/>
      <c r="U1189" s="259" t="s">
        <v>43</v>
      </c>
      <c r="V1189" s="259"/>
      <c r="W1189" s="305">
        <v>4525012</v>
      </c>
      <c r="X1189" s="305">
        <v>0</v>
      </c>
      <c r="Y1189" s="305">
        <v>0</v>
      </c>
    </row>
    <row r="1190" spans="1:25" s="310" customFormat="1">
      <c r="A1190" s="285" t="s">
        <v>3395</v>
      </c>
      <c r="B1190" s="356" t="s">
        <v>32</v>
      </c>
      <c r="C1190" s="356" t="s">
        <v>2677</v>
      </c>
      <c r="D1190" s="358"/>
      <c r="E1190" s="358"/>
      <c r="F1190" s="356" t="e">
        <v>#N/A</v>
      </c>
      <c r="G1190" s="358"/>
      <c r="H1190" s="358"/>
      <c r="I1190" s="356" t="s">
        <v>3396</v>
      </c>
      <c r="J1190" s="347" t="s">
        <v>3927</v>
      </c>
      <c r="K1190" s="348" t="s">
        <v>4037</v>
      </c>
      <c r="L1190" s="348" t="s">
        <v>3997</v>
      </c>
      <c r="M1190" s="347" t="s">
        <v>3395</v>
      </c>
      <c r="N1190" s="347" t="s">
        <v>3927</v>
      </c>
      <c r="O1190" s="348">
        <v>0</v>
      </c>
      <c r="P1190" s="347"/>
      <c r="Q1190" s="357" t="s">
        <v>2769</v>
      </c>
      <c r="R1190" s="358"/>
      <c r="S1190" s="356">
        <v>23050120</v>
      </c>
      <c r="T1190" s="287"/>
      <c r="U1190" s="259" t="s">
        <v>1025</v>
      </c>
      <c r="V1190" s="259"/>
      <c r="W1190" s="305">
        <v>93912500</v>
      </c>
      <c r="X1190" s="305">
        <v>0</v>
      </c>
      <c r="Y1190" s="305">
        <v>0</v>
      </c>
    </row>
    <row r="1191" spans="1:25" s="310" customFormat="1">
      <c r="A1191" s="284"/>
      <c r="B1191" s="356"/>
      <c r="C1191" s="358"/>
      <c r="D1191" s="358"/>
      <c r="E1191" s="358"/>
      <c r="F1191" s="356"/>
      <c r="G1191" s="358"/>
      <c r="H1191" s="358"/>
      <c r="I1191" s="358"/>
      <c r="J1191" s="347">
        <v>0</v>
      </c>
      <c r="K1191" s="348" t="s">
        <v>2763</v>
      </c>
      <c r="L1191" s="348" t="s">
        <v>2763</v>
      </c>
      <c r="M1191" s="347">
        <v>0</v>
      </c>
      <c r="N1191" s="347"/>
      <c r="O1191" s="348" t="e">
        <v>#N/A</v>
      </c>
      <c r="P1191" s="347"/>
      <c r="Q1191" s="359"/>
      <c r="R1191" s="358"/>
      <c r="S1191" s="356"/>
      <c r="T1191" s="287"/>
      <c r="U1191" s="308"/>
      <c r="V1191" s="309">
        <f>SUM(V1186:V1190)</f>
        <v>460000000</v>
      </c>
      <c r="W1191" s="309">
        <f>SUM(W1186:W1190)</f>
        <v>333968914.41999996</v>
      </c>
      <c r="X1191" s="309">
        <f>SUM(X1186:X1190)</f>
        <v>110512500.09999999</v>
      </c>
      <c r="Y1191" s="309">
        <f>SUM(Y1186:Y1190)</f>
        <v>0</v>
      </c>
    </row>
    <row r="1192" spans="1:25" s="310" customFormat="1">
      <c r="A1192" s="284"/>
      <c r="B1192" s="284"/>
      <c r="C1192" s="306"/>
      <c r="D1192" s="306"/>
      <c r="E1192" s="306"/>
      <c r="F1192" s="284"/>
      <c r="G1192" s="306"/>
      <c r="H1192" s="306"/>
      <c r="I1192" s="306"/>
      <c r="J1192" s="278">
        <v>0</v>
      </c>
      <c r="K1192" s="279" t="s">
        <v>2763</v>
      </c>
      <c r="L1192" s="279" t="s">
        <v>2763</v>
      </c>
      <c r="M1192" s="278">
        <v>0</v>
      </c>
      <c r="N1192" s="278"/>
      <c r="O1192" s="279" t="e">
        <v>#N/A</v>
      </c>
      <c r="P1192" s="278"/>
      <c r="Q1192" s="307"/>
      <c r="R1192" s="306"/>
      <c r="S1192" s="284"/>
      <c r="T1192" s="287"/>
      <c r="U1192" s="312"/>
      <c r="V1192" s="312"/>
      <c r="W1192" s="315"/>
      <c r="X1192" s="315"/>
      <c r="Y1192" s="315"/>
    </row>
    <row r="1193" spans="1:25" s="310" customFormat="1">
      <c r="A1193" s="284"/>
      <c r="B1193" s="284"/>
      <c r="C1193" s="306"/>
      <c r="D1193" s="306"/>
      <c r="E1193" s="306"/>
      <c r="F1193" s="284"/>
      <c r="G1193" s="306"/>
      <c r="H1193" s="306"/>
      <c r="I1193" s="306"/>
      <c r="J1193" s="278">
        <v>0</v>
      </c>
      <c r="K1193" s="279" t="s">
        <v>2763</v>
      </c>
      <c r="L1193" s="279" t="s">
        <v>2763</v>
      </c>
      <c r="M1193" s="278">
        <v>0</v>
      </c>
      <c r="N1193" s="278"/>
      <c r="O1193" s="279" t="e">
        <v>#N/A</v>
      </c>
      <c r="P1193" s="278"/>
      <c r="Q1193" s="307"/>
      <c r="R1193" s="306"/>
      <c r="S1193" s="284"/>
      <c r="T1193" s="287"/>
      <c r="U1193" s="312"/>
      <c r="V1193" s="312"/>
      <c r="W1193" s="315"/>
      <c r="X1193" s="315"/>
      <c r="Y1193" s="315"/>
    </row>
    <row r="1194" spans="1:25" s="310" customFormat="1">
      <c r="A1194" s="284"/>
      <c r="B1194" s="284"/>
      <c r="C1194" s="306"/>
      <c r="D1194" s="306"/>
      <c r="E1194" s="306"/>
      <c r="F1194" s="284"/>
      <c r="G1194" s="306"/>
      <c r="H1194" s="306"/>
      <c r="I1194" s="306"/>
      <c r="J1194" s="278">
        <v>0</v>
      </c>
      <c r="K1194" s="279" t="s">
        <v>2763</v>
      </c>
      <c r="L1194" s="279" t="s">
        <v>2763</v>
      </c>
      <c r="M1194" s="278">
        <v>0</v>
      </c>
      <c r="N1194" s="278"/>
      <c r="O1194" s="279" t="e">
        <v>#N/A</v>
      </c>
      <c r="P1194" s="278"/>
      <c r="Q1194" s="307"/>
      <c r="R1194" s="306"/>
      <c r="S1194" s="284"/>
      <c r="T1194" s="287"/>
      <c r="U1194" s="312"/>
      <c r="V1194" s="312"/>
      <c r="W1194" s="315"/>
      <c r="X1194" s="315"/>
      <c r="Y1194" s="315"/>
    </row>
    <row r="1195" spans="1:25" s="310" customFormat="1">
      <c r="A1195" s="284"/>
      <c r="B1195" s="284"/>
      <c r="C1195" s="306"/>
      <c r="D1195" s="306"/>
      <c r="E1195" s="306"/>
      <c r="F1195" s="284"/>
      <c r="G1195" s="306"/>
      <c r="H1195" s="306"/>
      <c r="I1195" s="306"/>
      <c r="J1195" s="278">
        <v>0</v>
      </c>
      <c r="K1195" s="279" t="s">
        <v>2763</v>
      </c>
      <c r="L1195" s="279" t="s">
        <v>2763</v>
      </c>
      <c r="M1195" s="278">
        <v>0</v>
      </c>
      <c r="N1195" s="278"/>
      <c r="O1195" s="279" t="e">
        <v>#N/A</v>
      </c>
      <c r="P1195" s="278"/>
      <c r="Q1195" s="307"/>
      <c r="R1195" s="306"/>
      <c r="S1195" s="284"/>
      <c r="T1195" s="287"/>
      <c r="U1195" s="312"/>
      <c r="V1195" s="312"/>
      <c r="W1195" s="315"/>
      <c r="X1195" s="315"/>
      <c r="Y1195" s="315"/>
    </row>
    <row r="1196" spans="1:25" s="310" customFormat="1">
      <c r="A1196" s="284"/>
      <c r="B1196" s="323" t="s">
        <v>1026</v>
      </c>
      <c r="C1196" s="306"/>
      <c r="D1196" s="306"/>
      <c r="E1196" s="306"/>
      <c r="F1196" s="284"/>
      <c r="G1196" s="306"/>
      <c r="H1196" s="306"/>
      <c r="I1196" s="306"/>
      <c r="J1196" s="278">
        <v>0</v>
      </c>
      <c r="K1196" s="279" t="s">
        <v>2763</v>
      </c>
      <c r="L1196" s="279" t="s">
        <v>2763</v>
      </c>
      <c r="M1196" s="278">
        <v>0</v>
      </c>
      <c r="N1196" s="278"/>
      <c r="O1196" s="279" t="e">
        <v>#N/A</v>
      </c>
      <c r="P1196" s="278"/>
      <c r="Q1196" s="307"/>
      <c r="R1196" s="306"/>
      <c r="S1196" s="284"/>
      <c r="T1196" s="287"/>
      <c r="U1196" s="323"/>
      <c r="V1196" s="323"/>
      <c r="W1196" s="315"/>
      <c r="X1196" s="315"/>
      <c r="Y1196" s="315"/>
    </row>
    <row r="1197" spans="1:25" s="310" customFormat="1">
      <c r="A1197" s="285" t="s">
        <v>2627</v>
      </c>
      <c r="B1197" s="356" t="s">
        <v>1720</v>
      </c>
      <c r="C1197" s="356" t="s">
        <v>2755</v>
      </c>
      <c r="D1197" s="358"/>
      <c r="E1197" s="358"/>
      <c r="F1197" s="356" t="e">
        <v>#N/A</v>
      </c>
      <c r="G1197" s="358"/>
      <c r="H1197" s="358"/>
      <c r="I1197" s="356" t="s">
        <v>3141</v>
      </c>
      <c r="J1197" s="347" t="s">
        <v>3141</v>
      </c>
      <c r="K1197" s="348" t="s">
        <v>4117</v>
      </c>
      <c r="L1197" s="348" t="s">
        <v>3999</v>
      </c>
      <c r="M1197" s="347" t="s">
        <v>2627</v>
      </c>
      <c r="N1197" s="347" t="s">
        <v>3141</v>
      </c>
      <c r="O1197" s="348" t="s">
        <v>2242</v>
      </c>
      <c r="P1197" s="347"/>
      <c r="Q1197" s="357" t="s">
        <v>2769</v>
      </c>
      <c r="R1197" s="358"/>
      <c r="S1197" s="356" t="s">
        <v>2242</v>
      </c>
      <c r="T1197" s="287" t="s">
        <v>2771</v>
      </c>
      <c r="U1197" s="259" t="s">
        <v>63</v>
      </c>
      <c r="V1197" s="295">
        <v>1789781578</v>
      </c>
      <c r="W1197" s="305">
        <v>1523200000</v>
      </c>
      <c r="X1197" s="305">
        <v>1000000000</v>
      </c>
      <c r="Y1197" s="305">
        <v>0</v>
      </c>
    </row>
    <row r="1198" spans="1:25" s="310" customFormat="1">
      <c r="A1198" s="285" t="s">
        <v>3469</v>
      </c>
      <c r="B1198" s="356" t="s">
        <v>1720</v>
      </c>
      <c r="C1198" s="356" t="s">
        <v>2755</v>
      </c>
      <c r="D1198" s="358"/>
      <c r="E1198" s="358"/>
      <c r="F1198" s="356" t="e">
        <v>#N/A</v>
      </c>
      <c r="G1198" s="358"/>
      <c r="H1198" s="358"/>
      <c r="I1198" s="356" t="s">
        <v>3470</v>
      </c>
      <c r="J1198" s="347" t="s">
        <v>3928</v>
      </c>
      <c r="K1198" s="348" t="s">
        <v>4118</v>
      </c>
      <c r="L1198" s="348" t="s">
        <v>4105</v>
      </c>
      <c r="M1198" s="347" t="s">
        <v>3469</v>
      </c>
      <c r="N1198" s="347" t="s">
        <v>3928</v>
      </c>
      <c r="O1198" s="348">
        <v>0</v>
      </c>
      <c r="P1198" s="347"/>
      <c r="Q1198" s="357" t="s">
        <v>2769</v>
      </c>
      <c r="R1198" s="358"/>
      <c r="S1198" s="356">
        <v>23050109</v>
      </c>
      <c r="T1198" s="287"/>
      <c r="U1198" s="259" t="s">
        <v>777</v>
      </c>
      <c r="V1198" s="295"/>
      <c r="W1198" s="305">
        <v>106000000</v>
      </c>
      <c r="X1198" s="305"/>
      <c r="Y1198" s="305"/>
    </row>
    <row r="1199" spans="1:25" s="310" customFormat="1">
      <c r="A1199" s="285" t="s">
        <v>2628</v>
      </c>
      <c r="B1199" s="356" t="s">
        <v>1720</v>
      </c>
      <c r="C1199" s="356" t="s">
        <v>2755</v>
      </c>
      <c r="D1199" s="358"/>
      <c r="E1199" s="358"/>
      <c r="F1199" s="356" t="e">
        <v>#N/A</v>
      </c>
      <c r="G1199" s="358"/>
      <c r="H1199" s="358"/>
      <c r="I1199" s="356" t="s">
        <v>3142</v>
      </c>
      <c r="J1199" s="347" t="s">
        <v>3142</v>
      </c>
      <c r="K1199" s="348" t="s">
        <v>4117</v>
      </c>
      <c r="L1199" s="348" t="s">
        <v>3999</v>
      </c>
      <c r="M1199" s="347" t="s">
        <v>2628</v>
      </c>
      <c r="N1199" s="347" t="s">
        <v>3142</v>
      </c>
      <c r="O1199" s="348" t="s">
        <v>2352</v>
      </c>
      <c r="P1199" s="347"/>
      <c r="Q1199" s="357" t="s">
        <v>2769</v>
      </c>
      <c r="R1199" s="358"/>
      <c r="S1199" s="356" t="s">
        <v>2352</v>
      </c>
      <c r="T1199" s="287" t="s">
        <v>2771</v>
      </c>
      <c r="U1199" s="259" t="s">
        <v>778</v>
      </c>
      <c r="V1199" s="295"/>
      <c r="W1199" s="305">
        <v>353450000</v>
      </c>
      <c r="X1199" s="305"/>
      <c r="Y1199" s="305"/>
    </row>
    <row r="1200" spans="1:25" s="310" customFormat="1">
      <c r="A1200" s="285" t="s">
        <v>3473</v>
      </c>
      <c r="B1200" s="356" t="s">
        <v>1720</v>
      </c>
      <c r="C1200" s="356" t="s">
        <v>2755</v>
      </c>
      <c r="D1200" s="358"/>
      <c r="E1200" s="358"/>
      <c r="F1200" s="356" t="e">
        <v>#N/A</v>
      </c>
      <c r="G1200" s="358"/>
      <c r="H1200" s="358"/>
      <c r="I1200" s="356" t="s">
        <v>3474</v>
      </c>
      <c r="J1200" s="347" t="s">
        <v>3929</v>
      </c>
      <c r="K1200" s="348" t="s">
        <v>4118</v>
      </c>
      <c r="L1200" s="348" t="s">
        <v>4105</v>
      </c>
      <c r="M1200" s="347" t="s">
        <v>3473</v>
      </c>
      <c r="N1200" s="347" t="s">
        <v>3929</v>
      </c>
      <c r="O1200" s="348">
        <v>0</v>
      </c>
      <c r="P1200" s="347"/>
      <c r="Q1200" s="357" t="s">
        <v>2769</v>
      </c>
      <c r="R1200" s="358"/>
      <c r="S1200" s="356">
        <v>23010142</v>
      </c>
      <c r="T1200" s="287"/>
      <c r="U1200" s="259" t="s">
        <v>779</v>
      </c>
      <c r="V1200" s="295"/>
      <c r="W1200" s="305">
        <v>105000000</v>
      </c>
      <c r="X1200" s="305"/>
      <c r="Y1200" s="305"/>
    </row>
    <row r="1201" spans="1:25" s="310" customFormat="1">
      <c r="A1201" s="285" t="s">
        <v>3477</v>
      </c>
      <c r="B1201" s="356" t="s">
        <v>1720</v>
      </c>
      <c r="C1201" s="356" t="s">
        <v>3478</v>
      </c>
      <c r="D1201" s="358"/>
      <c r="E1201" s="358"/>
      <c r="F1201" s="356" t="e">
        <v>#N/A</v>
      </c>
      <c r="G1201" s="358"/>
      <c r="H1201" s="358"/>
      <c r="I1201" s="356" t="s">
        <v>3479</v>
      </c>
      <c r="J1201" s="347" t="s">
        <v>3930</v>
      </c>
      <c r="K1201" s="348" t="s">
        <v>4118</v>
      </c>
      <c r="L1201" s="348" t="s">
        <v>4105</v>
      </c>
      <c r="M1201" s="347" t="s">
        <v>3477</v>
      </c>
      <c r="N1201" s="347" t="s">
        <v>3930</v>
      </c>
      <c r="O1201" s="348">
        <v>0</v>
      </c>
      <c r="P1201" s="347"/>
      <c r="Q1201" s="357" t="s">
        <v>2769</v>
      </c>
      <c r="R1201" s="358"/>
      <c r="S1201" s="356">
        <v>23010105</v>
      </c>
      <c r="T1201" s="287"/>
      <c r="U1201" s="259" t="s">
        <v>780</v>
      </c>
      <c r="V1201" s="295"/>
      <c r="W1201" s="305">
        <v>60000000</v>
      </c>
      <c r="X1201" s="305"/>
      <c r="Y1201" s="305"/>
    </row>
    <row r="1202" spans="1:25" s="310" customFormat="1">
      <c r="A1202" s="285" t="s">
        <v>3482</v>
      </c>
      <c r="B1202" s="356" t="s">
        <v>1720</v>
      </c>
      <c r="C1202" s="356" t="s">
        <v>3326</v>
      </c>
      <c r="D1202" s="358"/>
      <c r="E1202" s="358"/>
      <c r="F1202" s="356" t="e">
        <v>#N/A</v>
      </c>
      <c r="G1202" s="358"/>
      <c r="H1202" s="358"/>
      <c r="I1202" s="356" t="s">
        <v>3483</v>
      </c>
      <c r="J1202" s="347" t="s">
        <v>3931</v>
      </c>
      <c r="K1202" s="348" t="s">
        <v>4118</v>
      </c>
      <c r="L1202" s="348" t="s">
        <v>3999</v>
      </c>
      <c r="M1202" s="347" t="s">
        <v>3482</v>
      </c>
      <c r="N1202" s="347" t="s">
        <v>3931</v>
      </c>
      <c r="O1202" s="348">
        <v>0</v>
      </c>
      <c r="P1202" s="347"/>
      <c r="Q1202" s="357" t="s">
        <v>2769</v>
      </c>
      <c r="R1202" s="358"/>
      <c r="S1202" s="356">
        <v>23010112</v>
      </c>
      <c r="T1202" s="287"/>
      <c r="U1202" s="259" t="s">
        <v>781</v>
      </c>
      <c r="V1202" s="295"/>
      <c r="W1202" s="305">
        <v>120000000</v>
      </c>
      <c r="X1202" s="305"/>
      <c r="Y1202" s="305"/>
    </row>
    <row r="1203" spans="1:25" s="310" customFormat="1">
      <c r="A1203" s="284"/>
      <c r="B1203" s="356"/>
      <c r="C1203" s="358"/>
      <c r="D1203" s="358"/>
      <c r="E1203" s="358"/>
      <c r="F1203" s="356"/>
      <c r="G1203" s="358"/>
      <c r="H1203" s="358"/>
      <c r="I1203" s="358"/>
      <c r="J1203" s="347">
        <v>0</v>
      </c>
      <c r="K1203" s="348" t="s">
        <v>2763</v>
      </c>
      <c r="L1203" s="348" t="s">
        <v>2763</v>
      </c>
      <c r="M1203" s="347">
        <v>0</v>
      </c>
      <c r="N1203" s="347"/>
      <c r="O1203" s="348" t="e">
        <v>#N/A</v>
      </c>
      <c r="P1203" s="347"/>
      <c r="Q1203" s="359"/>
      <c r="R1203" s="358"/>
      <c r="S1203" s="356"/>
      <c r="T1203" s="287"/>
      <c r="U1203" s="308"/>
      <c r="V1203" s="309">
        <f>SUM(V1197:V1202)</f>
        <v>1789781578</v>
      </c>
      <c r="W1203" s="309">
        <f>SUM(W1197:W1202)</f>
        <v>2267650000</v>
      </c>
      <c r="X1203" s="309">
        <f>SUM(X1197:X1202)</f>
        <v>1000000000</v>
      </c>
      <c r="Y1203" s="309">
        <f>SUM(Y1197:Y1202)</f>
        <v>0</v>
      </c>
    </row>
    <row r="1204" spans="1:25" s="310" customFormat="1">
      <c r="A1204" s="284"/>
      <c r="B1204" s="284"/>
      <c r="C1204" s="306"/>
      <c r="D1204" s="306"/>
      <c r="E1204" s="306"/>
      <c r="F1204" s="284"/>
      <c r="G1204" s="306"/>
      <c r="H1204" s="306"/>
      <c r="I1204" s="306"/>
      <c r="J1204" s="278">
        <v>0</v>
      </c>
      <c r="K1204" s="279" t="s">
        <v>2763</v>
      </c>
      <c r="L1204" s="279" t="s">
        <v>2763</v>
      </c>
      <c r="M1204" s="278">
        <v>0</v>
      </c>
      <c r="N1204" s="278"/>
      <c r="O1204" s="279" t="e">
        <v>#N/A</v>
      </c>
      <c r="P1204" s="278"/>
      <c r="Q1204" s="307"/>
      <c r="R1204" s="306"/>
      <c r="S1204" s="284"/>
      <c r="T1204" s="287"/>
      <c r="U1204" s="312"/>
      <c r="V1204" s="312"/>
      <c r="W1204" s="315"/>
      <c r="X1204" s="315"/>
      <c r="Y1204" s="315"/>
    </row>
    <row r="1205" spans="1:25" s="310" customFormat="1">
      <c r="A1205" s="284"/>
      <c r="B1205" s="284"/>
      <c r="C1205" s="306"/>
      <c r="D1205" s="306"/>
      <c r="E1205" s="306"/>
      <c r="F1205" s="284"/>
      <c r="G1205" s="306"/>
      <c r="H1205" s="306"/>
      <c r="I1205" s="306"/>
      <c r="J1205" s="278">
        <v>0</v>
      </c>
      <c r="K1205" s="279" t="s">
        <v>2763</v>
      </c>
      <c r="L1205" s="279" t="s">
        <v>2763</v>
      </c>
      <c r="M1205" s="278">
        <v>0</v>
      </c>
      <c r="N1205" s="278"/>
      <c r="O1205" s="279" t="e">
        <v>#N/A</v>
      </c>
      <c r="P1205" s="278"/>
      <c r="Q1205" s="307"/>
      <c r="R1205" s="306"/>
      <c r="S1205" s="284"/>
      <c r="T1205" s="287"/>
      <c r="U1205" s="312" t="s">
        <v>1489</v>
      </c>
      <c r="V1205" s="312"/>
      <c r="W1205" s="315"/>
      <c r="X1205" s="315"/>
      <c r="Y1205" s="315"/>
    </row>
    <row r="1206" spans="1:25" s="310" customFormat="1">
      <c r="A1206" s="284"/>
      <c r="B1206" s="284"/>
      <c r="C1206" s="306"/>
      <c r="D1206" s="306"/>
      <c r="E1206" s="306"/>
      <c r="F1206" s="284"/>
      <c r="G1206" s="306"/>
      <c r="H1206" s="306"/>
      <c r="I1206" s="306"/>
      <c r="J1206" s="278">
        <v>0</v>
      </c>
      <c r="K1206" s="279" t="s">
        <v>2763</v>
      </c>
      <c r="L1206" s="279" t="s">
        <v>2763</v>
      </c>
      <c r="M1206" s="278">
        <v>0</v>
      </c>
      <c r="N1206" s="278"/>
      <c r="O1206" s="279" t="e">
        <v>#N/A</v>
      </c>
      <c r="P1206" s="278"/>
      <c r="Q1206" s="307"/>
      <c r="R1206" s="306"/>
      <c r="S1206" s="284"/>
      <c r="T1206" s="287"/>
      <c r="U1206" s="316" t="s">
        <v>1328</v>
      </c>
      <c r="V1206" s="316"/>
      <c r="W1206" s="315">
        <v>2267650000</v>
      </c>
      <c r="X1206" s="315"/>
      <c r="Y1206" s="315"/>
    </row>
    <row r="1207" spans="1:25" s="310" customFormat="1">
      <c r="A1207" s="284"/>
      <c r="B1207" s="284"/>
      <c r="C1207" s="306"/>
      <c r="D1207" s="306"/>
      <c r="E1207" s="306"/>
      <c r="F1207" s="284"/>
      <c r="G1207" s="306"/>
      <c r="H1207" s="306"/>
      <c r="I1207" s="306"/>
      <c r="J1207" s="278">
        <v>0</v>
      </c>
      <c r="K1207" s="279" t="s">
        <v>2763</v>
      </c>
      <c r="L1207" s="279" t="s">
        <v>2763</v>
      </c>
      <c r="M1207" s="278">
        <v>0</v>
      </c>
      <c r="N1207" s="278"/>
      <c r="O1207" s="279" t="e">
        <v>#N/A</v>
      </c>
      <c r="P1207" s="278"/>
      <c r="Q1207" s="307"/>
      <c r="R1207" s="306"/>
      <c r="S1207" s="284"/>
      <c r="T1207" s="287"/>
      <c r="U1207" s="312"/>
      <c r="V1207" s="312"/>
      <c r="W1207" s="315"/>
      <c r="X1207" s="315"/>
      <c r="Y1207" s="315"/>
    </row>
    <row r="1208" spans="1:25" s="310" customFormat="1">
      <c r="A1208" s="284"/>
      <c r="B1208" s="284"/>
      <c r="C1208" s="306"/>
      <c r="D1208" s="306"/>
      <c r="E1208" s="306"/>
      <c r="F1208" s="284"/>
      <c r="G1208" s="306"/>
      <c r="H1208" s="306"/>
      <c r="I1208" s="306"/>
      <c r="J1208" s="278">
        <v>0</v>
      </c>
      <c r="K1208" s="279" t="s">
        <v>2763</v>
      </c>
      <c r="L1208" s="279" t="s">
        <v>2763</v>
      </c>
      <c r="M1208" s="278">
        <v>0</v>
      </c>
      <c r="N1208" s="278"/>
      <c r="O1208" s="279" t="e">
        <v>#N/A</v>
      </c>
      <c r="P1208" s="278"/>
      <c r="Q1208" s="307"/>
      <c r="R1208" s="306"/>
      <c r="S1208" s="284"/>
      <c r="T1208" s="287"/>
      <c r="U1208" s="312"/>
      <c r="V1208" s="312"/>
      <c r="W1208" s="315"/>
      <c r="X1208" s="315"/>
      <c r="Y1208" s="315"/>
    </row>
    <row r="1209" spans="1:25" s="310" customFormat="1">
      <c r="A1209" s="284"/>
      <c r="B1209" s="284"/>
      <c r="C1209" s="306"/>
      <c r="D1209" s="306"/>
      <c r="E1209" s="306"/>
      <c r="F1209" s="284"/>
      <c r="G1209" s="306"/>
      <c r="H1209" s="306"/>
      <c r="I1209" s="306"/>
      <c r="J1209" s="278">
        <v>0</v>
      </c>
      <c r="K1209" s="279" t="s">
        <v>2763</v>
      </c>
      <c r="L1209" s="279" t="s">
        <v>2763</v>
      </c>
      <c r="M1209" s="278">
        <v>0</v>
      </c>
      <c r="N1209" s="278"/>
      <c r="O1209" s="279" t="e">
        <v>#N/A</v>
      </c>
      <c r="P1209" s="278"/>
      <c r="Q1209" s="307"/>
      <c r="R1209" s="306"/>
      <c r="S1209" s="284"/>
      <c r="T1209" s="287"/>
      <c r="U1209" s="312"/>
      <c r="V1209" s="312"/>
      <c r="W1209" s="315"/>
      <c r="X1209" s="315"/>
      <c r="Y1209" s="315"/>
    </row>
    <row r="1210" spans="1:25" s="310" customFormat="1">
      <c r="A1210" s="284"/>
      <c r="B1210" s="323" t="s">
        <v>577</v>
      </c>
      <c r="C1210" s="306"/>
      <c r="D1210" s="306"/>
      <c r="E1210" s="306"/>
      <c r="F1210" s="284"/>
      <c r="G1210" s="306"/>
      <c r="H1210" s="306"/>
      <c r="I1210" s="306"/>
      <c r="J1210" s="278">
        <v>0</v>
      </c>
      <c r="K1210" s="279" t="s">
        <v>2763</v>
      </c>
      <c r="L1210" s="279" t="s">
        <v>2763</v>
      </c>
      <c r="M1210" s="278">
        <v>0</v>
      </c>
      <c r="N1210" s="278"/>
      <c r="O1210" s="279" t="e">
        <v>#N/A</v>
      </c>
      <c r="P1210" s="278"/>
      <c r="Q1210" s="307"/>
      <c r="R1210" s="306"/>
      <c r="S1210" s="284"/>
      <c r="T1210" s="287"/>
      <c r="U1210" s="323"/>
      <c r="V1210" s="323"/>
      <c r="W1210" s="315"/>
      <c r="X1210" s="315"/>
      <c r="Y1210" s="315"/>
    </row>
    <row r="1211" spans="1:25" s="310" customFormat="1">
      <c r="A1211" s="285" t="s">
        <v>3488</v>
      </c>
      <c r="B1211" s="356" t="s">
        <v>1723</v>
      </c>
      <c r="C1211" s="356" t="s">
        <v>3478</v>
      </c>
      <c r="D1211" s="358"/>
      <c r="E1211" s="358"/>
      <c r="F1211" s="356" t="e">
        <v>#N/A</v>
      </c>
      <c r="G1211" s="358"/>
      <c r="H1211" s="358"/>
      <c r="I1211" s="356" t="s">
        <v>3489</v>
      </c>
      <c r="J1211" s="347" t="s">
        <v>3932</v>
      </c>
      <c r="K1211" s="348" t="s">
        <v>3999</v>
      </c>
      <c r="L1211" s="348" t="s">
        <v>3999</v>
      </c>
      <c r="M1211" s="347" t="s">
        <v>3488</v>
      </c>
      <c r="N1211" s="347" t="s">
        <v>3932</v>
      </c>
      <c r="O1211" s="348">
        <v>0</v>
      </c>
      <c r="P1211" s="347"/>
      <c r="Q1211" s="357" t="s">
        <v>2769</v>
      </c>
      <c r="R1211" s="358"/>
      <c r="S1211" s="356">
        <v>23020118</v>
      </c>
      <c r="T1211" s="287"/>
      <c r="U1211" s="259" t="s">
        <v>47</v>
      </c>
      <c r="V1211" s="259"/>
      <c r="W1211" s="305">
        <v>155907800</v>
      </c>
      <c r="X1211" s="305">
        <v>0</v>
      </c>
      <c r="Y1211" s="305">
        <v>0</v>
      </c>
    </row>
    <row r="1212" spans="1:25" s="310" customFormat="1">
      <c r="A1212" s="285" t="s">
        <v>3490</v>
      </c>
      <c r="B1212" s="356" t="s">
        <v>1723</v>
      </c>
      <c r="C1212" s="356" t="s">
        <v>3478</v>
      </c>
      <c r="D1212" s="358"/>
      <c r="E1212" s="358"/>
      <c r="F1212" s="356" t="e">
        <v>#N/A</v>
      </c>
      <c r="G1212" s="358"/>
      <c r="H1212" s="358"/>
      <c r="I1212" s="356" t="s">
        <v>3491</v>
      </c>
      <c r="J1212" s="347" t="s">
        <v>3933</v>
      </c>
      <c r="K1212" s="348" t="s">
        <v>3999</v>
      </c>
      <c r="L1212" s="348" t="s">
        <v>3999</v>
      </c>
      <c r="M1212" s="347" t="s">
        <v>3490</v>
      </c>
      <c r="N1212" s="347" t="s">
        <v>3933</v>
      </c>
      <c r="O1212" s="348">
        <v>0</v>
      </c>
      <c r="P1212" s="347"/>
      <c r="Q1212" s="357" t="s">
        <v>2769</v>
      </c>
      <c r="R1212" s="358"/>
      <c r="S1212" s="356">
        <v>23020118</v>
      </c>
      <c r="T1212" s="287"/>
      <c r="U1212" s="259" t="s">
        <v>1027</v>
      </c>
      <c r="V1212" s="259"/>
      <c r="W1212" s="305">
        <v>236578515.57999998</v>
      </c>
      <c r="X1212" s="305">
        <v>0</v>
      </c>
      <c r="Y1212" s="305">
        <v>0</v>
      </c>
    </row>
    <row r="1213" spans="1:25" s="310" customFormat="1">
      <c r="A1213" s="284"/>
      <c r="B1213" s="356"/>
      <c r="C1213" s="358"/>
      <c r="D1213" s="358"/>
      <c r="E1213" s="358"/>
      <c r="F1213" s="356"/>
      <c r="G1213" s="358"/>
      <c r="H1213" s="358"/>
      <c r="I1213" s="358"/>
      <c r="J1213" s="347">
        <v>0</v>
      </c>
      <c r="K1213" s="348" t="s">
        <v>2763</v>
      </c>
      <c r="L1213" s="348" t="s">
        <v>2763</v>
      </c>
      <c r="M1213" s="347">
        <v>0</v>
      </c>
      <c r="N1213" s="347"/>
      <c r="O1213" s="348" t="e">
        <v>#N/A</v>
      </c>
      <c r="P1213" s="347"/>
      <c r="Q1213" s="359"/>
      <c r="R1213" s="358"/>
      <c r="S1213" s="356"/>
      <c r="T1213" s="287"/>
      <c r="U1213" s="308"/>
      <c r="V1213" s="309">
        <f>SUM(V1211:V1212)</f>
        <v>0</v>
      </c>
      <c r="W1213" s="309">
        <f>SUM(W1211:W1212)</f>
        <v>392486315.57999998</v>
      </c>
      <c r="X1213" s="309">
        <f>SUM(X1211:X1212)</f>
        <v>0</v>
      </c>
      <c r="Y1213" s="309">
        <f>SUM(Y1211:Y1212)</f>
        <v>0</v>
      </c>
    </row>
    <row r="1214" spans="1:25" s="310" customFormat="1">
      <c r="A1214" s="284"/>
      <c r="B1214" s="284"/>
      <c r="C1214" s="306"/>
      <c r="D1214" s="306"/>
      <c r="E1214" s="306"/>
      <c r="F1214" s="284"/>
      <c r="G1214" s="306"/>
      <c r="H1214" s="306"/>
      <c r="I1214" s="306"/>
      <c r="J1214" s="278">
        <v>0</v>
      </c>
      <c r="K1214" s="279" t="s">
        <v>2763</v>
      </c>
      <c r="L1214" s="279" t="s">
        <v>2763</v>
      </c>
      <c r="M1214" s="278">
        <v>0</v>
      </c>
      <c r="N1214" s="278"/>
      <c r="O1214" s="279" t="e">
        <v>#N/A</v>
      </c>
      <c r="P1214" s="278"/>
      <c r="Q1214" s="307"/>
      <c r="R1214" s="306"/>
      <c r="S1214" s="284"/>
      <c r="T1214" s="287"/>
      <c r="U1214" s="312"/>
      <c r="V1214" s="312"/>
      <c r="W1214" s="315"/>
      <c r="X1214" s="315"/>
      <c r="Y1214" s="315"/>
    </row>
    <row r="1215" spans="1:25" s="310" customFormat="1">
      <c r="A1215" s="284"/>
      <c r="B1215" s="284"/>
      <c r="C1215" s="306"/>
      <c r="D1215" s="306"/>
      <c r="E1215" s="306"/>
      <c r="F1215" s="284"/>
      <c r="G1215" s="306"/>
      <c r="H1215" s="306"/>
      <c r="I1215" s="306"/>
      <c r="J1215" s="278">
        <v>0</v>
      </c>
      <c r="K1215" s="279" t="s">
        <v>2763</v>
      </c>
      <c r="L1215" s="279" t="s">
        <v>2763</v>
      </c>
      <c r="M1215" s="278">
        <v>0</v>
      </c>
      <c r="N1215" s="278"/>
      <c r="O1215" s="279" t="e">
        <v>#N/A</v>
      </c>
      <c r="P1215" s="278"/>
      <c r="Q1215" s="307"/>
      <c r="R1215" s="306"/>
      <c r="S1215" s="284"/>
      <c r="T1215" s="287"/>
      <c r="U1215" s="312"/>
      <c r="V1215" s="312"/>
      <c r="W1215" s="315"/>
      <c r="X1215" s="315"/>
      <c r="Y1215" s="315"/>
    </row>
    <row r="1216" spans="1:25" s="310" customFormat="1">
      <c r="A1216" s="284"/>
      <c r="B1216" s="284"/>
      <c r="C1216" s="306"/>
      <c r="D1216" s="306"/>
      <c r="E1216" s="306"/>
      <c r="F1216" s="284"/>
      <c r="G1216" s="306"/>
      <c r="H1216" s="306"/>
      <c r="I1216" s="306"/>
      <c r="J1216" s="278">
        <v>0</v>
      </c>
      <c r="K1216" s="279" t="s">
        <v>2763</v>
      </c>
      <c r="L1216" s="279" t="s">
        <v>2763</v>
      </c>
      <c r="M1216" s="278">
        <v>0</v>
      </c>
      <c r="N1216" s="278"/>
      <c r="O1216" s="279" t="e">
        <v>#N/A</v>
      </c>
      <c r="P1216" s="278"/>
      <c r="Q1216" s="307"/>
      <c r="R1216" s="306"/>
      <c r="S1216" s="284"/>
      <c r="T1216" s="287"/>
      <c r="U1216" s="312"/>
      <c r="V1216" s="312"/>
      <c r="W1216" s="315"/>
      <c r="X1216" s="315"/>
      <c r="Y1216" s="315"/>
    </row>
    <row r="1217" spans="1:25" s="310" customFormat="1">
      <c r="A1217" s="284"/>
      <c r="B1217" s="284"/>
      <c r="C1217" s="306"/>
      <c r="D1217" s="306"/>
      <c r="E1217" s="306"/>
      <c r="F1217" s="284"/>
      <c r="G1217" s="306"/>
      <c r="H1217" s="306"/>
      <c r="I1217" s="306"/>
      <c r="J1217" s="278">
        <v>0</v>
      </c>
      <c r="K1217" s="279" t="s">
        <v>2763</v>
      </c>
      <c r="L1217" s="279" t="s">
        <v>2763</v>
      </c>
      <c r="M1217" s="278">
        <v>0</v>
      </c>
      <c r="N1217" s="278"/>
      <c r="O1217" s="279" t="e">
        <v>#N/A</v>
      </c>
      <c r="P1217" s="278"/>
      <c r="Q1217" s="307"/>
      <c r="R1217" s="306"/>
      <c r="S1217" s="284"/>
      <c r="T1217" s="287"/>
      <c r="U1217" s="312"/>
      <c r="V1217" s="312"/>
      <c r="W1217" s="315"/>
      <c r="X1217" s="315"/>
      <c r="Y1217" s="315"/>
    </row>
    <row r="1218" spans="1:25" s="310" customFormat="1">
      <c r="A1218" s="284"/>
      <c r="B1218" s="284"/>
      <c r="C1218" s="306"/>
      <c r="D1218" s="306"/>
      <c r="E1218" s="306"/>
      <c r="F1218" s="284"/>
      <c r="G1218" s="306"/>
      <c r="H1218" s="306"/>
      <c r="I1218" s="306"/>
      <c r="J1218" s="278">
        <v>0</v>
      </c>
      <c r="K1218" s="279" t="s">
        <v>2763</v>
      </c>
      <c r="L1218" s="279" t="s">
        <v>2763</v>
      </c>
      <c r="M1218" s="278">
        <v>0</v>
      </c>
      <c r="N1218" s="278"/>
      <c r="O1218" s="279" t="e">
        <v>#N/A</v>
      </c>
      <c r="P1218" s="278"/>
      <c r="Q1218" s="307"/>
      <c r="R1218" s="306"/>
      <c r="S1218" s="284"/>
      <c r="T1218" s="287"/>
      <c r="U1218" s="312"/>
      <c r="V1218" s="312"/>
      <c r="W1218" s="315"/>
      <c r="X1218" s="315"/>
      <c r="Y1218" s="315"/>
    </row>
    <row r="1219" spans="1:25">
      <c r="A1219" s="284"/>
      <c r="J1219" s="278">
        <v>0</v>
      </c>
      <c r="K1219" s="279" t="s">
        <v>2763</v>
      </c>
      <c r="L1219" s="279" t="s">
        <v>2763</v>
      </c>
      <c r="M1219" s="278">
        <v>0</v>
      </c>
      <c r="N1219" s="278"/>
      <c r="O1219" s="279" t="e">
        <v>#N/A</v>
      </c>
      <c r="P1219" s="278"/>
    </row>
    <row r="1220" spans="1:25">
      <c r="A1220" s="284"/>
      <c r="B1220" s="313" t="s">
        <v>581</v>
      </c>
      <c r="J1220" s="278">
        <v>0</v>
      </c>
      <c r="K1220" s="279" t="s">
        <v>2763</v>
      </c>
      <c r="L1220" s="279" t="s">
        <v>2763</v>
      </c>
      <c r="M1220" s="278">
        <v>0</v>
      </c>
      <c r="N1220" s="278"/>
      <c r="O1220" s="279" t="e">
        <v>#N/A</v>
      </c>
      <c r="P1220" s="278"/>
      <c r="U1220" s="313"/>
      <c r="V1220" s="313"/>
      <c r="W1220" s="303"/>
      <c r="X1220" s="303"/>
      <c r="Y1220" s="303"/>
    </row>
    <row r="1221" spans="1:25" ht="31.5">
      <c r="A1221" s="285" t="s">
        <v>2633</v>
      </c>
      <c r="B1221" s="356" t="s">
        <v>1722</v>
      </c>
      <c r="C1221" s="356" t="s">
        <v>2632</v>
      </c>
      <c r="D1221" s="356"/>
      <c r="E1221" s="356"/>
      <c r="F1221" s="356" t="e">
        <v>#N/A</v>
      </c>
      <c r="G1221" s="356"/>
      <c r="H1221" s="356"/>
      <c r="I1221" s="356" t="s">
        <v>3147</v>
      </c>
      <c r="J1221" s="347" t="s">
        <v>3147</v>
      </c>
      <c r="K1221" s="348" t="s">
        <v>4049</v>
      </c>
      <c r="L1221" s="348" t="s">
        <v>3999</v>
      </c>
      <c r="M1221" s="347" t="s">
        <v>2633</v>
      </c>
      <c r="N1221" s="347" t="s">
        <v>3147</v>
      </c>
      <c r="O1221" s="348" t="s">
        <v>2626</v>
      </c>
      <c r="P1221" s="347"/>
      <c r="Q1221" s="357" t="s">
        <v>2769</v>
      </c>
      <c r="R1221" s="356"/>
      <c r="S1221" s="356" t="s">
        <v>2626</v>
      </c>
      <c r="T1221" s="287" t="s">
        <v>2771</v>
      </c>
      <c r="U1221" s="259" t="s">
        <v>1698</v>
      </c>
      <c r="V1221" s="304">
        <v>1568600000</v>
      </c>
      <c r="W1221" s="305">
        <v>1000012000</v>
      </c>
      <c r="X1221" s="305">
        <v>4800024000</v>
      </c>
      <c r="Y1221" s="305">
        <v>4800012000</v>
      </c>
    </row>
    <row r="1222" spans="1:25" ht="31.5">
      <c r="A1222" s="285" t="s">
        <v>2634</v>
      </c>
      <c r="B1222" s="356" t="s">
        <v>1722</v>
      </c>
      <c r="C1222" s="356" t="s">
        <v>2632</v>
      </c>
      <c r="D1222" s="356"/>
      <c r="E1222" s="356"/>
      <c r="F1222" s="356" t="e">
        <v>#N/A</v>
      </c>
      <c r="G1222" s="356"/>
      <c r="H1222" s="356"/>
      <c r="I1222" s="356" t="s">
        <v>3148</v>
      </c>
      <c r="J1222" s="347" t="s">
        <v>3148</v>
      </c>
      <c r="K1222" s="348" t="s">
        <v>4049</v>
      </c>
      <c r="L1222" s="348" t="s">
        <v>3999</v>
      </c>
      <c r="M1222" s="347" t="s">
        <v>2634</v>
      </c>
      <c r="N1222" s="347" t="s">
        <v>3148</v>
      </c>
      <c r="O1222" s="348" t="s">
        <v>2626</v>
      </c>
      <c r="P1222" s="347"/>
      <c r="Q1222" s="357" t="s">
        <v>2769</v>
      </c>
      <c r="R1222" s="356"/>
      <c r="S1222" s="356" t="s">
        <v>2626</v>
      </c>
      <c r="T1222" s="287" t="s">
        <v>2771</v>
      </c>
      <c r="U1222" s="259" t="s">
        <v>1697</v>
      </c>
      <c r="V1222" s="304">
        <v>193608945.38999999</v>
      </c>
      <c r="W1222" s="305">
        <v>193654945.38999999</v>
      </c>
      <c r="X1222" s="305">
        <v>387263890.77999997</v>
      </c>
      <c r="Y1222" s="305">
        <v>387263890.77999997</v>
      </c>
    </row>
    <row r="1223" spans="1:25">
      <c r="A1223" s="285" t="s">
        <v>2636</v>
      </c>
      <c r="B1223" s="356" t="s">
        <v>1722</v>
      </c>
      <c r="C1223" s="356" t="s">
        <v>2632</v>
      </c>
      <c r="D1223" s="356"/>
      <c r="E1223" s="356"/>
      <c r="F1223" s="356" t="e">
        <v>#N/A</v>
      </c>
      <c r="G1223" s="356"/>
      <c r="H1223" s="356"/>
      <c r="I1223" s="356" t="s">
        <v>3150</v>
      </c>
      <c r="J1223" s="347" t="s">
        <v>3150</v>
      </c>
      <c r="K1223" s="348" t="s">
        <v>4049</v>
      </c>
      <c r="L1223" s="348" t="s">
        <v>3999</v>
      </c>
      <c r="M1223" s="347" t="s">
        <v>2636</v>
      </c>
      <c r="N1223" s="347" t="s">
        <v>3150</v>
      </c>
      <c r="O1223" s="348" t="s">
        <v>2190</v>
      </c>
      <c r="P1223" s="347"/>
      <c r="Q1223" s="357" t="s">
        <v>2769</v>
      </c>
      <c r="R1223" s="356"/>
      <c r="S1223" s="356" t="s">
        <v>2190</v>
      </c>
      <c r="T1223" s="287" t="s">
        <v>2771</v>
      </c>
      <c r="U1223" s="259" t="s">
        <v>1696</v>
      </c>
      <c r="V1223" s="304">
        <v>600000000</v>
      </c>
      <c r="W1223" s="305">
        <v>279203539.00999999</v>
      </c>
      <c r="X1223" s="305">
        <v>2958403078.02</v>
      </c>
      <c r="Y1223" s="305">
        <v>2958403078.02</v>
      </c>
    </row>
    <row r="1224" spans="1:25">
      <c r="A1224" s="285" t="s">
        <v>2635</v>
      </c>
      <c r="B1224" s="356" t="s">
        <v>1722</v>
      </c>
      <c r="C1224" s="356" t="s">
        <v>2632</v>
      </c>
      <c r="D1224" s="356"/>
      <c r="E1224" s="356"/>
      <c r="F1224" s="356" t="e">
        <v>#N/A</v>
      </c>
      <c r="G1224" s="356"/>
      <c r="H1224" s="356"/>
      <c r="I1224" s="356" t="s">
        <v>3149</v>
      </c>
      <c r="J1224" s="347" t="s">
        <v>3149</v>
      </c>
      <c r="K1224" s="348" t="s">
        <v>4049</v>
      </c>
      <c r="L1224" s="348" t="s">
        <v>3999</v>
      </c>
      <c r="M1224" s="347" t="s">
        <v>2635</v>
      </c>
      <c r="N1224" s="347" t="s">
        <v>3149</v>
      </c>
      <c r="O1224" s="348" t="s">
        <v>2626</v>
      </c>
      <c r="P1224" s="347"/>
      <c r="Q1224" s="357" t="s">
        <v>2769</v>
      </c>
      <c r="R1224" s="356"/>
      <c r="S1224" s="356" t="s">
        <v>2626</v>
      </c>
      <c r="T1224" s="287" t="s">
        <v>2771</v>
      </c>
      <c r="U1224" s="259" t="s">
        <v>1695</v>
      </c>
      <c r="V1224" s="304">
        <v>265432060.68000001</v>
      </c>
      <c r="W1224" s="305">
        <v>276492060.68000001</v>
      </c>
      <c r="X1224" s="305">
        <v>752924121.36000001</v>
      </c>
      <c r="Y1224" s="305">
        <v>752924121.36000001</v>
      </c>
    </row>
    <row r="1225" spans="1:25">
      <c r="A1225" s="285" t="s">
        <v>3494</v>
      </c>
      <c r="B1225" s="356" t="s">
        <v>1722</v>
      </c>
      <c r="C1225" s="356" t="s">
        <v>3326</v>
      </c>
      <c r="D1225" s="356"/>
      <c r="E1225" s="356"/>
      <c r="F1225" s="356" t="e">
        <v>#N/A</v>
      </c>
      <c r="G1225" s="356"/>
      <c r="H1225" s="356"/>
      <c r="I1225" s="356" t="s">
        <v>3495</v>
      </c>
      <c r="J1225" s="347" t="s">
        <v>3934</v>
      </c>
      <c r="K1225" s="348" t="s">
        <v>4047</v>
      </c>
      <c r="L1225" s="348" t="s">
        <v>4059</v>
      </c>
      <c r="M1225" s="347" t="s">
        <v>3494</v>
      </c>
      <c r="N1225" s="347" t="s">
        <v>3934</v>
      </c>
      <c r="O1225" s="348">
        <v>0</v>
      </c>
      <c r="P1225" s="347"/>
      <c r="Q1225" s="357" t="s">
        <v>2769</v>
      </c>
      <c r="R1225" s="356"/>
      <c r="S1225" s="356">
        <v>23010105</v>
      </c>
      <c r="U1225" s="259" t="s">
        <v>1694</v>
      </c>
      <c r="V1225" s="259"/>
      <c r="W1225" s="305">
        <v>550000000</v>
      </c>
      <c r="X1225" s="305">
        <v>752924121.36000001</v>
      </c>
      <c r="Y1225" s="305">
        <v>752924121.36000001</v>
      </c>
    </row>
    <row r="1226" spans="1:25" s="310" customFormat="1">
      <c r="A1226" s="284"/>
      <c r="B1226" s="356"/>
      <c r="C1226" s="358"/>
      <c r="D1226" s="358"/>
      <c r="E1226" s="358"/>
      <c r="F1226" s="356"/>
      <c r="G1226" s="358"/>
      <c r="H1226" s="358"/>
      <c r="I1226" s="358"/>
      <c r="J1226" s="347">
        <v>0</v>
      </c>
      <c r="K1226" s="348" t="s">
        <v>2763</v>
      </c>
      <c r="L1226" s="348" t="s">
        <v>2763</v>
      </c>
      <c r="M1226" s="347">
        <v>0</v>
      </c>
      <c r="N1226" s="347"/>
      <c r="O1226" s="348" t="e">
        <v>#N/A</v>
      </c>
      <c r="P1226" s="347"/>
      <c r="Q1226" s="359"/>
      <c r="R1226" s="358"/>
      <c r="S1226" s="356"/>
      <c r="T1226" s="287"/>
      <c r="U1226" s="308"/>
      <c r="V1226" s="309">
        <f>SUM(V1221:V1225)</f>
        <v>2627641006.0699997</v>
      </c>
      <c r="W1226" s="309">
        <f>SUM(W1221:W1225)</f>
        <v>2299362545.0799999</v>
      </c>
      <c r="X1226" s="309">
        <f>SUM(X1221:X1225)</f>
        <v>9651539211.5200005</v>
      </c>
      <c r="Y1226" s="309">
        <f>SUM(Y1221:Y1225)</f>
        <v>9651527211.5200005</v>
      </c>
    </row>
    <row r="1227" spans="1:25">
      <c r="A1227" s="284"/>
      <c r="J1227" s="278">
        <v>0</v>
      </c>
      <c r="K1227" s="279" t="s">
        <v>2763</v>
      </c>
      <c r="L1227" s="279" t="s">
        <v>2763</v>
      </c>
      <c r="M1227" s="278">
        <v>0</v>
      </c>
      <c r="N1227" s="278"/>
      <c r="O1227" s="279" t="e">
        <v>#N/A</v>
      </c>
      <c r="P1227" s="278"/>
    </row>
    <row r="1228" spans="1:25">
      <c r="A1228" s="284"/>
      <c r="J1228" s="278">
        <v>0</v>
      </c>
      <c r="K1228" s="279" t="s">
        <v>2763</v>
      </c>
      <c r="L1228" s="279" t="s">
        <v>2763</v>
      </c>
      <c r="M1228" s="278">
        <v>0</v>
      </c>
      <c r="N1228" s="278"/>
      <c r="O1228" s="279" t="e">
        <v>#N/A</v>
      </c>
      <c r="P1228" s="278"/>
      <c r="U1228" s="312" t="s">
        <v>1489</v>
      </c>
      <c r="V1228" s="312"/>
    </row>
    <row r="1229" spans="1:25">
      <c r="A1229" s="284"/>
      <c r="J1229" s="278">
        <v>0</v>
      </c>
      <c r="K1229" s="279" t="s">
        <v>2763</v>
      </c>
      <c r="L1229" s="279" t="s">
        <v>2763</v>
      </c>
      <c r="M1229" s="278">
        <v>0</v>
      </c>
      <c r="N1229" s="278"/>
      <c r="O1229" s="279" t="e">
        <v>#N/A</v>
      </c>
      <c r="P1229" s="278"/>
      <c r="U1229" s="316" t="s">
        <v>1328</v>
      </c>
      <c r="V1229" s="316"/>
      <c r="W1229" s="289">
        <v>2299362545.0799999</v>
      </c>
    </row>
    <row r="1230" spans="1:25">
      <c r="A1230" s="284"/>
      <c r="J1230" s="278">
        <v>0</v>
      </c>
      <c r="K1230" s="279" t="s">
        <v>2763</v>
      </c>
      <c r="L1230" s="279" t="s">
        <v>2763</v>
      </c>
      <c r="M1230" s="278">
        <v>0</v>
      </c>
      <c r="N1230" s="278"/>
      <c r="O1230" s="279" t="e">
        <v>#N/A</v>
      </c>
      <c r="P1230" s="278"/>
    </row>
    <row r="1231" spans="1:25">
      <c r="A1231" s="284"/>
      <c r="J1231" s="278">
        <v>0</v>
      </c>
      <c r="K1231" s="279" t="s">
        <v>2763</v>
      </c>
      <c r="L1231" s="279" t="s">
        <v>2763</v>
      </c>
      <c r="M1231" s="278">
        <v>0</v>
      </c>
      <c r="N1231" s="278"/>
      <c r="O1231" s="279" t="e">
        <v>#N/A</v>
      </c>
      <c r="P1231" s="278"/>
    </row>
    <row r="1232" spans="1:25">
      <c r="A1232" s="284"/>
      <c r="B1232" s="313" t="s">
        <v>599</v>
      </c>
      <c r="J1232" s="278">
        <v>0</v>
      </c>
      <c r="K1232" s="279" t="s">
        <v>2763</v>
      </c>
      <c r="L1232" s="279" t="s">
        <v>2763</v>
      </c>
      <c r="M1232" s="278">
        <v>0</v>
      </c>
      <c r="N1232" s="278"/>
      <c r="O1232" s="279" t="e">
        <v>#N/A</v>
      </c>
      <c r="P1232" s="278"/>
      <c r="U1232" s="313"/>
      <c r="V1232" s="313"/>
      <c r="W1232" s="303"/>
      <c r="X1232" s="303"/>
      <c r="Y1232" s="303"/>
    </row>
    <row r="1233" spans="1:25" ht="31.5">
      <c r="A1233" s="285" t="s">
        <v>2540</v>
      </c>
      <c r="B1233" s="356" t="s">
        <v>1728</v>
      </c>
      <c r="C1233" s="356" t="s">
        <v>2539</v>
      </c>
      <c r="D1233" s="356"/>
      <c r="E1233" s="356"/>
      <c r="F1233" s="356" t="e">
        <v>#N/A</v>
      </c>
      <c r="G1233" s="356"/>
      <c r="H1233" s="356"/>
      <c r="I1233" s="356" t="s">
        <v>3061</v>
      </c>
      <c r="J1233" s="347" t="s">
        <v>3061</v>
      </c>
      <c r="K1233" s="348" t="s">
        <v>4095</v>
      </c>
      <c r="L1233" s="348" t="s">
        <v>3999</v>
      </c>
      <c r="M1233" s="347" t="s">
        <v>2540</v>
      </c>
      <c r="N1233" s="347" t="s">
        <v>3061</v>
      </c>
      <c r="O1233" s="348" t="s">
        <v>2235</v>
      </c>
      <c r="P1233" s="347"/>
      <c r="Q1233" s="357" t="s">
        <v>2769</v>
      </c>
      <c r="R1233" s="356"/>
      <c r="S1233" s="356" t="s">
        <v>2235</v>
      </c>
      <c r="T1233" s="287" t="s">
        <v>2771</v>
      </c>
      <c r="U1233" s="259" t="s">
        <v>984</v>
      </c>
      <c r="V1233" s="259"/>
      <c r="W1233" s="305">
        <v>400000000</v>
      </c>
      <c r="X1233" s="305">
        <v>500000000</v>
      </c>
      <c r="Y1233" s="305">
        <v>500000000</v>
      </c>
    </row>
    <row r="1234" spans="1:25">
      <c r="A1234" s="285" t="s">
        <v>3965</v>
      </c>
      <c r="B1234" s="356" t="s">
        <v>1728</v>
      </c>
      <c r="C1234" s="356" t="s">
        <v>2171</v>
      </c>
      <c r="D1234" s="356"/>
      <c r="E1234" s="356"/>
      <c r="F1234" s="356" t="e">
        <v>#N/A</v>
      </c>
      <c r="G1234" s="356"/>
      <c r="H1234" s="356"/>
      <c r="I1234" s="356" t="e">
        <v>#N/A</v>
      </c>
      <c r="J1234" s="347" t="s">
        <v>2791</v>
      </c>
      <c r="K1234" s="348" t="s">
        <v>3997</v>
      </c>
      <c r="L1234" s="348" t="s">
        <v>3999</v>
      </c>
      <c r="M1234" s="347" t="s">
        <v>3965</v>
      </c>
      <c r="N1234" s="347" t="s">
        <v>4119</v>
      </c>
      <c r="O1234" s="348" t="s">
        <v>2194</v>
      </c>
      <c r="P1234" s="347"/>
      <c r="Q1234" s="357" t="s">
        <v>2769</v>
      </c>
      <c r="R1234" s="356"/>
      <c r="S1234" s="356" t="s">
        <v>2194</v>
      </c>
      <c r="T1234" s="287" t="s">
        <v>2771</v>
      </c>
      <c r="U1234" s="259" t="s">
        <v>1690</v>
      </c>
      <c r="V1234" s="259"/>
      <c r="W1234" s="305">
        <v>50000000</v>
      </c>
      <c r="X1234" s="305"/>
      <c r="Y1234" s="305"/>
    </row>
    <row r="1235" spans="1:25">
      <c r="A1235" s="285" t="s">
        <v>2514</v>
      </c>
      <c r="B1235" s="356" t="s">
        <v>1728</v>
      </c>
      <c r="C1235" s="356" t="s">
        <v>2513</v>
      </c>
      <c r="D1235" s="356"/>
      <c r="E1235" s="356"/>
      <c r="F1235" s="356" t="e">
        <v>#N/A</v>
      </c>
      <c r="G1235" s="356"/>
      <c r="H1235" s="356"/>
      <c r="I1235" s="356" t="s">
        <v>3039</v>
      </c>
      <c r="J1235" s="347" t="s">
        <v>3935</v>
      </c>
      <c r="K1235" s="348" t="s">
        <v>4096</v>
      </c>
      <c r="L1235" s="348" t="s">
        <v>3999</v>
      </c>
      <c r="M1235" s="347" t="s">
        <v>2514</v>
      </c>
      <c r="N1235" s="347" t="s">
        <v>3935</v>
      </c>
      <c r="O1235" s="348" t="s">
        <v>2177</v>
      </c>
      <c r="P1235" s="347"/>
      <c r="Q1235" s="357" t="s">
        <v>2769</v>
      </c>
      <c r="R1235" s="356"/>
      <c r="S1235" s="356" t="s">
        <v>2177</v>
      </c>
      <c r="T1235" s="287" t="s">
        <v>2771</v>
      </c>
      <c r="U1235" s="259" t="s">
        <v>1689</v>
      </c>
      <c r="V1235" s="259"/>
      <c r="W1235" s="305">
        <v>10000000</v>
      </c>
      <c r="X1235" s="305">
        <v>10000000</v>
      </c>
      <c r="Y1235" s="305">
        <v>10000000</v>
      </c>
    </row>
    <row r="1236" spans="1:25" s="310" customFormat="1">
      <c r="A1236" s="284"/>
      <c r="B1236" s="356"/>
      <c r="C1236" s="358"/>
      <c r="D1236" s="358"/>
      <c r="E1236" s="358"/>
      <c r="F1236" s="356"/>
      <c r="G1236" s="358"/>
      <c r="H1236" s="358"/>
      <c r="I1236" s="358"/>
      <c r="J1236" s="347">
        <v>0</v>
      </c>
      <c r="K1236" s="348" t="s">
        <v>2763</v>
      </c>
      <c r="L1236" s="348" t="s">
        <v>2763</v>
      </c>
      <c r="M1236" s="347">
        <v>0</v>
      </c>
      <c r="N1236" s="347"/>
      <c r="O1236" s="348" t="e">
        <v>#N/A</v>
      </c>
      <c r="P1236" s="347"/>
      <c r="Q1236" s="359"/>
      <c r="R1236" s="358"/>
      <c r="S1236" s="356"/>
      <c r="T1236" s="287"/>
      <c r="U1236" s="308"/>
      <c r="V1236" s="309">
        <f>SUM(V1233:V1235)</f>
        <v>0</v>
      </c>
      <c r="W1236" s="309">
        <f>SUM(W1233:W1235)</f>
        <v>460000000</v>
      </c>
      <c r="X1236" s="309">
        <f>SUM(X1233:X1235)</f>
        <v>510000000</v>
      </c>
      <c r="Y1236" s="309">
        <f>SUM(Y1233:Y1235)</f>
        <v>510000000</v>
      </c>
    </row>
    <row r="1237" spans="1:25">
      <c r="A1237" s="284"/>
      <c r="J1237" s="278">
        <v>0</v>
      </c>
      <c r="K1237" s="279" t="s">
        <v>2763</v>
      </c>
      <c r="L1237" s="279" t="s">
        <v>2763</v>
      </c>
      <c r="M1237" s="278">
        <v>0</v>
      </c>
      <c r="N1237" s="278"/>
      <c r="O1237" s="279" t="e">
        <v>#N/A</v>
      </c>
      <c r="P1237" s="278"/>
    </row>
    <row r="1238" spans="1:25">
      <c r="A1238" s="284"/>
      <c r="J1238" s="278">
        <v>0</v>
      </c>
      <c r="K1238" s="279" t="s">
        <v>2763</v>
      </c>
      <c r="L1238" s="279" t="s">
        <v>2763</v>
      </c>
      <c r="M1238" s="278">
        <v>0</v>
      </c>
      <c r="N1238" s="278"/>
      <c r="O1238" s="279" t="e">
        <v>#N/A</v>
      </c>
      <c r="P1238" s="278"/>
    </row>
    <row r="1239" spans="1:25">
      <c r="A1239" s="284"/>
      <c r="J1239" s="278">
        <v>0</v>
      </c>
      <c r="K1239" s="279" t="s">
        <v>2763</v>
      </c>
      <c r="L1239" s="279" t="s">
        <v>2763</v>
      </c>
      <c r="M1239" s="278">
        <v>0</v>
      </c>
      <c r="N1239" s="278"/>
      <c r="O1239" s="279" t="e">
        <v>#N/A</v>
      </c>
      <c r="P1239" s="278"/>
    </row>
    <row r="1240" spans="1:25">
      <c r="A1240" s="284"/>
      <c r="J1240" s="278">
        <v>0</v>
      </c>
      <c r="K1240" s="279" t="s">
        <v>2763</v>
      </c>
      <c r="L1240" s="279" t="s">
        <v>2763</v>
      </c>
      <c r="M1240" s="278">
        <v>0</v>
      </c>
      <c r="N1240" s="278"/>
      <c r="O1240" s="279" t="e">
        <v>#N/A</v>
      </c>
      <c r="P1240" s="278"/>
    </row>
    <row r="1241" spans="1:25">
      <c r="A1241" s="284"/>
      <c r="B1241" s="313" t="s">
        <v>4405</v>
      </c>
      <c r="J1241" s="278">
        <v>0</v>
      </c>
      <c r="K1241" s="279" t="s">
        <v>2763</v>
      </c>
      <c r="L1241" s="279" t="s">
        <v>2763</v>
      </c>
      <c r="M1241" s="278">
        <v>0</v>
      </c>
      <c r="N1241" s="278"/>
      <c r="O1241" s="279" t="e">
        <v>#N/A</v>
      </c>
      <c r="P1241" s="278"/>
      <c r="U1241" s="313"/>
      <c r="V1241" s="313"/>
      <c r="W1241" s="303"/>
      <c r="X1241" s="303"/>
      <c r="Y1241" s="303"/>
    </row>
    <row r="1242" spans="1:25">
      <c r="A1242" s="285" t="s">
        <v>2540</v>
      </c>
      <c r="B1242" s="356" t="s">
        <v>4416</v>
      </c>
      <c r="C1242" s="356">
        <v>70133</v>
      </c>
      <c r="D1242" s="356"/>
      <c r="E1242" s="356"/>
      <c r="F1242" s="356"/>
      <c r="G1242" s="356"/>
      <c r="H1242" s="356"/>
      <c r="I1242" s="356"/>
      <c r="J1242" s="347"/>
      <c r="K1242" s="348"/>
      <c r="L1242" s="348"/>
      <c r="M1242" s="347"/>
      <c r="N1242" s="347" t="s">
        <v>3151</v>
      </c>
      <c r="O1242" s="348"/>
      <c r="P1242" s="347"/>
      <c r="Q1242" s="357" t="s">
        <v>2769</v>
      </c>
      <c r="R1242" s="356"/>
      <c r="S1242" s="356" t="s">
        <v>2230</v>
      </c>
      <c r="U1242" s="259" t="s">
        <v>4406</v>
      </c>
      <c r="V1242" s="304">
        <v>18712500</v>
      </c>
      <c r="W1242" s="305"/>
      <c r="X1242" s="305"/>
      <c r="Y1242" s="305"/>
    </row>
    <row r="1243" spans="1:25">
      <c r="B1243" s="356" t="s">
        <v>4416</v>
      </c>
      <c r="C1243" s="356">
        <v>70133</v>
      </c>
      <c r="D1243" s="356"/>
      <c r="E1243" s="356"/>
      <c r="F1243" s="356"/>
      <c r="G1243" s="356"/>
      <c r="H1243" s="356"/>
      <c r="I1243" s="356"/>
      <c r="J1243" s="347"/>
      <c r="K1243" s="348"/>
      <c r="L1243" s="348"/>
      <c r="M1243" s="347"/>
      <c r="N1243" s="347" t="s">
        <v>4413</v>
      </c>
      <c r="O1243" s="348"/>
      <c r="P1243" s="347"/>
      <c r="Q1243" s="357" t="s">
        <v>2769</v>
      </c>
      <c r="R1243" s="356"/>
      <c r="S1243" s="356" t="s">
        <v>2339</v>
      </c>
      <c r="U1243" s="259" t="s">
        <v>4407</v>
      </c>
      <c r="V1243" s="304">
        <v>7712500</v>
      </c>
      <c r="W1243" s="305"/>
      <c r="X1243" s="305"/>
      <c r="Y1243" s="305"/>
    </row>
    <row r="1244" spans="1:25">
      <c r="B1244" s="356" t="s">
        <v>4416</v>
      </c>
      <c r="C1244" s="356">
        <v>70133</v>
      </c>
      <c r="D1244" s="356"/>
      <c r="E1244" s="356"/>
      <c r="F1244" s="356"/>
      <c r="G1244" s="356"/>
      <c r="H1244" s="356"/>
      <c r="I1244" s="356"/>
      <c r="J1244" s="347"/>
      <c r="K1244" s="348"/>
      <c r="L1244" s="348"/>
      <c r="M1244" s="347"/>
      <c r="N1244" s="347" t="s">
        <v>4414</v>
      </c>
      <c r="O1244" s="348"/>
      <c r="P1244" s="347"/>
      <c r="Q1244" s="357" t="s">
        <v>2769</v>
      </c>
      <c r="R1244" s="356"/>
      <c r="S1244" s="356" t="s">
        <v>2277</v>
      </c>
      <c r="U1244" s="259" t="s">
        <v>4408</v>
      </c>
      <c r="V1244" s="304">
        <v>11212500</v>
      </c>
      <c r="W1244" s="305"/>
      <c r="X1244" s="305"/>
      <c r="Y1244" s="305"/>
    </row>
    <row r="1245" spans="1:25">
      <c r="B1245" s="356" t="s">
        <v>4416</v>
      </c>
      <c r="C1245" s="356">
        <v>70133</v>
      </c>
      <c r="D1245" s="356"/>
      <c r="E1245" s="356"/>
      <c r="F1245" s="356"/>
      <c r="G1245" s="356"/>
      <c r="H1245" s="356"/>
      <c r="I1245" s="356"/>
      <c r="J1245" s="347"/>
      <c r="K1245" s="348"/>
      <c r="L1245" s="348"/>
      <c r="M1245" s="347"/>
      <c r="N1245" s="347" t="s">
        <v>3152</v>
      </c>
      <c r="O1245" s="348"/>
      <c r="P1245" s="347"/>
      <c r="Q1245" s="357" t="s">
        <v>2769</v>
      </c>
      <c r="R1245" s="356"/>
      <c r="S1245" s="356" t="s">
        <v>2326</v>
      </c>
      <c r="U1245" s="259" t="s">
        <v>4409</v>
      </c>
      <c r="V1245" s="304">
        <v>18212500</v>
      </c>
      <c r="W1245" s="305"/>
      <c r="X1245" s="305"/>
      <c r="Y1245" s="305"/>
    </row>
    <row r="1246" spans="1:25">
      <c r="B1246" s="356" t="s">
        <v>4416</v>
      </c>
      <c r="C1246" s="356">
        <v>70133</v>
      </c>
      <c r="D1246" s="356"/>
      <c r="E1246" s="356"/>
      <c r="F1246" s="356"/>
      <c r="G1246" s="356"/>
      <c r="H1246" s="356"/>
      <c r="I1246" s="356"/>
      <c r="J1246" s="347"/>
      <c r="K1246" s="348"/>
      <c r="L1246" s="348"/>
      <c r="M1246" s="347"/>
      <c r="N1246" s="347" t="s">
        <v>4415</v>
      </c>
      <c r="O1246" s="348"/>
      <c r="P1246" s="347"/>
      <c r="Q1246" s="357" t="s">
        <v>2769</v>
      </c>
      <c r="R1246" s="356"/>
      <c r="S1246" s="356" t="s">
        <v>4412</v>
      </c>
      <c r="U1246" s="259" t="s">
        <v>4410</v>
      </c>
      <c r="V1246" s="304">
        <v>20212500</v>
      </c>
      <c r="W1246" s="305"/>
      <c r="X1246" s="305"/>
      <c r="Y1246" s="305"/>
    </row>
    <row r="1247" spans="1:25">
      <c r="B1247" s="356" t="s">
        <v>4416</v>
      </c>
      <c r="C1247" s="356">
        <v>70133</v>
      </c>
      <c r="D1247" s="356"/>
      <c r="E1247" s="356"/>
      <c r="F1247" s="356"/>
      <c r="G1247" s="356"/>
      <c r="H1247" s="356"/>
      <c r="I1247" s="356"/>
      <c r="J1247" s="347"/>
      <c r="K1247" s="348"/>
      <c r="L1247" s="348"/>
      <c r="M1247" s="347"/>
      <c r="N1247" s="347" t="s">
        <v>3153</v>
      </c>
      <c r="O1247" s="348"/>
      <c r="P1247" s="347"/>
      <c r="Q1247" s="357" t="s">
        <v>2769</v>
      </c>
      <c r="R1247" s="356"/>
      <c r="S1247" s="356" t="s">
        <v>2641</v>
      </c>
      <c r="U1247" s="259" t="s">
        <v>4411</v>
      </c>
      <c r="V1247" s="304">
        <v>11712500</v>
      </c>
      <c r="W1247" s="305"/>
      <c r="X1247" s="305"/>
      <c r="Y1247" s="305"/>
    </row>
    <row r="1248" spans="1:25" s="310" customFormat="1">
      <c r="A1248" s="284"/>
      <c r="B1248" s="356"/>
      <c r="C1248" s="358"/>
      <c r="D1248" s="358"/>
      <c r="E1248" s="358"/>
      <c r="F1248" s="356"/>
      <c r="G1248" s="358"/>
      <c r="H1248" s="358"/>
      <c r="I1248" s="358"/>
      <c r="J1248" s="347">
        <v>0</v>
      </c>
      <c r="K1248" s="348" t="s">
        <v>2763</v>
      </c>
      <c r="L1248" s="348" t="s">
        <v>2763</v>
      </c>
      <c r="M1248" s="347">
        <v>0</v>
      </c>
      <c r="N1248" s="347"/>
      <c r="O1248" s="348" t="e">
        <v>#N/A</v>
      </c>
      <c r="P1248" s="347"/>
      <c r="Q1248" s="359"/>
      <c r="R1248" s="358"/>
      <c r="S1248" s="356"/>
      <c r="T1248" s="287"/>
      <c r="U1248" s="308"/>
      <c r="V1248" s="309">
        <f>SUM(V1242:V1247)</f>
        <v>87775000</v>
      </c>
      <c r="W1248" s="309">
        <f>SUM(W1242:W1247)</f>
        <v>0</v>
      </c>
      <c r="X1248" s="309">
        <f>SUM(X1242:X1247)</f>
        <v>0</v>
      </c>
      <c r="Y1248" s="309">
        <f>SUM(Y1242:Y1247)</f>
        <v>0</v>
      </c>
    </row>
    <row r="1249" spans="1:25">
      <c r="A1249" s="284"/>
      <c r="J1249" s="278">
        <v>0</v>
      </c>
      <c r="K1249" s="279" t="s">
        <v>2763</v>
      </c>
      <c r="L1249" s="279" t="s">
        <v>2763</v>
      </c>
      <c r="M1249" s="278">
        <v>0</v>
      </c>
      <c r="N1249" s="278"/>
      <c r="O1249" s="279" t="e">
        <v>#N/A</v>
      </c>
      <c r="P1249" s="278"/>
    </row>
    <row r="1250" spans="1:25">
      <c r="A1250" s="284"/>
      <c r="J1250" s="278">
        <v>0</v>
      </c>
      <c r="K1250" s="279" t="s">
        <v>2763</v>
      </c>
      <c r="L1250" s="279" t="s">
        <v>2763</v>
      </c>
      <c r="M1250" s="278">
        <v>0</v>
      </c>
      <c r="N1250" s="278"/>
      <c r="O1250" s="279" t="e">
        <v>#N/A</v>
      </c>
      <c r="P1250" s="278"/>
    </row>
    <row r="1251" spans="1:25">
      <c r="A1251" s="284"/>
      <c r="J1251" s="278">
        <v>0</v>
      </c>
      <c r="K1251" s="279" t="s">
        <v>2763</v>
      </c>
      <c r="L1251" s="279" t="s">
        <v>2763</v>
      </c>
      <c r="M1251" s="278">
        <v>0</v>
      </c>
      <c r="N1251" s="278"/>
      <c r="O1251" s="279" t="e">
        <v>#N/A</v>
      </c>
      <c r="P1251" s="278"/>
    </row>
    <row r="1252" spans="1:25">
      <c r="A1252" s="284"/>
      <c r="J1252" s="278">
        <v>0</v>
      </c>
      <c r="K1252" s="279" t="s">
        <v>2763</v>
      </c>
      <c r="L1252" s="279" t="s">
        <v>2763</v>
      </c>
      <c r="M1252" s="278">
        <v>0</v>
      </c>
      <c r="N1252" s="278"/>
      <c r="O1252" s="279" t="e">
        <v>#N/A</v>
      </c>
      <c r="P1252" s="278"/>
    </row>
    <row r="1253" spans="1:25">
      <c r="A1253" s="284"/>
      <c r="B1253" s="313" t="s">
        <v>715</v>
      </c>
      <c r="J1253" s="278">
        <v>0</v>
      </c>
      <c r="K1253" s="279" t="s">
        <v>2763</v>
      </c>
      <c r="L1253" s="279" t="s">
        <v>2763</v>
      </c>
      <c r="M1253" s="278">
        <v>0</v>
      </c>
      <c r="N1253" s="278"/>
      <c r="O1253" s="279" t="e">
        <v>#N/A</v>
      </c>
      <c r="P1253" s="278"/>
      <c r="U1253" s="313"/>
      <c r="V1253" s="313"/>
      <c r="W1253" s="303"/>
      <c r="X1253" s="303"/>
      <c r="Y1253" s="303"/>
    </row>
    <row r="1254" spans="1:25">
      <c r="A1254" s="285" t="s">
        <v>2643</v>
      </c>
      <c r="B1254" s="356" t="s">
        <v>1773</v>
      </c>
      <c r="C1254" s="356" t="s">
        <v>2602</v>
      </c>
      <c r="D1254" s="356"/>
      <c r="E1254" s="356"/>
      <c r="F1254" s="356" t="e">
        <v>#N/A</v>
      </c>
      <c r="G1254" s="356"/>
      <c r="H1254" s="356"/>
      <c r="I1254" s="356" t="s">
        <v>3155</v>
      </c>
      <c r="J1254" s="347" t="s">
        <v>3155</v>
      </c>
      <c r="K1254" s="348" t="s">
        <v>4120</v>
      </c>
      <c r="L1254" s="348" t="s">
        <v>3999</v>
      </c>
      <c r="M1254" s="347" t="s">
        <v>2643</v>
      </c>
      <c r="N1254" s="347" t="s">
        <v>3155</v>
      </c>
      <c r="O1254" s="348" t="s">
        <v>2644</v>
      </c>
      <c r="P1254" s="347"/>
      <c r="Q1254" s="357" t="s">
        <v>2769</v>
      </c>
      <c r="R1254" s="356"/>
      <c r="S1254" s="356" t="s">
        <v>2644</v>
      </c>
      <c r="T1254" s="287" t="s">
        <v>2771</v>
      </c>
      <c r="U1254" s="259" t="s">
        <v>1028</v>
      </c>
      <c r="V1254" s="304">
        <v>233805057.61000001</v>
      </c>
      <c r="W1254" s="305">
        <v>211786753.09999999</v>
      </c>
      <c r="X1254" s="305">
        <v>0</v>
      </c>
      <c r="Y1254" s="305">
        <v>0</v>
      </c>
    </row>
    <row r="1255" spans="1:25">
      <c r="A1255" s="285" t="s">
        <v>3397</v>
      </c>
      <c r="B1255" s="356" t="s">
        <v>1773</v>
      </c>
      <c r="C1255" s="356" t="s">
        <v>3387</v>
      </c>
      <c r="D1255" s="356"/>
      <c r="E1255" s="356"/>
      <c r="F1255" s="356" t="e">
        <v>#N/A</v>
      </c>
      <c r="G1255" s="356"/>
      <c r="H1255" s="356"/>
      <c r="I1255" s="356" t="s">
        <v>3398</v>
      </c>
      <c r="J1255" s="347" t="s">
        <v>3936</v>
      </c>
      <c r="K1255" s="348" t="s">
        <v>4049</v>
      </c>
      <c r="L1255" s="348" t="s">
        <v>3999</v>
      </c>
      <c r="M1255" s="347" t="s">
        <v>3397</v>
      </c>
      <c r="N1255" s="347" t="s">
        <v>3936</v>
      </c>
      <c r="O1255" s="348">
        <v>0</v>
      </c>
      <c r="P1255" s="347"/>
      <c r="Q1255" s="357" t="s">
        <v>2769</v>
      </c>
      <c r="R1255" s="356"/>
      <c r="S1255" s="356">
        <v>23020101</v>
      </c>
      <c r="U1255" s="259" t="s">
        <v>1855</v>
      </c>
      <c r="V1255" s="304"/>
      <c r="W1255" s="305">
        <v>150396568.73999998</v>
      </c>
      <c r="X1255" s="305">
        <v>0</v>
      </c>
      <c r="Y1255" s="305">
        <v>0</v>
      </c>
    </row>
    <row r="1256" spans="1:25" ht="31.5">
      <c r="B1256" s="356" t="s">
        <v>1773</v>
      </c>
      <c r="C1256" s="356" t="s">
        <v>2602</v>
      </c>
      <c r="D1256" s="356"/>
      <c r="E1256" s="356"/>
      <c r="F1256" s="356"/>
      <c r="G1256" s="356"/>
      <c r="H1256" s="356"/>
      <c r="I1256" s="356"/>
      <c r="J1256" s="347"/>
      <c r="K1256" s="348"/>
      <c r="L1256" s="348"/>
      <c r="M1256" s="347"/>
      <c r="N1256" s="347" t="s">
        <v>4369</v>
      </c>
      <c r="O1256" s="348"/>
      <c r="P1256" s="347"/>
      <c r="Q1256" s="357" t="s">
        <v>2769</v>
      </c>
      <c r="R1256" s="356"/>
      <c r="S1256" s="356" t="s">
        <v>4367</v>
      </c>
      <c r="U1256" s="259" t="s">
        <v>4357</v>
      </c>
      <c r="V1256" s="304">
        <v>34384704.380000003</v>
      </c>
      <c r="W1256" s="305"/>
      <c r="X1256" s="305"/>
      <c r="Y1256" s="305"/>
    </row>
    <row r="1257" spans="1:25">
      <c r="B1257" s="356" t="s">
        <v>1773</v>
      </c>
      <c r="C1257" s="356" t="s">
        <v>2602</v>
      </c>
      <c r="D1257" s="356"/>
      <c r="E1257" s="356"/>
      <c r="F1257" s="356"/>
      <c r="G1257" s="356"/>
      <c r="H1257" s="356"/>
      <c r="I1257" s="356"/>
      <c r="J1257" s="347"/>
      <c r="K1257" s="348"/>
      <c r="L1257" s="348"/>
      <c r="M1257" s="347"/>
      <c r="N1257" s="347" t="s">
        <v>4370</v>
      </c>
      <c r="O1257" s="348"/>
      <c r="P1257" s="347"/>
      <c r="Q1257" s="357" t="s">
        <v>2769</v>
      </c>
      <c r="R1257" s="356"/>
      <c r="S1257" s="356" t="s">
        <v>4367</v>
      </c>
      <c r="U1257" s="259" t="s">
        <v>4358</v>
      </c>
      <c r="V1257" s="304">
        <v>37501443</v>
      </c>
      <c r="W1257" s="305"/>
      <c r="X1257" s="305"/>
      <c r="Y1257" s="305"/>
    </row>
    <row r="1258" spans="1:25">
      <c r="B1258" s="356" t="s">
        <v>1773</v>
      </c>
      <c r="C1258" s="356" t="s">
        <v>2602</v>
      </c>
      <c r="D1258" s="356"/>
      <c r="E1258" s="356"/>
      <c r="F1258" s="356"/>
      <c r="G1258" s="356"/>
      <c r="H1258" s="356"/>
      <c r="I1258" s="356"/>
      <c r="J1258" s="347"/>
      <c r="K1258" s="348"/>
      <c r="L1258" s="348"/>
      <c r="M1258" s="347"/>
      <c r="N1258" s="347" t="s">
        <v>4371</v>
      </c>
      <c r="O1258" s="348"/>
      <c r="P1258" s="347"/>
      <c r="Q1258" s="357" t="s">
        <v>2769</v>
      </c>
      <c r="R1258" s="356"/>
      <c r="S1258" s="356" t="s">
        <v>4367</v>
      </c>
      <c r="U1258" s="259" t="s">
        <v>4359</v>
      </c>
      <c r="V1258" s="304">
        <v>21203000</v>
      </c>
      <c r="W1258" s="305"/>
      <c r="X1258" s="305"/>
      <c r="Y1258" s="305"/>
    </row>
    <row r="1259" spans="1:25" ht="31.5">
      <c r="B1259" s="356" t="s">
        <v>1773</v>
      </c>
      <c r="C1259" s="356" t="s">
        <v>2602</v>
      </c>
      <c r="D1259" s="356"/>
      <c r="E1259" s="356"/>
      <c r="F1259" s="356"/>
      <c r="G1259" s="356"/>
      <c r="H1259" s="356"/>
      <c r="I1259" s="356"/>
      <c r="J1259" s="347"/>
      <c r="K1259" s="348"/>
      <c r="L1259" s="348"/>
      <c r="M1259" s="347"/>
      <c r="N1259" s="347" t="s">
        <v>4372</v>
      </c>
      <c r="O1259" s="348"/>
      <c r="P1259" s="347"/>
      <c r="Q1259" s="357" t="s">
        <v>2769</v>
      </c>
      <c r="R1259" s="356"/>
      <c r="S1259" s="356" t="s">
        <v>4367</v>
      </c>
      <c r="U1259" s="259" t="s">
        <v>4360</v>
      </c>
      <c r="V1259" s="304">
        <v>2995859.26</v>
      </c>
      <c r="W1259" s="305"/>
      <c r="X1259" s="305"/>
      <c r="Y1259" s="305"/>
    </row>
    <row r="1260" spans="1:25" ht="31.5">
      <c r="B1260" s="356" t="s">
        <v>1773</v>
      </c>
      <c r="C1260" s="356" t="s">
        <v>2602</v>
      </c>
      <c r="D1260" s="356"/>
      <c r="E1260" s="356"/>
      <c r="F1260" s="356"/>
      <c r="G1260" s="356"/>
      <c r="H1260" s="356"/>
      <c r="I1260" s="356"/>
      <c r="J1260" s="347"/>
      <c r="K1260" s="348"/>
      <c r="L1260" s="348"/>
      <c r="M1260" s="347"/>
      <c r="N1260" s="347" t="s">
        <v>4373</v>
      </c>
      <c r="O1260" s="348"/>
      <c r="P1260" s="347"/>
      <c r="Q1260" s="357" t="s">
        <v>2769</v>
      </c>
      <c r="R1260" s="356"/>
      <c r="S1260" s="356" t="s">
        <v>4368</v>
      </c>
      <c r="U1260" s="259" t="s">
        <v>4361</v>
      </c>
      <c r="V1260" s="304">
        <v>3200000</v>
      </c>
      <c r="W1260" s="305"/>
      <c r="X1260" s="305"/>
      <c r="Y1260" s="305"/>
    </row>
    <row r="1261" spans="1:25" ht="31.5">
      <c r="B1261" s="356" t="s">
        <v>1773</v>
      </c>
      <c r="C1261" s="356" t="s">
        <v>2602</v>
      </c>
      <c r="D1261" s="356"/>
      <c r="E1261" s="356"/>
      <c r="F1261" s="356"/>
      <c r="G1261" s="356"/>
      <c r="H1261" s="356"/>
      <c r="I1261" s="356"/>
      <c r="J1261" s="347"/>
      <c r="K1261" s="348"/>
      <c r="L1261" s="348"/>
      <c r="M1261" s="347"/>
      <c r="N1261" s="347" t="s">
        <v>4374</v>
      </c>
      <c r="O1261" s="348"/>
      <c r="P1261" s="347"/>
      <c r="Q1261" s="357" t="s">
        <v>2769</v>
      </c>
      <c r="R1261" s="356"/>
      <c r="S1261" s="356" t="s">
        <v>4368</v>
      </c>
      <c r="U1261" s="259" t="s">
        <v>4362</v>
      </c>
      <c r="V1261" s="304">
        <v>2500000</v>
      </c>
      <c r="W1261" s="305"/>
      <c r="X1261" s="305"/>
      <c r="Y1261" s="305"/>
    </row>
    <row r="1262" spans="1:25" ht="31.5">
      <c r="B1262" s="356" t="s">
        <v>1773</v>
      </c>
      <c r="C1262" s="356" t="s">
        <v>2602</v>
      </c>
      <c r="D1262" s="356"/>
      <c r="E1262" s="356"/>
      <c r="F1262" s="356"/>
      <c r="G1262" s="356"/>
      <c r="H1262" s="356"/>
      <c r="I1262" s="356"/>
      <c r="J1262" s="347"/>
      <c r="K1262" s="348"/>
      <c r="L1262" s="348"/>
      <c r="M1262" s="347"/>
      <c r="N1262" s="347" t="s">
        <v>4375</v>
      </c>
      <c r="O1262" s="348"/>
      <c r="P1262" s="347"/>
      <c r="Q1262" s="357" t="s">
        <v>2769</v>
      </c>
      <c r="R1262" s="356"/>
      <c r="S1262" s="356" t="s">
        <v>4368</v>
      </c>
      <c r="U1262" s="259" t="s">
        <v>4363</v>
      </c>
      <c r="V1262" s="304">
        <v>4000000</v>
      </c>
      <c r="W1262" s="305"/>
      <c r="X1262" s="305"/>
      <c r="Y1262" s="305"/>
    </row>
    <row r="1263" spans="1:25" ht="31.5">
      <c r="B1263" s="356" t="s">
        <v>1773</v>
      </c>
      <c r="C1263" s="356" t="s">
        <v>2602</v>
      </c>
      <c r="D1263" s="356"/>
      <c r="E1263" s="356"/>
      <c r="F1263" s="356"/>
      <c r="G1263" s="356"/>
      <c r="H1263" s="356"/>
      <c r="I1263" s="356"/>
      <c r="J1263" s="347"/>
      <c r="K1263" s="348"/>
      <c r="L1263" s="348"/>
      <c r="M1263" s="347"/>
      <c r="N1263" s="347" t="s">
        <v>4377</v>
      </c>
      <c r="O1263" s="348"/>
      <c r="P1263" s="347"/>
      <c r="Q1263" s="357" t="s">
        <v>2769</v>
      </c>
      <c r="R1263" s="356"/>
      <c r="S1263" s="356" t="s">
        <v>4368</v>
      </c>
      <c r="U1263" s="259" t="s">
        <v>4364</v>
      </c>
      <c r="V1263" s="304">
        <v>3200000</v>
      </c>
      <c r="W1263" s="305"/>
      <c r="X1263" s="305"/>
      <c r="Y1263" s="305"/>
    </row>
    <row r="1264" spans="1:25" ht="31.5">
      <c r="B1264" s="356" t="s">
        <v>1773</v>
      </c>
      <c r="C1264" s="356" t="s">
        <v>2602</v>
      </c>
      <c r="D1264" s="356"/>
      <c r="E1264" s="356"/>
      <c r="F1264" s="356"/>
      <c r="G1264" s="356"/>
      <c r="H1264" s="356"/>
      <c r="I1264" s="356"/>
      <c r="J1264" s="347"/>
      <c r="K1264" s="348"/>
      <c r="L1264" s="348"/>
      <c r="M1264" s="347"/>
      <c r="N1264" s="347" t="s">
        <v>4376</v>
      </c>
      <c r="O1264" s="348"/>
      <c r="P1264" s="347"/>
      <c r="Q1264" s="357" t="s">
        <v>2769</v>
      </c>
      <c r="R1264" s="356"/>
      <c r="S1264" s="356" t="s">
        <v>4368</v>
      </c>
      <c r="U1264" s="259" t="s">
        <v>4365</v>
      </c>
      <c r="V1264" s="304">
        <v>1500000</v>
      </c>
      <c r="W1264" s="305"/>
      <c r="X1264" s="305"/>
      <c r="Y1264" s="305"/>
    </row>
    <row r="1265" spans="1:25" ht="31.5">
      <c r="B1265" s="356" t="s">
        <v>1773</v>
      </c>
      <c r="C1265" s="356" t="s">
        <v>2602</v>
      </c>
      <c r="D1265" s="356"/>
      <c r="E1265" s="356"/>
      <c r="F1265" s="356"/>
      <c r="G1265" s="356"/>
      <c r="H1265" s="356"/>
      <c r="I1265" s="356"/>
      <c r="J1265" s="347"/>
      <c r="K1265" s="348"/>
      <c r="L1265" s="348"/>
      <c r="M1265" s="347"/>
      <c r="N1265" s="347" t="s">
        <v>4376</v>
      </c>
      <c r="O1265" s="348"/>
      <c r="P1265" s="347"/>
      <c r="Q1265" s="357" t="s">
        <v>2769</v>
      </c>
      <c r="R1265" s="356"/>
      <c r="S1265" s="356" t="s">
        <v>4368</v>
      </c>
      <c r="U1265" s="259" t="s">
        <v>4404</v>
      </c>
      <c r="V1265" s="304">
        <v>2000000</v>
      </c>
      <c r="W1265" s="305"/>
      <c r="X1265" s="305"/>
      <c r="Y1265" s="305"/>
    </row>
    <row r="1266" spans="1:25" ht="31.5">
      <c r="B1266" s="356" t="s">
        <v>1773</v>
      </c>
      <c r="C1266" s="356" t="s">
        <v>2602</v>
      </c>
      <c r="D1266" s="356"/>
      <c r="E1266" s="356"/>
      <c r="F1266" s="356"/>
      <c r="G1266" s="356"/>
      <c r="H1266" s="356"/>
      <c r="I1266" s="356"/>
      <c r="J1266" s="347"/>
      <c r="K1266" s="348"/>
      <c r="L1266" s="348"/>
      <c r="M1266" s="347"/>
      <c r="N1266" s="347" t="s">
        <v>4378</v>
      </c>
      <c r="O1266" s="348"/>
      <c r="P1266" s="347"/>
      <c r="Q1266" s="357" t="s">
        <v>2769</v>
      </c>
      <c r="R1266" s="356"/>
      <c r="S1266" s="356" t="s">
        <v>4368</v>
      </c>
      <c r="U1266" s="259" t="s">
        <v>4366</v>
      </c>
      <c r="V1266" s="304">
        <v>1700000</v>
      </c>
      <c r="W1266" s="305"/>
      <c r="X1266" s="305"/>
      <c r="Y1266" s="305"/>
    </row>
    <row r="1267" spans="1:25" s="310" customFormat="1">
      <c r="A1267" s="284"/>
      <c r="B1267" s="356"/>
      <c r="C1267" s="358"/>
      <c r="D1267" s="358"/>
      <c r="E1267" s="358"/>
      <c r="F1267" s="356"/>
      <c r="G1267" s="358"/>
      <c r="H1267" s="358"/>
      <c r="I1267" s="358"/>
      <c r="J1267" s="347">
        <v>0</v>
      </c>
      <c r="K1267" s="348" t="s">
        <v>2763</v>
      </c>
      <c r="L1267" s="348" t="s">
        <v>2763</v>
      </c>
      <c r="M1267" s="347">
        <v>0</v>
      </c>
      <c r="N1267" s="347"/>
      <c r="O1267" s="348" t="e">
        <v>#N/A</v>
      </c>
      <c r="P1267" s="347"/>
      <c r="Q1267" s="359"/>
      <c r="R1267" s="358"/>
      <c r="S1267" s="356"/>
      <c r="T1267" s="287"/>
      <c r="U1267" s="308"/>
      <c r="V1267" s="309">
        <f>SUM(V1254:V1266)</f>
        <v>347990064.25</v>
      </c>
      <c r="W1267" s="309">
        <f>SUM(W1254:W1266)</f>
        <v>362183321.83999997</v>
      </c>
      <c r="X1267" s="309">
        <f>SUM(X1254:X1266)</f>
        <v>0</v>
      </c>
      <c r="Y1267" s="309">
        <f>SUM(Y1254:Y1266)</f>
        <v>0</v>
      </c>
    </row>
    <row r="1268" spans="1:25">
      <c r="A1268" s="284"/>
      <c r="J1268" s="278">
        <v>0</v>
      </c>
      <c r="K1268" s="279" t="s">
        <v>2763</v>
      </c>
      <c r="L1268" s="279" t="s">
        <v>2763</v>
      </c>
      <c r="M1268" s="278">
        <v>0</v>
      </c>
      <c r="N1268" s="278"/>
      <c r="O1268" s="279" t="e">
        <v>#N/A</v>
      </c>
      <c r="P1268" s="278"/>
      <c r="U1268" s="328" t="s">
        <v>582</v>
      </c>
      <c r="V1268" s="316"/>
    </row>
    <row r="1269" spans="1:25">
      <c r="A1269" s="284"/>
      <c r="J1269" s="278">
        <v>0</v>
      </c>
      <c r="K1269" s="279" t="s">
        <v>2763</v>
      </c>
      <c r="L1269" s="279" t="s">
        <v>2763</v>
      </c>
      <c r="M1269" s="278">
        <v>0</v>
      </c>
      <c r="N1269" s="278"/>
      <c r="O1269" s="279" t="e">
        <v>#N/A</v>
      </c>
      <c r="P1269" s="278"/>
      <c r="U1269" s="316"/>
      <c r="V1269" s="316"/>
    </row>
    <row r="1270" spans="1:25">
      <c r="A1270" s="284"/>
      <c r="J1270" s="278">
        <v>0</v>
      </c>
      <c r="K1270" s="279" t="s">
        <v>2763</v>
      </c>
      <c r="L1270" s="279" t="s">
        <v>2763</v>
      </c>
      <c r="M1270" s="278">
        <v>0</v>
      </c>
      <c r="N1270" s="278"/>
      <c r="O1270" s="279" t="e">
        <v>#N/A</v>
      </c>
      <c r="P1270" s="278"/>
      <c r="U1270" s="316"/>
      <c r="V1270" s="316"/>
    </row>
    <row r="1271" spans="1:25">
      <c r="A1271" s="284"/>
      <c r="J1271" s="278">
        <v>0</v>
      </c>
      <c r="K1271" s="279" t="s">
        <v>2763</v>
      </c>
      <c r="L1271" s="279" t="s">
        <v>2763</v>
      </c>
      <c r="M1271" s="278">
        <v>0</v>
      </c>
      <c r="N1271" s="278"/>
      <c r="O1271" s="279" t="e">
        <v>#N/A</v>
      </c>
      <c r="P1271" s="278"/>
      <c r="U1271" s="316"/>
      <c r="V1271" s="316"/>
    </row>
    <row r="1272" spans="1:25">
      <c r="A1272" s="284"/>
      <c r="B1272" s="313" t="s">
        <v>1699</v>
      </c>
      <c r="J1272" s="278">
        <v>0</v>
      </c>
      <c r="K1272" s="279" t="s">
        <v>2763</v>
      </c>
      <c r="L1272" s="279" t="s">
        <v>2763</v>
      </c>
      <c r="M1272" s="278">
        <v>0</v>
      </c>
      <c r="N1272" s="278"/>
      <c r="O1272" s="279" t="e">
        <v>#N/A</v>
      </c>
      <c r="P1272" s="278"/>
      <c r="U1272" s="313"/>
      <c r="V1272" s="313"/>
      <c r="W1272" s="303"/>
      <c r="X1272" s="303"/>
      <c r="Y1272" s="303"/>
    </row>
    <row r="1273" spans="1:25">
      <c r="A1273" s="285" t="s">
        <v>2648</v>
      </c>
      <c r="B1273" s="356" t="s">
        <v>125</v>
      </c>
      <c r="C1273" s="356" t="s">
        <v>2645</v>
      </c>
      <c r="D1273" s="356"/>
      <c r="E1273" s="356"/>
      <c r="F1273" s="356" t="e">
        <v>#N/A</v>
      </c>
      <c r="G1273" s="356"/>
      <c r="H1273" s="356"/>
      <c r="I1273" s="356" t="s">
        <v>3158</v>
      </c>
      <c r="J1273" s="347" t="s">
        <v>3156</v>
      </c>
      <c r="K1273" s="348" t="s">
        <v>4049</v>
      </c>
      <c r="L1273" s="348" t="s">
        <v>3999</v>
      </c>
      <c r="M1273" s="347" t="s">
        <v>2648</v>
      </c>
      <c r="N1273" s="347" t="s">
        <v>3158</v>
      </c>
      <c r="O1273" s="348" t="s">
        <v>2277</v>
      </c>
      <c r="P1273" s="347"/>
      <c r="Q1273" s="357" t="s">
        <v>2769</v>
      </c>
      <c r="R1273" s="356"/>
      <c r="S1273" s="356" t="s">
        <v>2277</v>
      </c>
      <c r="T1273" s="287" t="s">
        <v>2771</v>
      </c>
      <c r="U1273" s="259" t="s">
        <v>1029</v>
      </c>
      <c r="V1273" s="304">
        <v>800802500</v>
      </c>
      <c r="W1273" s="305">
        <v>497411325</v>
      </c>
      <c r="X1273" s="305">
        <v>557100684.00000012</v>
      </c>
      <c r="Y1273" s="305">
        <v>572023023.75</v>
      </c>
    </row>
    <row r="1274" spans="1:25">
      <c r="A1274" s="285" t="s">
        <v>2646</v>
      </c>
      <c r="B1274" s="356" t="s">
        <v>125</v>
      </c>
      <c r="C1274" s="356" t="s">
        <v>2645</v>
      </c>
      <c r="D1274" s="356"/>
      <c r="E1274" s="356"/>
      <c r="F1274" s="356" t="e">
        <v>#N/A</v>
      </c>
      <c r="G1274" s="356"/>
      <c r="H1274" s="356"/>
      <c r="I1274" s="356" t="s">
        <v>3156</v>
      </c>
      <c r="J1274" s="347" t="s">
        <v>3156</v>
      </c>
      <c r="K1274" s="348" t="s">
        <v>4049</v>
      </c>
      <c r="L1274" s="348" t="s">
        <v>3999</v>
      </c>
      <c r="M1274" s="347" t="s">
        <v>2646</v>
      </c>
      <c r="N1274" s="347" t="s">
        <v>3156</v>
      </c>
      <c r="O1274" s="348" t="s">
        <v>2420</v>
      </c>
      <c r="P1274" s="347"/>
      <c r="Q1274" s="357" t="s">
        <v>2769</v>
      </c>
      <c r="R1274" s="356"/>
      <c r="S1274" s="356" t="s">
        <v>2420</v>
      </c>
      <c r="T1274" s="287" t="s">
        <v>2771</v>
      </c>
      <c r="U1274" s="259" t="s">
        <v>1030</v>
      </c>
      <c r="V1274" s="295"/>
      <c r="W1274" s="305">
        <v>1674356760</v>
      </c>
      <c r="X1274" s="305">
        <v>1875279571.2000003</v>
      </c>
      <c r="Y1274" s="305">
        <v>1925510274</v>
      </c>
    </row>
    <row r="1275" spans="1:25">
      <c r="A1275" s="285" t="s">
        <v>2647</v>
      </c>
      <c r="B1275" s="356" t="s">
        <v>125</v>
      </c>
      <c r="C1275" s="356" t="s">
        <v>2645</v>
      </c>
      <c r="D1275" s="356"/>
      <c r="E1275" s="356"/>
      <c r="F1275" s="356" t="e">
        <v>#N/A</v>
      </c>
      <c r="G1275" s="356"/>
      <c r="H1275" s="356"/>
      <c r="I1275" s="356" t="s">
        <v>3157</v>
      </c>
      <c r="J1275" s="347" t="s">
        <v>2852</v>
      </c>
      <c r="K1275" s="348" t="s">
        <v>4055</v>
      </c>
      <c r="L1275" s="348" t="s">
        <v>3999</v>
      </c>
      <c r="M1275" s="347" t="s">
        <v>2647</v>
      </c>
      <c r="N1275" s="347" t="s">
        <v>4121</v>
      </c>
      <c r="O1275" s="348" t="s">
        <v>2201</v>
      </c>
      <c r="P1275" s="347"/>
      <c r="Q1275" s="357" t="s">
        <v>2769</v>
      </c>
      <c r="R1275" s="356"/>
      <c r="S1275" s="356" t="s">
        <v>2201</v>
      </c>
      <c r="T1275" s="287" t="s">
        <v>2771</v>
      </c>
      <c r="U1275" s="259" t="s">
        <v>1031</v>
      </c>
      <c r="V1275" s="295">
        <v>3000000000</v>
      </c>
      <c r="W1275" s="305">
        <v>6000000000</v>
      </c>
      <c r="X1275" s="305">
        <v>12000000000</v>
      </c>
      <c r="Y1275" s="305">
        <v>12000000000</v>
      </c>
    </row>
    <row r="1276" spans="1:25">
      <c r="A1276" s="285" t="s">
        <v>2649</v>
      </c>
      <c r="B1276" s="356" t="s">
        <v>125</v>
      </c>
      <c r="C1276" s="356" t="s">
        <v>2645</v>
      </c>
      <c r="D1276" s="356"/>
      <c r="E1276" s="356"/>
      <c r="F1276" s="356" t="e">
        <v>#N/A</v>
      </c>
      <c r="G1276" s="356"/>
      <c r="H1276" s="356"/>
      <c r="I1276" s="356" t="s">
        <v>3257</v>
      </c>
      <c r="J1276" s="347" t="s">
        <v>3257</v>
      </c>
      <c r="K1276" s="348" t="s">
        <v>4049</v>
      </c>
      <c r="L1276" s="348" t="s">
        <v>3999</v>
      </c>
      <c r="M1276" s="347" t="s">
        <v>2649</v>
      </c>
      <c r="N1276" s="347" t="s">
        <v>3257</v>
      </c>
      <c r="O1276" s="348" t="s">
        <v>2420</v>
      </c>
      <c r="P1276" s="347"/>
      <c r="Q1276" s="357" t="s">
        <v>2769</v>
      </c>
      <c r="R1276" s="356"/>
      <c r="S1276" s="356" t="s">
        <v>2420</v>
      </c>
      <c r="T1276" s="287" t="s">
        <v>2771</v>
      </c>
      <c r="U1276" s="259" t="s">
        <v>1032</v>
      </c>
      <c r="V1276" s="295">
        <v>1000000000</v>
      </c>
      <c r="W1276" s="305">
        <v>500000000</v>
      </c>
      <c r="X1276" s="305">
        <v>0</v>
      </c>
      <c r="Y1276" s="305">
        <v>0</v>
      </c>
    </row>
    <row r="1277" spans="1:25" s="310" customFormat="1">
      <c r="A1277" s="284"/>
      <c r="B1277" s="356"/>
      <c r="C1277" s="358"/>
      <c r="D1277" s="358"/>
      <c r="E1277" s="358"/>
      <c r="F1277" s="356"/>
      <c r="G1277" s="358"/>
      <c r="H1277" s="358"/>
      <c r="I1277" s="358"/>
      <c r="J1277" s="347">
        <v>0</v>
      </c>
      <c r="K1277" s="348" t="s">
        <v>2763</v>
      </c>
      <c r="L1277" s="348" t="s">
        <v>2763</v>
      </c>
      <c r="M1277" s="347">
        <v>0</v>
      </c>
      <c r="N1277" s="347"/>
      <c r="O1277" s="348" t="e">
        <v>#N/A</v>
      </c>
      <c r="P1277" s="347"/>
      <c r="Q1277" s="359"/>
      <c r="R1277" s="358"/>
      <c r="S1277" s="356"/>
      <c r="T1277" s="287"/>
      <c r="U1277" s="308"/>
      <c r="V1277" s="309">
        <f>SUM(V1273:V1276)</f>
        <v>4800802500</v>
      </c>
      <c r="W1277" s="309">
        <f>SUM(W1273:W1276)</f>
        <v>8671768085</v>
      </c>
      <c r="X1277" s="309">
        <f>SUM(X1273:X1276)</f>
        <v>14432380255.200001</v>
      </c>
      <c r="Y1277" s="309">
        <f>SUM(Y1273:Y1276)</f>
        <v>14497533297.75</v>
      </c>
    </row>
    <row r="1278" spans="1:25" s="310" customFormat="1">
      <c r="A1278" s="284"/>
      <c r="B1278" s="284"/>
      <c r="C1278" s="306"/>
      <c r="D1278" s="306"/>
      <c r="E1278" s="306"/>
      <c r="F1278" s="284"/>
      <c r="G1278" s="306"/>
      <c r="H1278" s="306"/>
      <c r="I1278" s="306"/>
      <c r="J1278" s="278">
        <v>0</v>
      </c>
      <c r="K1278" s="279" t="s">
        <v>2763</v>
      </c>
      <c r="L1278" s="279" t="s">
        <v>2763</v>
      </c>
      <c r="M1278" s="278">
        <v>0</v>
      </c>
      <c r="N1278" s="278"/>
      <c r="O1278" s="279" t="e">
        <v>#N/A</v>
      </c>
      <c r="P1278" s="278"/>
      <c r="Q1278" s="307"/>
      <c r="R1278" s="306"/>
      <c r="S1278" s="284"/>
      <c r="T1278" s="287"/>
      <c r="U1278" s="312"/>
      <c r="V1278" s="312"/>
      <c r="W1278" s="315"/>
      <c r="X1278" s="315"/>
      <c r="Y1278" s="315"/>
    </row>
    <row r="1279" spans="1:25" s="310" customFormat="1">
      <c r="A1279" s="284"/>
      <c r="B1279" s="284"/>
      <c r="C1279" s="306"/>
      <c r="D1279" s="306"/>
      <c r="E1279" s="306"/>
      <c r="F1279" s="284"/>
      <c r="G1279" s="306"/>
      <c r="H1279" s="306"/>
      <c r="I1279" s="306"/>
      <c r="J1279" s="278">
        <v>0</v>
      </c>
      <c r="K1279" s="279" t="s">
        <v>2763</v>
      </c>
      <c r="L1279" s="279" t="s">
        <v>2763</v>
      </c>
      <c r="M1279" s="278">
        <v>0</v>
      </c>
      <c r="N1279" s="278"/>
      <c r="O1279" s="279" t="e">
        <v>#N/A</v>
      </c>
      <c r="P1279" s="278"/>
      <c r="Q1279" s="307"/>
      <c r="R1279" s="306"/>
      <c r="S1279" s="284"/>
      <c r="T1279" s="287"/>
      <c r="U1279" s="312" t="s">
        <v>1489</v>
      </c>
      <c r="V1279" s="312"/>
      <c r="W1279" s="315"/>
      <c r="X1279" s="315"/>
      <c r="Y1279" s="315"/>
    </row>
    <row r="1280" spans="1:25" s="310" customFormat="1">
      <c r="A1280" s="284"/>
      <c r="B1280" s="284"/>
      <c r="C1280" s="306"/>
      <c r="D1280" s="306"/>
      <c r="E1280" s="306"/>
      <c r="F1280" s="284"/>
      <c r="G1280" s="306"/>
      <c r="H1280" s="306"/>
      <c r="I1280" s="306"/>
      <c r="J1280" s="278">
        <v>0</v>
      </c>
      <c r="K1280" s="279" t="s">
        <v>2763</v>
      </c>
      <c r="L1280" s="279" t="s">
        <v>2763</v>
      </c>
      <c r="M1280" s="278">
        <v>0</v>
      </c>
      <c r="N1280" s="278"/>
      <c r="O1280" s="279" t="e">
        <v>#N/A</v>
      </c>
      <c r="P1280" s="278"/>
      <c r="Q1280" s="307"/>
      <c r="R1280" s="306"/>
      <c r="S1280" s="284"/>
      <c r="T1280" s="287"/>
      <c r="U1280" s="316" t="s">
        <v>1328</v>
      </c>
      <c r="V1280" s="316"/>
      <c r="W1280" s="315">
        <v>449376081.75643981</v>
      </c>
      <c r="X1280" s="315"/>
      <c r="Y1280" s="315"/>
    </row>
    <row r="1281" spans="1:25">
      <c r="A1281" s="284"/>
      <c r="J1281" s="278">
        <v>0</v>
      </c>
      <c r="K1281" s="279" t="s">
        <v>2763</v>
      </c>
      <c r="L1281" s="279" t="s">
        <v>2763</v>
      </c>
      <c r="M1281" s="278">
        <v>0</v>
      </c>
      <c r="N1281" s="278"/>
      <c r="O1281" s="279" t="e">
        <v>#N/A</v>
      </c>
      <c r="P1281" s="278"/>
    </row>
    <row r="1282" spans="1:25">
      <c r="A1282" s="284"/>
      <c r="J1282" s="278">
        <v>0</v>
      </c>
      <c r="K1282" s="279" t="s">
        <v>2763</v>
      </c>
      <c r="L1282" s="279" t="s">
        <v>2763</v>
      </c>
      <c r="M1282" s="278">
        <v>0</v>
      </c>
      <c r="N1282" s="278"/>
      <c r="O1282" s="279" t="e">
        <v>#N/A</v>
      </c>
      <c r="P1282" s="278"/>
    </row>
    <row r="1283" spans="1:25">
      <c r="A1283" s="284"/>
      <c r="J1283" s="278">
        <v>0</v>
      </c>
      <c r="K1283" s="279" t="s">
        <v>2763</v>
      </c>
      <c r="L1283" s="279" t="s">
        <v>2763</v>
      </c>
      <c r="M1283" s="278">
        <v>0</v>
      </c>
      <c r="N1283" s="278"/>
      <c r="O1283" s="279" t="e">
        <v>#N/A</v>
      </c>
      <c r="P1283" s="278"/>
    </row>
    <row r="1284" spans="1:25">
      <c r="A1284" s="284"/>
      <c r="J1284" s="278">
        <v>0</v>
      </c>
      <c r="K1284" s="279" t="s">
        <v>2763</v>
      </c>
      <c r="L1284" s="279" t="s">
        <v>2763</v>
      </c>
      <c r="M1284" s="278">
        <v>0</v>
      </c>
      <c r="N1284" s="278"/>
      <c r="O1284" s="279" t="e">
        <v>#N/A</v>
      </c>
      <c r="P1284" s="278"/>
    </row>
    <row r="1285" spans="1:25">
      <c r="A1285" s="284"/>
      <c r="B1285" s="313" t="s">
        <v>1033</v>
      </c>
      <c r="J1285" s="278">
        <v>0</v>
      </c>
      <c r="K1285" s="279" t="s">
        <v>2763</v>
      </c>
      <c r="L1285" s="279" t="s">
        <v>2763</v>
      </c>
      <c r="M1285" s="278">
        <v>0</v>
      </c>
      <c r="N1285" s="278"/>
      <c r="O1285" s="279" t="e">
        <v>#N/A</v>
      </c>
      <c r="P1285" s="278"/>
      <c r="U1285" s="313"/>
      <c r="V1285" s="313"/>
      <c r="W1285" s="303"/>
      <c r="X1285" s="303"/>
      <c r="Y1285" s="303"/>
    </row>
    <row r="1286" spans="1:25">
      <c r="A1286" s="285" t="s">
        <v>3430</v>
      </c>
      <c r="B1286" s="356" t="s">
        <v>1738</v>
      </c>
      <c r="C1286" s="356" t="s">
        <v>3329</v>
      </c>
      <c r="D1286" s="356"/>
      <c r="E1286" s="356"/>
      <c r="F1286" s="356" t="e">
        <v>#N/A</v>
      </c>
      <c r="G1286" s="356"/>
      <c r="H1286" s="356"/>
      <c r="I1286" s="356">
        <v>0</v>
      </c>
      <c r="J1286" s="347" t="s">
        <v>3159</v>
      </c>
      <c r="K1286" s="348" t="s">
        <v>4049</v>
      </c>
      <c r="L1286" s="348" t="s">
        <v>3999</v>
      </c>
      <c r="M1286" s="347" t="s">
        <v>3430</v>
      </c>
      <c r="N1286" s="347" t="s">
        <v>4122</v>
      </c>
      <c r="O1286" s="348">
        <v>0</v>
      </c>
      <c r="P1286" s="347"/>
      <c r="Q1286" s="357" t="s">
        <v>2769</v>
      </c>
      <c r="R1286" s="356"/>
      <c r="S1286" s="356">
        <v>23050120</v>
      </c>
      <c r="U1286" s="259" t="s">
        <v>1034</v>
      </c>
      <c r="V1286" s="259"/>
      <c r="W1286" s="305">
        <v>15750000</v>
      </c>
      <c r="X1286" s="305">
        <v>0</v>
      </c>
      <c r="Y1286" s="305">
        <v>0</v>
      </c>
    </row>
    <row r="1287" spans="1:25">
      <c r="A1287" s="285" t="s">
        <v>2650</v>
      </c>
      <c r="B1287" s="356" t="s">
        <v>1738</v>
      </c>
      <c r="C1287" s="356" t="s">
        <v>2602</v>
      </c>
      <c r="D1287" s="356"/>
      <c r="E1287" s="356"/>
      <c r="F1287" s="356" t="e">
        <v>#N/A</v>
      </c>
      <c r="G1287" s="356"/>
      <c r="H1287" s="356"/>
      <c r="I1287" s="356" t="s">
        <v>3159</v>
      </c>
      <c r="J1287" s="347" t="s">
        <v>3159</v>
      </c>
      <c r="K1287" s="348" t="s">
        <v>4049</v>
      </c>
      <c r="L1287" s="348" t="s">
        <v>3999</v>
      </c>
      <c r="M1287" s="347" t="s">
        <v>2650</v>
      </c>
      <c r="N1287" s="347" t="s">
        <v>3159</v>
      </c>
      <c r="O1287" s="348" t="s">
        <v>2288</v>
      </c>
      <c r="P1287" s="347"/>
      <c r="Q1287" s="357" t="s">
        <v>2769</v>
      </c>
      <c r="R1287" s="356"/>
      <c r="S1287" s="356" t="s">
        <v>2288</v>
      </c>
      <c r="T1287" s="287" t="s">
        <v>2771</v>
      </c>
      <c r="U1287" s="259" t="s">
        <v>583</v>
      </c>
      <c r="V1287" s="304">
        <v>500000000</v>
      </c>
      <c r="W1287" s="305">
        <v>500000000</v>
      </c>
      <c r="X1287" s="305">
        <v>0</v>
      </c>
      <c r="Y1287" s="305">
        <v>0</v>
      </c>
    </row>
    <row r="1288" spans="1:25">
      <c r="A1288" s="285" t="s">
        <v>2651</v>
      </c>
      <c r="B1288" s="356" t="s">
        <v>1738</v>
      </c>
      <c r="C1288" s="356" t="s">
        <v>2602</v>
      </c>
      <c r="D1288" s="356"/>
      <c r="E1288" s="356"/>
      <c r="F1288" s="356" t="e">
        <v>#N/A</v>
      </c>
      <c r="G1288" s="356"/>
      <c r="H1288" s="356"/>
      <c r="I1288" s="356" t="s">
        <v>3160</v>
      </c>
      <c r="J1288" s="347" t="s">
        <v>3160</v>
      </c>
      <c r="K1288" s="348" t="s">
        <v>4047</v>
      </c>
      <c r="L1288" s="348" t="s">
        <v>3999</v>
      </c>
      <c r="M1288" s="347" t="s">
        <v>2651</v>
      </c>
      <c r="N1288" s="347" t="s">
        <v>3160</v>
      </c>
      <c r="O1288" s="348" t="s">
        <v>2248</v>
      </c>
      <c r="P1288" s="347"/>
      <c r="Q1288" s="357" t="s">
        <v>2769</v>
      </c>
      <c r="R1288" s="356"/>
      <c r="S1288" s="356" t="s">
        <v>2248</v>
      </c>
      <c r="T1288" s="287" t="s">
        <v>2771</v>
      </c>
      <c r="U1288" s="259" t="s">
        <v>1969</v>
      </c>
      <c r="V1288" s="304">
        <v>6000000</v>
      </c>
      <c r="W1288" s="305">
        <v>0</v>
      </c>
      <c r="X1288" s="305"/>
      <c r="Y1288" s="305"/>
    </row>
    <row r="1289" spans="1:25" s="310" customFormat="1">
      <c r="A1289" s="284"/>
      <c r="B1289" s="356"/>
      <c r="C1289" s="358"/>
      <c r="D1289" s="358"/>
      <c r="E1289" s="358"/>
      <c r="F1289" s="356"/>
      <c r="G1289" s="358"/>
      <c r="H1289" s="358"/>
      <c r="I1289" s="358"/>
      <c r="J1289" s="347">
        <v>0</v>
      </c>
      <c r="K1289" s="348" t="s">
        <v>2763</v>
      </c>
      <c r="L1289" s="348" t="s">
        <v>2763</v>
      </c>
      <c r="M1289" s="347">
        <v>0</v>
      </c>
      <c r="N1289" s="347"/>
      <c r="O1289" s="348" t="e">
        <v>#N/A</v>
      </c>
      <c r="P1289" s="347"/>
      <c r="Q1289" s="359"/>
      <c r="R1289" s="358"/>
      <c r="S1289" s="356"/>
      <c r="T1289" s="287"/>
      <c r="U1289" s="308"/>
      <c r="V1289" s="309">
        <f>SUM(V1286:V1288)</f>
        <v>506000000</v>
      </c>
      <c r="W1289" s="309">
        <f>SUM(W1286:W1288)</f>
        <v>515750000</v>
      </c>
      <c r="X1289" s="309">
        <f>SUM(X1286:X1288)</f>
        <v>0</v>
      </c>
      <c r="Y1289" s="309">
        <f>SUM(Y1286:Y1288)</f>
        <v>0</v>
      </c>
    </row>
    <row r="1290" spans="1:25">
      <c r="A1290" s="284"/>
      <c r="J1290" s="278">
        <v>0</v>
      </c>
      <c r="K1290" s="279" t="s">
        <v>2763</v>
      </c>
      <c r="L1290" s="279" t="s">
        <v>2763</v>
      </c>
      <c r="M1290" s="278">
        <v>0</v>
      </c>
      <c r="N1290" s="278"/>
      <c r="O1290" s="279" t="e">
        <v>#N/A</v>
      </c>
      <c r="P1290" s="278"/>
    </row>
    <row r="1291" spans="1:25">
      <c r="A1291" s="284"/>
      <c r="J1291" s="278">
        <v>0</v>
      </c>
      <c r="K1291" s="279" t="s">
        <v>2763</v>
      </c>
      <c r="L1291" s="279" t="s">
        <v>2763</v>
      </c>
      <c r="M1291" s="278">
        <v>0</v>
      </c>
      <c r="N1291" s="278"/>
      <c r="O1291" s="279" t="e">
        <v>#N/A</v>
      </c>
      <c r="P1291" s="278"/>
    </row>
    <row r="1292" spans="1:25">
      <c r="A1292" s="284"/>
      <c r="J1292" s="278">
        <v>0</v>
      </c>
      <c r="K1292" s="279" t="s">
        <v>2763</v>
      </c>
      <c r="L1292" s="279" t="s">
        <v>2763</v>
      </c>
      <c r="M1292" s="278">
        <v>0</v>
      </c>
      <c r="N1292" s="278"/>
      <c r="O1292" s="279" t="e">
        <v>#N/A</v>
      </c>
      <c r="P1292" s="278"/>
    </row>
    <row r="1293" spans="1:25">
      <c r="A1293" s="284"/>
      <c r="J1293" s="278">
        <v>0</v>
      </c>
      <c r="K1293" s="279" t="s">
        <v>2763</v>
      </c>
      <c r="L1293" s="279" t="s">
        <v>2763</v>
      </c>
      <c r="M1293" s="278">
        <v>0</v>
      </c>
      <c r="N1293" s="278"/>
      <c r="O1293" s="279" t="e">
        <v>#N/A</v>
      </c>
      <c r="P1293" s="278"/>
    </row>
    <row r="1294" spans="1:25">
      <c r="A1294" s="284"/>
      <c r="B1294" s="313" t="s">
        <v>1035</v>
      </c>
      <c r="J1294" s="278">
        <v>0</v>
      </c>
      <c r="K1294" s="279" t="s">
        <v>2763</v>
      </c>
      <c r="L1294" s="279" t="s">
        <v>2763</v>
      </c>
      <c r="M1294" s="278">
        <v>0</v>
      </c>
      <c r="N1294" s="278"/>
      <c r="O1294" s="279" t="e">
        <v>#N/A</v>
      </c>
      <c r="P1294" s="278"/>
      <c r="U1294" s="313"/>
      <c r="V1294" s="313"/>
      <c r="W1294" s="303"/>
      <c r="X1294" s="303"/>
      <c r="Y1294" s="303"/>
    </row>
    <row r="1295" spans="1:25">
      <c r="A1295" s="285" t="s">
        <v>2652</v>
      </c>
      <c r="B1295" s="356" t="s">
        <v>1732</v>
      </c>
      <c r="C1295" s="356" t="s">
        <v>2602</v>
      </c>
      <c r="D1295" s="356"/>
      <c r="E1295" s="356"/>
      <c r="F1295" s="356" t="e">
        <v>#N/A</v>
      </c>
      <c r="G1295" s="356"/>
      <c r="H1295" s="356"/>
      <c r="I1295" s="356" t="s">
        <v>3161</v>
      </c>
      <c r="J1295" s="347" t="s">
        <v>3161</v>
      </c>
      <c r="K1295" s="348" t="s">
        <v>4049</v>
      </c>
      <c r="L1295" s="348" t="s">
        <v>3999</v>
      </c>
      <c r="M1295" s="347" t="s">
        <v>2652</v>
      </c>
      <c r="N1295" s="347" t="s">
        <v>3161</v>
      </c>
      <c r="O1295" s="348" t="s">
        <v>2201</v>
      </c>
      <c r="P1295" s="347"/>
      <c r="Q1295" s="357" t="s">
        <v>2769</v>
      </c>
      <c r="R1295" s="356"/>
      <c r="S1295" s="356" t="s">
        <v>2201</v>
      </c>
      <c r="T1295" s="287" t="s">
        <v>2771</v>
      </c>
      <c r="U1295" s="259" t="s">
        <v>1968</v>
      </c>
      <c r="V1295" s="295">
        <v>1013002200</v>
      </c>
      <c r="W1295" s="305">
        <v>1013002200</v>
      </c>
      <c r="X1295" s="305">
        <v>626615138.92000008</v>
      </c>
      <c r="Y1295" s="305">
        <v>622970138.92000008</v>
      </c>
    </row>
    <row r="1296" spans="1:25" s="310" customFormat="1">
      <c r="A1296" s="284"/>
      <c r="B1296" s="356"/>
      <c r="C1296" s="358"/>
      <c r="D1296" s="358"/>
      <c r="E1296" s="358"/>
      <c r="F1296" s="356"/>
      <c r="G1296" s="358"/>
      <c r="H1296" s="358"/>
      <c r="I1296" s="358"/>
      <c r="J1296" s="347">
        <v>0</v>
      </c>
      <c r="K1296" s="348" t="s">
        <v>2763</v>
      </c>
      <c r="L1296" s="348" t="s">
        <v>2763</v>
      </c>
      <c r="M1296" s="347">
        <v>0</v>
      </c>
      <c r="N1296" s="347"/>
      <c r="O1296" s="348" t="e">
        <v>#N/A</v>
      </c>
      <c r="P1296" s="347"/>
      <c r="Q1296" s="359"/>
      <c r="R1296" s="358"/>
      <c r="S1296" s="356"/>
      <c r="T1296" s="287"/>
      <c r="U1296" s="308"/>
      <c r="V1296" s="309">
        <f>SUM(V1295)</f>
        <v>1013002200</v>
      </c>
      <c r="W1296" s="309">
        <f>SUM(W1295)</f>
        <v>1013002200</v>
      </c>
      <c r="X1296" s="309">
        <f>SUM(X1295)</f>
        <v>626615138.92000008</v>
      </c>
      <c r="Y1296" s="309">
        <f>SUM(Y1295)</f>
        <v>622970138.92000008</v>
      </c>
    </row>
    <row r="1297" spans="1:25">
      <c r="A1297" s="284"/>
      <c r="J1297" s="278">
        <v>0</v>
      </c>
      <c r="K1297" s="279" t="s">
        <v>2763</v>
      </c>
      <c r="L1297" s="279" t="s">
        <v>2763</v>
      </c>
      <c r="M1297" s="278">
        <v>0</v>
      </c>
      <c r="N1297" s="278"/>
      <c r="O1297" s="279" t="e">
        <v>#N/A</v>
      </c>
      <c r="P1297" s="278"/>
    </row>
    <row r="1298" spans="1:25">
      <c r="A1298" s="284"/>
      <c r="J1298" s="278">
        <v>0</v>
      </c>
      <c r="K1298" s="279" t="s">
        <v>2763</v>
      </c>
      <c r="L1298" s="279" t="s">
        <v>2763</v>
      </c>
      <c r="M1298" s="278">
        <v>0</v>
      </c>
      <c r="N1298" s="278"/>
      <c r="O1298" s="279" t="e">
        <v>#N/A</v>
      </c>
      <c r="P1298" s="278"/>
    </row>
    <row r="1299" spans="1:25">
      <c r="A1299" s="284"/>
      <c r="J1299" s="278">
        <v>0</v>
      </c>
      <c r="K1299" s="279" t="s">
        <v>2763</v>
      </c>
      <c r="L1299" s="279" t="s">
        <v>2763</v>
      </c>
      <c r="M1299" s="278">
        <v>0</v>
      </c>
      <c r="N1299" s="278"/>
      <c r="O1299" s="279" t="e">
        <v>#N/A</v>
      </c>
      <c r="P1299" s="278"/>
    </row>
    <row r="1300" spans="1:25">
      <c r="A1300" s="284"/>
      <c r="J1300" s="278">
        <v>0</v>
      </c>
      <c r="K1300" s="279" t="s">
        <v>2763</v>
      </c>
      <c r="L1300" s="279" t="s">
        <v>2763</v>
      </c>
      <c r="M1300" s="278">
        <v>0</v>
      </c>
      <c r="N1300" s="278"/>
      <c r="O1300" s="279" t="e">
        <v>#N/A</v>
      </c>
      <c r="P1300" s="278"/>
    </row>
    <row r="1301" spans="1:25">
      <c r="A1301" s="284"/>
      <c r="B1301" s="313" t="s">
        <v>1036</v>
      </c>
      <c r="J1301" s="278">
        <v>0</v>
      </c>
      <c r="K1301" s="279" t="s">
        <v>2763</v>
      </c>
      <c r="L1301" s="279" t="s">
        <v>2763</v>
      </c>
      <c r="M1301" s="278">
        <v>0</v>
      </c>
      <c r="N1301" s="278"/>
      <c r="O1301" s="279" t="e">
        <v>#N/A</v>
      </c>
      <c r="P1301" s="278"/>
      <c r="U1301" s="313"/>
      <c r="V1301" s="313"/>
      <c r="W1301" s="303"/>
      <c r="X1301" s="303"/>
      <c r="Y1301" s="303"/>
    </row>
    <row r="1302" spans="1:25">
      <c r="A1302" s="285" t="s">
        <v>2653</v>
      </c>
      <c r="B1302" s="356" t="s">
        <v>1721</v>
      </c>
      <c r="C1302" s="356" t="s">
        <v>2602</v>
      </c>
      <c r="D1302" s="356"/>
      <c r="E1302" s="356"/>
      <c r="F1302" s="356" t="e">
        <v>#N/A</v>
      </c>
      <c r="G1302" s="356"/>
      <c r="H1302" s="356"/>
      <c r="I1302" s="356" t="s">
        <v>3162</v>
      </c>
      <c r="J1302" s="347" t="s">
        <v>3162</v>
      </c>
      <c r="K1302" s="348" t="s">
        <v>4123</v>
      </c>
      <c r="L1302" s="348" t="s">
        <v>3999</v>
      </c>
      <c r="M1302" s="347" t="s">
        <v>2653</v>
      </c>
      <c r="N1302" s="347" t="s">
        <v>3162</v>
      </c>
      <c r="O1302" s="348" t="s">
        <v>2355</v>
      </c>
      <c r="P1302" s="347"/>
      <c r="Q1302" s="357" t="s">
        <v>2769</v>
      </c>
      <c r="R1302" s="356"/>
      <c r="S1302" s="356" t="s">
        <v>2355</v>
      </c>
      <c r="T1302" s="287" t="s">
        <v>2771</v>
      </c>
      <c r="U1302" s="259" t="s">
        <v>1967</v>
      </c>
      <c r="V1302" s="304">
        <v>92550002</v>
      </c>
      <c r="W1302" s="305">
        <v>0</v>
      </c>
      <c r="X1302" s="305"/>
      <c r="Y1302" s="305"/>
    </row>
    <row r="1303" spans="1:25" s="310" customFormat="1">
      <c r="A1303" s="284"/>
      <c r="B1303" s="356"/>
      <c r="C1303" s="358"/>
      <c r="D1303" s="358"/>
      <c r="E1303" s="358"/>
      <c r="F1303" s="356"/>
      <c r="G1303" s="358"/>
      <c r="H1303" s="358"/>
      <c r="I1303" s="358"/>
      <c r="J1303" s="347">
        <v>0</v>
      </c>
      <c r="K1303" s="348" t="s">
        <v>2763</v>
      </c>
      <c r="L1303" s="348" t="s">
        <v>2763</v>
      </c>
      <c r="M1303" s="347">
        <v>0</v>
      </c>
      <c r="N1303" s="347"/>
      <c r="O1303" s="348" t="e">
        <v>#N/A</v>
      </c>
      <c r="P1303" s="347"/>
      <c r="Q1303" s="359"/>
      <c r="R1303" s="358"/>
      <c r="S1303" s="356"/>
      <c r="T1303" s="287"/>
      <c r="U1303" s="308"/>
      <c r="V1303" s="309">
        <f>SUM(V1302)</f>
        <v>92550002</v>
      </c>
      <c r="W1303" s="309">
        <f>SUM(W1302)</f>
        <v>0</v>
      </c>
      <c r="X1303" s="309">
        <f>SUM(X1302)</f>
        <v>0</v>
      </c>
      <c r="Y1303" s="309">
        <f>SUM(Y1302)</f>
        <v>0</v>
      </c>
    </row>
    <row r="1304" spans="1:25">
      <c r="A1304" s="284"/>
      <c r="J1304" s="278">
        <v>0</v>
      </c>
      <c r="K1304" s="279" t="s">
        <v>2763</v>
      </c>
      <c r="L1304" s="279" t="s">
        <v>2763</v>
      </c>
      <c r="M1304" s="278">
        <v>0</v>
      </c>
      <c r="N1304" s="278"/>
      <c r="O1304" s="279" t="e">
        <v>#N/A</v>
      </c>
      <c r="P1304" s="278"/>
    </row>
    <row r="1305" spans="1:25">
      <c r="A1305" s="284"/>
      <c r="J1305" s="278">
        <v>0</v>
      </c>
      <c r="K1305" s="279" t="s">
        <v>2763</v>
      </c>
      <c r="L1305" s="279" t="s">
        <v>2763</v>
      </c>
      <c r="M1305" s="278">
        <v>0</v>
      </c>
      <c r="N1305" s="278"/>
      <c r="O1305" s="279" t="e">
        <v>#N/A</v>
      </c>
      <c r="P1305" s="278"/>
    </row>
    <row r="1306" spans="1:25">
      <c r="A1306" s="284"/>
      <c r="J1306" s="278">
        <v>0</v>
      </c>
      <c r="K1306" s="279" t="s">
        <v>2763</v>
      </c>
      <c r="L1306" s="279" t="s">
        <v>2763</v>
      </c>
      <c r="M1306" s="278">
        <v>0</v>
      </c>
      <c r="N1306" s="278"/>
      <c r="O1306" s="279" t="e">
        <v>#N/A</v>
      </c>
      <c r="P1306" s="278"/>
    </row>
    <row r="1307" spans="1:25">
      <c r="A1307" s="284"/>
      <c r="J1307" s="278">
        <v>0</v>
      </c>
      <c r="K1307" s="279" t="s">
        <v>2763</v>
      </c>
      <c r="L1307" s="279" t="s">
        <v>2763</v>
      </c>
      <c r="M1307" s="278">
        <v>0</v>
      </c>
      <c r="N1307" s="278"/>
      <c r="O1307" s="279" t="e">
        <v>#N/A</v>
      </c>
      <c r="P1307" s="278"/>
    </row>
    <row r="1308" spans="1:25">
      <c r="A1308" s="284"/>
      <c r="B1308" s="313" t="s">
        <v>584</v>
      </c>
      <c r="J1308" s="278">
        <v>0</v>
      </c>
      <c r="K1308" s="279" t="s">
        <v>2763</v>
      </c>
      <c r="L1308" s="279" t="s">
        <v>2763</v>
      </c>
      <c r="M1308" s="278">
        <v>0</v>
      </c>
      <c r="N1308" s="278"/>
      <c r="O1308" s="279" t="e">
        <v>#N/A</v>
      </c>
      <c r="P1308" s="278"/>
      <c r="U1308" s="313"/>
      <c r="V1308" s="313"/>
      <c r="W1308" s="303"/>
      <c r="X1308" s="303"/>
      <c r="Y1308" s="303"/>
    </row>
    <row r="1309" spans="1:25">
      <c r="A1309" s="285" t="s">
        <v>2276</v>
      </c>
      <c r="B1309" s="356" t="s">
        <v>1734</v>
      </c>
      <c r="C1309" s="356" t="s">
        <v>2762</v>
      </c>
      <c r="D1309" s="356"/>
      <c r="E1309" s="356"/>
      <c r="F1309" s="356" t="e">
        <v>#N/A</v>
      </c>
      <c r="G1309" s="356"/>
      <c r="H1309" s="356"/>
      <c r="I1309" s="356" t="s">
        <v>2838</v>
      </c>
      <c r="J1309" s="347" t="s">
        <v>2838</v>
      </c>
      <c r="K1309" s="348" t="s">
        <v>4037</v>
      </c>
      <c r="L1309" s="348" t="s">
        <v>3999</v>
      </c>
      <c r="M1309" s="347" t="s">
        <v>2276</v>
      </c>
      <c r="N1309" s="347" t="s">
        <v>2838</v>
      </c>
      <c r="O1309" s="348" t="s">
        <v>2249</v>
      </c>
      <c r="P1309" s="347"/>
      <c r="Q1309" s="357" t="s">
        <v>2769</v>
      </c>
      <c r="R1309" s="356"/>
      <c r="S1309" s="356" t="s">
        <v>2249</v>
      </c>
      <c r="T1309" s="287" t="s">
        <v>2771</v>
      </c>
      <c r="U1309" s="259" t="s">
        <v>2142</v>
      </c>
      <c r="V1309" s="304">
        <v>5000000</v>
      </c>
      <c r="W1309" s="305">
        <v>17000000</v>
      </c>
      <c r="X1309" s="305">
        <v>0</v>
      </c>
      <c r="Y1309" s="305">
        <v>0</v>
      </c>
    </row>
    <row r="1310" spans="1:25">
      <c r="A1310" s="285" t="s">
        <v>3756</v>
      </c>
      <c r="B1310" s="356" t="s">
        <v>1734</v>
      </c>
      <c r="C1310" s="356" t="s">
        <v>2762</v>
      </c>
      <c r="D1310" s="356"/>
      <c r="E1310" s="356"/>
      <c r="F1310" s="356" t="e">
        <v>#N/A</v>
      </c>
      <c r="G1310" s="356"/>
      <c r="H1310" s="356"/>
      <c r="I1310" s="356" t="e">
        <v>#N/A</v>
      </c>
      <c r="J1310" s="347" t="s">
        <v>2838</v>
      </c>
      <c r="K1310" s="348" t="s">
        <v>4037</v>
      </c>
      <c r="L1310" s="348" t="s">
        <v>3999</v>
      </c>
      <c r="M1310" s="347" t="s">
        <v>3756</v>
      </c>
      <c r="N1310" s="347" t="s">
        <v>4124</v>
      </c>
      <c r="O1310" s="348" t="e">
        <v>#N/A</v>
      </c>
      <c r="P1310" s="347"/>
      <c r="Q1310" s="357" t="s">
        <v>2769</v>
      </c>
      <c r="R1310" s="356"/>
      <c r="S1310" s="356" t="s">
        <v>2235</v>
      </c>
      <c r="U1310" s="259" t="s">
        <v>1040</v>
      </c>
      <c r="V1310" s="304">
        <v>1250000</v>
      </c>
      <c r="W1310" s="305">
        <v>12750000</v>
      </c>
      <c r="X1310" s="305">
        <v>0</v>
      </c>
      <c r="Y1310" s="305">
        <v>0</v>
      </c>
    </row>
    <row r="1311" spans="1:25">
      <c r="A1311" s="285" t="s">
        <v>2654</v>
      </c>
      <c r="B1311" s="356" t="s">
        <v>1734</v>
      </c>
      <c r="C1311" s="356" t="s">
        <v>2602</v>
      </c>
      <c r="D1311" s="356"/>
      <c r="E1311" s="356"/>
      <c r="F1311" s="356" t="s">
        <v>2654</v>
      </c>
      <c r="G1311" s="356"/>
      <c r="H1311" s="356"/>
      <c r="I1311" s="356" t="s">
        <v>3163</v>
      </c>
      <c r="J1311" s="347" t="s">
        <v>3163</v>
      </c>
      <c r="K1311" s="348" t="s">
        <v>4047</v>
      </c>
      <c r="L1311" s="348" t="s">
        <v>3999</v>
      </c>
      <c r="M1311" s="347" t="s">
        <v>2654</v>
      </c>
      <c r="N1311" s="347" t="s">
        <v>3163</v>
      </c>
      <c r="O1311" s="348" t="s">
        <v>2261</v>
      </c>
      <c r="P1311" s="347"/>
      <c r="Q1311" s="357" t="s">
        <v>2769</v>
      </c>
      <c r="R1311" s="356"/>
      <c r="S1311" s="356" t="s">
        <v>2261</v>
      </c>
      <c r="T1311" s="287" t="s">
        <v>2771</v>
      </c>
      <c r="U1311" s="259" t="s">
        <v>1037</v>
      </c>
      <c r="V1311" s="304">
        <v>14853000</v>
      </c>
      <c r="W1311" s="305">
        <v>4000000</v>
      </c>
      <c r="X1311" s="305">
        <v>0</v>
      </c>
      <c r="Y1311" s="305">
        <v>0</v>
      </c>
    </row>
    <row r="1312" spans="1:25">
      <c r="A1312" s="285" t="s">
        <v>2480</v>
      </c>
      <c r="B1312" s="356" t="s">
        <v>1734</v>
      </c>
      <c r="C1312" s="356" t="s">
        <v>2300</v>
      </c>
      <c r="D1312" s="356"/>
      <c r="E1312" s="356"/>
      <c r="F1312" s="356" t="e">
        <v>#N/A</v>
      </c>
      <c r="G1312" s="356"/>
      <c r="H1312" s="356"/>
      <c r="I1312" s="356" t="s">
        <v>3005</v>
      </c>
      <c r="J1312" s="347" t="s">
        <v>3005</v>
      </c>
      <c r="K1312" s="348" t="s">
        <v>3732</v>
      </c>
      <c r="L1312" s="348" t="s">
        <v>3999</v>
      </c>
      <c r="M1312" s="347" t="s">
        <v>2480</v>
      </c>
      <c r="N1312" s="347" t="s">
        <v>3005</v>
      </c>
      <c r="O1312" s="348" t="s">
        <v>2428</v>
      </c>
      <c r="P1312" s="347"/>
      <c r="Q1312" s="357" t="s">
        <v>2769</v>
      </c>
      <c r="R1312" s="356"/>
      <c r="S1312" s="356" t="s">
        <v>2428</v>
      </c>
      <c r="T1312" s="287" t="s">
        <v>2771</v>
      </c>
      <c r="U1312" s="259" t="s">
        <v>2143</v>
      </c>
      <c r="V1312" s="259"/>
      <c r="W1312" s="305">
        <v>51500000</v>
      </c>
      <c r="X1312" s="305"/>
      <c r="Y1312" s="305"/>
    </row>
    <row r="1313" spans="1:25" ht="31.5">
      <c r="A1313" s="285" t="s">
        <v>3971</v>
      </c>
      <c r="B1313" s="356" t="s">
        <v>1734</v>
      </c>
      <c r="C1313" s="356" t="s">
        <v>2602</v>
      </c>
      <c r="D1313" s="356"/>
      <c r="E1313" s="356"/>
      <c r="F1313" s="356" t="e">
        <v>#N/A</v>
      </c>
      <c r="G1313" s="356"/>
      <c r="H1313" s="356"/>
      <c r="I1313" s="356" t="e">
        <v>#N/A</v>
      </c>
      <c r="J1313" s="347" t="s">
        <v>3168</v>
      </c>
      <c r="K1313" s="348" t="s">
        <v>4049</v>
      </c>
      <c r="L1313" s="348" t="s">
        <v>3999</v>
      </c>
      <c r="M1313" s="347" t="s">
        <v>3971</v>
      </c>
      <c r="N1313" s="347" t="s">
        <v>4125</v>
      </c>
      <c r="O1313" s="348" t="s">
        <v>2288</v>
      </c>
      <c r="P1313" s="347"/>
      <c r="Q1313" s="357" t="s">
        <v>2769</v>
      </c>
      <c r="R1313" s="356"/>
      <c r="S1313" s="356" t="s">
        <v>2288</v>
      </c>
      <c r="T1313" s="287" t="s">
        <v>2771</v>
      </c>
      <c r="U1313" s="259" t="s">
        <v>585</v>
      </c>
      <c r="V1313" s="259"/>
      <c r="W1313" s="305">
        <v>0</v>
      </c>
      <c r="X1313" s="305">
        <v>41500000</v>
      </c>
      <c r="Y1313" s="305">
        <v>0</v>
      </c>
    </row>
    <row r="1314" spans="1:25" s="310" customFormat="1">
      <c r="A1314" s="284"/>
      <c r="B1314" s="356"/>
      <c r="C1314" s="358"/>
      <c r="D1314" s="358"/>
      <c r="E1314" s="358"/>
      <c r="F1314" s="356"/>
      <c r="G1314" s="358"/>
      <c r="H1314" s="358"/>
      <c r="I1314" s="358"/>
      <c r="J1314" s="347">
        <v>0</v>
      </c>
      <c r="K1314" s="348" t="s">
        <v>2763</v>
      </c>
      <c r="L1314" s="348" t="s">
        <v>2763</v>
      </c>
      <c r="M1314" s="347">
        <v>0</v>
      </c>
      <c r="N1314" s="347"/>
      <c r="O1314" s="348" t="e">
        <v>#N/A</v>
      </c>
      <c r="P1314" s="347"/>
      <c r="Q1314" s="359"/>
      <c r="R1314" s="358"/>
      <c r="S1314" s="356"/>
      <c r="T1314" s="287"/>
      <c r="U1314" s="308"/>
      <c r="V1314" s="326">
        <f>SUM(V1309:V1313)</f>
        <v>21103000</v>
      </c>
      <c r="W1314" s="326">
        <f>SUM(W1309:W1313)</f>
        <v>85250000</v>
      </c>
      <c r="X1314" s="326">
        <f>SUM(X1309:X1313)</f>
        <v>41500000</v>
      </c>
      <c r="Y1314" s="326">
        <f>SUM(Y1309:Y1313)</f>
        <v>0</v>
      </c>
    </row>
    <row r="1315" spans="1:25">
      <c r="A1315" s="284"/>
      <c r="J1315" s="278">
        <v>0</v>
      </c>
      <c r="K1315" s="279" t="s">
        <v>2763</v>
      </c>
      <c r="L1315" s="279" t="s">
        <v>2763</v>
      </c>
      <c r="M1315" s="278">
        <v>0</v>
      </c>
      <c r="N1315" s="278"/>
      <c r="O1315" s="279" t="e">
        <v>#N/A</v>
      </c>
      <c r="P1315" s="278"/>
    </row>
    <row r="1316" spans="1:25" s="310" customFormat="1">
      <c r="A1316" s="284"/>
      <c r="B1316" s="284"/>
      <c r="C1316" s="306"/>
      <c r="D1316" s="306"/>
      <c r="E1316" s="306"/>
      <c r="F1316" s="284"/>
      <c r="G1316" s="306"/>
      <c r="H1316" s="306"/>
      <c r="I1316" s="306"/>
      <c r="J1316" s="278">
        <v>0</v>
      </c>
      <c r="K1316" s="279" t="s">
        <v>2763</v>
      </c>
      <c r="L1316" s="279" t="s">
        <v>2763</v>
      </c>
      <c r="M1316" s="278">
        <v>0</v>
      </c>
      <c r="N1316" s="278"/>
      <c r="O1316" s="279" t="e">
        <v>#N/A</v>
      </c>
      <c r="P1316" s="278"/>
      <c r="Q1316" s="307"/>
      <c r="R1316" s="306"/>
      <c r="S1316" s="284"/>
      <c r="T1316" s="287"/>
      <c r="U1316" s="312"/>
      <c r="V1316" s="312"/>
      <c r="W1316" s="315"/>
      <c r="X1316" s="315"/>
      <c r="Y1316" s="315"/>
    </row>
    <row r="1317" spans="1:25" s="310" customFormat="1">
      <c r="A1317" s="284"/>
      <c r="B1317" s="284"/>
      <c r="C1317" s="306"/>
      <c r="D1317" s="306"/>
      <c r="E1317" s="306"/>
      <c r="F1317" s="284"/>
      <c r="G1317" s="306"/>
      <c r="H1317" s="306"/>
      <c r="I1317" s="306"/>
      <c r="J1317" s="278">
        <v>0</v>
      </c>
      <c r="K1317" s="279" t="s">
        <v>2763</v>
      </c>
      <c r="L1317" s="279" t="s">
        <v>2763</v>
      </c>
      <c r="M1317" s="278">
        <v>0</v>
      </c>
      <c r="N1317" s="278"/>
      <c r="O1317" s="279" t="e">
        <v>#N/A</v>
      </c>
      <c r="P1317" s="278"/>
      <c r="Q1317" s="307"/>
      <c r="R1317" s="306"/>
      <c r="S1317" s="284"/>
      <c r="T1317" s="287"/>
      <c r="U1317" s="312"/>
      <c r="V1317" s="312"/>
      <c r="W1317" s="315"/>
      <c r="X1317" s="315"/>
      <c r="Y1317" s="315"/>
    </row>
    <row r="1318" spans="1:25" s="310" customFormat="1">
      <c r="A1318" s="284"/>
      <c r="B1318" s="284"/>
      <c r="C1318" s="306"/>
      <c r="D1318" s="306"/>
      <c r="E1318" s="306"/>
      <c r="F1318" s="284"/>
      <c r="G1318" s="306"/>
      <c r="H1318" s="306"/>
      <c r="I1318" s="306"/>
      <c r="J1318" s="278">
        <v>0</v>
      </c>
      <c r="K1318" s="279" t="s">
        <v>2763</v>
      </c>
      <c r="L1318" s="279" t="s">
        <v>2763</v>
      </c>
      <c r="M1318" s="278">
        <v>0</v>
      </c>
      <c r="N1318" s="278"/>
      <c r="O1318" s="279" t="e">
        <v>#N/A</v>
      </c>
      <c r="P1318" s="278"/>
      <c r="Q1318" s="307"/>
      <c r="R1318" s="306"/>
      <c r="S1318" s="284"/>
      <c r="T1318" s="287"/>
      <c r="U1318" s="312"/>
      <c r="V1318" s="312"/>
      <c r="W1318" s="315"/>
      <c r="X1318" s="315"/>
      <c r="Y1318" s="315"/>
    </row>
    <row r="1319" spans="1:25">
      <c r="A1319" s="284"/>
      <c r="B1319" s="313" t="s">
        <v>1056</v>
      </c>
      <c r="J1319" s="278">
        <v>0</v>
      </c>
      <c r="K1319" s="279" t="s">
        <v>2763</v>
      </c>
      <c r="L1319" s="279" t="s">
        <v>2763</v>
      </c>
      <c r="M1319" s="278">
        <v>0</v>
      </c>
      <c r="N1319" s="278"/>
      <c r="O1319" s="279" t="e">
        <v>#N/A</v>
      </c>
      <c r="P1319" s="278"/>
      <c r="U1319" s="313"/>
      <c r="V1319" s="313"/>
      <c r="W1319" s="303"/>
      <c r="X1319" s="303"/>
      <c r="Y1319" s="303"/>
    </row>
    <row r="1320" spans="1:25">
      <c r="A1320" s="285" t="s">
        <v>2673</v>
      </c>
      <c r="B1320" s="356" t="s">
        <v>1718</v>
      </c>
      <c r="C1320" s="356" t="s">
        <v>2602</v>
      </c>
      <c r="D1320" s="356"/>
      <c r="E1320" s="356"/>
      <c r="F1320" s="356" t="s">
        <v>2673</v>
      </c>
      <c r="G1320" s="356"/>
      <c r="H1320" s="356"/>
      <c r="I1320" s="356" t="s">
        <v>3181</v>
      </c>
      <c r="J1320" s="347" t="s">
        <v>3181</v>
      </c>
      <c r="K1320" s="348" t="s">
        <v>4049</v>
      </c>
      <c r="L1320" s="348" t="s">
        <v>3999</v>
      </c>
      <c r="M1320" s="347" t="s">
        <v>2673</v>
      </c>
      <c r="N1320" s="347" t="s">
        <v>3181</v>
      </c>
      <c r="O1320" s="348" t="s">
        <v>2269</v>
      </c>
      <c r="P1320" s="347"/>
      <c r="Q1320" s="357" t="s">
        <v>2769</v>
      </c>
      <c r="R1320" s="356"/>
      <c r="S1320" s="356" t="s">
        <v>2269</v>
      </c>
      <c r="T1320" s="287" t="s">
        <v>2771</v>
      </c>
      <c r="U1320" s="259" t="s">
        <v>72</v>
      </c>
      <c r="V1320" s="304">
        <v>30000002</v>
      </c>
      <c r="W1320" s="305">
        <v>23200000</v>
      </c>
      <c r="X1320" s="305">
        <v>59200000</v>
      </c>
      <c r="Y1320" s="305">
        <v>47900000</v>
      </c>
    </row>
    <row r="1321" spans="1:25">
      <c r="A1321" s="285" t="s">
        <v>3438</v>
      </c>
      <c r="B1321" s="356" t="s">
        <v>1718</v>
      </c>
      <c r="C1321" s="356" t="s">
        <v>3329</v>
      </c>
      <c r="D1321" s="356"/>
      <c r="E1321" s="356"/>
      <c r="F1321" s="356" t="e">
        <v>#N/A</v>
      </c>
      <c r="G1321" s="356"/>
      <c r="H1321" s="356"/>
      <c r="I1321" s="356">
        <v>0</v>
      </c>
      <c r="J1321" s="347" t="s">
        <v>3181</v>
      </c>
      <c r="K1321" s="348" t="s">
        <v>4049</v>
      </c>
      <c r="L1321" s="348" t="s">
        <v>3999</v>
      </c>
      <c r="M1321" s="347" t="s">
        <v>3438</v>
      </c>
      <c r="N1321" s="347" t="s">
        <v>4126</v>
      </c>
      <c r="O1321" s="348">
        <v>0</v>
      </c>
      <c r="P1321" s="347"/>
      <c r="Q1321" s="357" t="s">
        <v>2769</v>
      </c>
      <c r="R1321" s="356"/>
      <c r="S1321" s="356">
        <v>23050120</v>
      </c>
      <c r="U1321" s="259" t="s">
        <v>2128</v>
      </c>
      <c r="V1321" s="304"/>
      <c r="W1321" s="305">
        <v>75000000</v>
      </c>
      <c r="X1321" s="305"/>
      <c r="Y1321" s="305"/>
    </row>
    <row r="1322" spans="1:25">
      <c r="A1322" s="285" t="s">
        <v>2674</v>
      </c>
      <c r="B1322" s="356" t="s">
        <v>1718</v>
      </c>
      <c r="C1322" s="356" t="s">
        <v>2602</v>
      </c>
      <c r="D1322" s="356"/>
      <c r="E1322" s="356"/>
      <c r="F1322" s="356" t="s">
        <v>2674</v>
      </c>
      <c r="G1322" s="356"/>
      <c r="H1322" s="356"/>
      <c r="I1322" s="356" t="s">
        <v>3182</v>
      </c>
      <c r="J1322" s="347" t="s">
        <v>3182</v>
      </c>
      <c r="K1322" s="348" t="s">
        <v>4049</v>
      </c>
      <c r="L1322" s="348" t="s">
        <v>3999</v>
      </c>
      <c r="M1322" s="347" t="s">
        <v>2674</v>
      </c>
      <c r="N1322" s="347" t="s">
        <v>3182</v>
      </c>
      <c r="O1322" s="348" t="s">
        <v>2269</v>
      </c>
      <c r="P1322" s="347"/>
      <c r="Q1322" s="357" t="s">
        <v>2769</v>
      </c>
      <c r="R1322" s="356"/>
      <c r="S1322" s="356" t="s">
        <v>2269</v>
      </c>
      <c r="T1322" s="287" t="s">
        <v>2771</v>
      </c>
      <c r="U1322" s="259" t="s">
        <v>73</v>
      </c>
      <c r="V1322" s="304">
        <v>5968800</v>
      </c>
      <c r="W1322" s="305">
        <v>0</v>
      </c>
      <c r="X1322" s="305"/>
      <c r="Y1322" s="305"/>
    </row>
    <row r="1323" spans="1:25">
      <c r="A1323" s="285" t="s">
        <v>2675</v>
      </c>
      <c r="B1323" s="356" t="s">
        <v>1718</v>
      </c>
      <c r="C1323" s="356" t="s">
        <v>2602</v>
      </c>
      <c r="D1323" s="356"/>
      <c r="E1323" s="356"/>
      <c r="F1323" s="356" t="s">
        <v>2675</v>
      </c>
      <c r="G1323" s="356"/>
      <c r="H1323" s="356"/>
      <c r="I1323" s="356" t="s">
        <v>3183</v>
      </c>
      <c r="J1323" s="347" t="s">
        <v>3183</v>
      </c>
      <c r="K1323" s="348" t="s">
        <v>4049</v>
      </c>
      <c r="L1323" s="348" t="s">
        <v>3999</v>
      </c>
      <c r="M1323" s="347" t="s">
        <v>2675</v>
      </c>
      <c r="N1323" s="347" t="s">
        <v>3183</v>
      </c>
      <c r="O1323" s="348" t="s">
        <v>2190</v>
      </c>
      <c r="P1323" s="347"/>
      <c r="Q1323" s="357" t="s">
        <v>2769</v>
      </c>
      <c r="R1323" s="356"/>
      <c r="S1323" s="356" t="s">
        <v>2190</v>
      </c>
      <c r="T1323" s="287" t="s">
        <v>2771</v>
      </c>
      <c r="U1323" s="259" t="s">
        <v>1966</v>
      </c>
      <c r="V1323" s="304">
        <v>20000000</v>
      </c>
      <c r="W1323" s="305">
        <v>0</v>
      </c>
      <c r="X1323" s="305"/>
      <c r="Y1323" s="305"/>
    </row>
    <row r="1324" spans="1:25">
      <c r="B1324" s="356" t="s">
        <v>1718</v>
      </c>
      <c r="C1324" s="356" t="s">
        <v>2602</v>
      </c>
      <c r="D1324" s="356"/>
      <c r="E1324" s="356"/>
      <c r="F1324" s="356" t="s">
        <v>2676</v>
      </c>
      <c r="G1324" s="356"/>
      <c r="H1324" s="356"/>
      <c r="I1324" s="356" t="s">
        <v>3184</v>
      </c>
      <c r="J1324" s="347" t="s">
        <v>3184</v>
      </c>
      <c r="K1324" s="348" t="s">
        <v>4049</v>
      </c>
      <c r="L1324" s="348" t="s">
        <v>3999</v>
      </c>
      <c r="M1324" s="347" t="s">
        <v>2676</v>
      </c>
      <c r="N1324" s="347" t="s">
        <v>3184</v>
      </c>
      <c r="O1324" s="348" t="s">
        <v>2269</v>
      </c>
      <c r="P1324" s="347"/>
      <c r="Q1324" s="357" t="s">
        <v>2769</v>
      </c>
      <c r="R1324" s="356"/>
      <c r="S1324" s="356" t="s">
        <v>2269</v>
      </c>
      <c r="T1324" s="287" t="s">
        <v>2771</v>
      </c>
      <c r="U1324" s="259" t="s">
        <v>76</v>
      </c>
      <c r="V1324" s="304">
        <v>36480000</v>
      </c>
      <c r="W1324" s="305"/>
      <c r="X1324" s="305"/>
      <c r="Y1324" s="305"/>
    </row>
    <row r="1325" spans="1:25">
      <c r="A1325" s="285" t="s">
        <v>2676</v>
      </c>
      <c r="B1325" s="356" t="s">
        <v>1718</v>
      </c>
      <c r="C1325" s="356" t="s">
        <v>2602</v>
      </c>
      <c r="D1325" s="356"/>
      <c r="E1325" s="356"/>
      <c r="F1325" s="356"/>
      <c r="G1325" s="356"/>
      <c r="H1325" s="356"/>
      <c r="I1325" s="356"/>
      <c r="J1325" s="347"/>
      <c r="K1325" s="348"/>
      <c r="L1325" s="348"/>
      <c r="M1325" s="347"/>
      <c r="N1325" s="347" t="s">
        <v>4199</v>
      </c>
      <c r="O1325" s="348"/>
      <c r="P1325" s="347"/>
      <c r="Q1325" s="357" t="s">
        <v>2769</v>
      </c>
      <c r="R1325" s="356"/>
      <c r="S1325" s="356">
        <v>23050103</v>
      </c>
      <c r="U1325" s="259" t="s">
        <v>4200</v>
      </c>
      <c r="V1325" s="304">
        <v>146430000</v>
      </c>
      <c r="W1325" s="305">
        <v>0</v>
      </c>
      <c r="X1325" s="305"/>
      <c r="Y1325" s="305"/>
    </row>
    <row r="1326" spans="1:25" s="310" customFormat="1">
      <c r="A1326" s="284"/>
      <c r="B1326" s="356"/>
      <c r="C1326" s="358"/>
      <c r="D1326" s="358"/>
      <c r="E1326" s="358"/>
      <c r="F1326" s="356"/>
      <c r="G1326" s="358"/>
      <c r="H1326" s="358"/>
      <c r="I1326" s="358"/>
      <c r="J1326" s="347">
        <v>0</v>
      </c>
      <c r="K1326" s="348" t="s">
        <v>2763</v>
      </c>
      <c r="L1326" s="348" t="s">
        <v>2763</v>
      </c>
      <c r="M1326" s="347">
        <v>0</v>
      </c>
      <c r="N1326" s="347"/>
      <c r="O1326" s="348" t="e">
        <v>#N/A</v>
      </c>
      <c r="P1326" s="347"/>
      <c r="Q1326" s="359"/>
      <c r="R1326" s="358"/>
      <c r="S1326" s="356"/>
      <c r="T1326" s="287"/>
      <c r="U1326" s="308"/>
      <c r="V1326" s="309">
        <f>SUM(V1320:V1325)</f>
        <v>238878802</v>
      </c>
      <c r="W1326" s="309">
        <f>SUM(W1320:W1325)</f>
        <v>98200000</v>
      </c>
      <c r="X1326" s="309">
        <f>SUM(X1320:X1325)</f>
        <v>59200000</v>
      </c>
      <c r="Y1326" s="309">
        <f>SUM(Y1320:Y1325)</f>
        <v>47900000</v>
      </c>
    </row>
    <row r="1327" spans="1:25">
      <c r="A1327" s="284"/>
      <c r="J1327" s="278">
        <v>0</v>
      </c>
      <c r="K1327" s="279" t="s">
        <v>2763</v>
      </c>
      <c r="L1327" s="279" t="s">
        <v>2763</v>
      </c>
      <c r="M1327" s="278">
        <v>0</v>
      </c>
      <c r="N1327" s="278"/>
      <c r="O1327" s="279" t="e">
        <v>#N/A</v>
      </c>
      <c r="P1327" s="278"/>
    </row>
    <row r="1328" spans="1:25">
      <c r="A1328" s="284"/>
      <c r="J1328" s="278">
        <v>0</v>
      </c>
      <c r="K1328" s="279" t="s">
        <v>2763</v>
      </c>
      <c r="L1328" s="279" t="s">
        <v>2763</v>
      </c>
      <c r="M1328" s="278">
        <v>0</v>
      </c>
      <c r="N1328" s="278"/>
      <c r="O1328" s="279" t="e">
        <v>#N/A</v>
      </c>
      <c r="P1328" s="278"/>
    </row>
    <row r="1329" spans="1:25">
      <c r="A1329" s="284"/>
      <c r="J1329" s="278">
        <v>0</v>
      </c>
      <c r="K1329" s="279" t="s">
        <v>2763</v>
      </c>
      <c r="L1329" s="279" t="s">
        <v>2763</v>
      </c>
      <c r="M1329" s="278">
        <v>0</v>
      </c>
      <c r="N1329" s="278"/>
      <c r="O1329" s="279" t="e">
        <v>#N/A</v>
      </c>
      <c r="P1329" s="278"/>
    </row>
    <row r="1330" spans="1:25">
      <c r="A1330" s="284"/>
      <c r="B1330" s="313" t="s">
        <v>1538</v>
      </c>
      <c r="J1330" s="278">
        <v>0</v>
      </c>
      <c r="K1330" s="279" t="s">
        <v>2763</v>
      </c>
      <c r="L1330" s="279" t="s">
        <v>2763</v>
      </c>
      <c r="M1330" s="278">
        <v>0</v>
      </c>
      <c r="N1330" s="278"/>
      <c r="O1330" s="279" t="e">
        <v>#N/A</v>
      </c>
      <c r="P1330" s="278"/>
      <c r="U1330" s="313"/>
      <c r="V1330" s="313"/>
      <c r="W1330" s="303"/>
      <c r="X1330" s="303"/>
      <c r="Y1330" s="303"/>
    </row>
    <row r="1331" spans="1:25">
      <c r="A1331" s="285" t="s">
        <v>2673</v>
      </c>
      <c r="B1331" s="357" t="s">
        <v>88</v>
      </c>
      <c r="C1331" s="356" t="s">
        <v>2602</v>
      </c>
      <c r="D1331" s="356"/>
      <c r="E1331" s="356"/>
      <c r="F1331" s="356" t="s">
        <v>2673</v>
      </c>
      <c r="G1331" s="356"/>
      <c r="H1331" s="356"/>
      <c r="I1331" s="356" t="s">
        <v>3181</v>
      </c>
      <c r="J1331" s="347" t="s">
        <v>3181</v>
      </c>
      <c r="K1331" s="348" t="s">
        <v>4049</v>
      </c>
      <c r="L1331" s="348" t="s">
        <v>3999</v>
      </c>
      <c r="M1331" s="347" t="s">
        <v>2673</v>
      </c>
      <c r="N1331" s="347" t="s">
        <v>4202</v>
      </c>
      <c r="O1331" s="348" t="s">
        <v>2269</v>
      </c>
      <c r="P1331" s="347"/>
      <c r="Q1331" s="357" t="s">
        <v>2769</v>
      </c>
      <c r="R1331" s="356"/>
      <c r="S1331" s="356">
        <v>23050128</v>
      </c>
      <c r="U1331" s="259" t="s">
        <v>4203</v>
      </c>
      <c r="V1331" s="304">
        <v>67376400</v>
      </c>
      <c r="W1331" s="305"/>
      <c r="X1331" s="305"/>
      <c r="Y1331" s="305"/>
    </row>
    <row r="1332" spans="1:25" s="310" customFormat="1">
      <c r="A1332" s="284"/>
      <c r="B1332" s="356"/>
      <c r="C1332" s="358"/>
      <c r="D1332" s="358"/>
      <c r="E1332" s="358"/>
      <c r="F1332" s="356"/>
      <c r="G1332" s="358"/>
      <c r="H1332" s="358"/>
      <c r="I1332" s="358"/>
      <c r="J1332" s="347">
        <v>0</v>
      </c>
      <c r="K1332" s="348" t="s">
        <v>2763</v>
      </c>
      <c r="L1332" s="348" t="s">
        <v>2763</v>
      </c>
      <c r="M1332" s="347">
        <v>0</v>
      </c>
      <c r="N1332" s="347"/>
      <c r="O1332" s="348" t="e">
        <v>#N/A</v>
      </c>
      <c r="P1332" s="347"/>
      <c r="Q1332" s="359"/>
      <c r="R1332" s="358"/>
      <c r="S1332" s="356"/>
      <c r="T1332" s="287"/>
      <c r="U1332" s="308"/>
      <c r="V1332" s="309">
        <f>SUM(V1331:V1331)</f>
        <v>67376400</v>
      </c>
      <c r="W1332" s="309">
        <f>SUM(W1331:W1331)</f>
        <v>0</v>
      </c>
      <c r="X1332" s="309">
        <f>SUM(X1331:X1331)</f>
        <v>0</v>
      </c>
      <c r="Y1332" s="309">
        <f>SUM(Y1331:Y1331)</f>
        <v>0</v>
      </c>
    </row>
    <row r="1333" spans="1:25">
      <c r="A1333" s="284"/>
      <c r="J1333" s="278">
        <v>0</v>
      </c>
      <c r="K1333" s="279" t="s">
        <v>2763</v>
      </c>
      <c r="L1333" s="279" t="s">
        <v>2763</v>
      </c>
      <c r="M1333" s="278">
        <v>0</v>
      </c>
      <c r="N1333" s="278"/>
      <c r="O1333" s="279" t="e">
        <v>#N/A</v>
      </c>
      <c r="P1333" s="278"/>
    </row>
    <row r="1334" spans="1:25">
      <c r="A1334" s="284"/>
      <c r="J1334" s="278">
        <v>0</v>
      </c>
      <c r="K1334" s="279" t="s">
        <v>2763</v>
      </c>
      <c r="L1334" s="279" t="s">
        <v>2763</v>
      </c>
      <c r="M1334" s="278">
        <v>0</v>
      </c>
      <c r="N1334" s="278"/>
      <c r="O1334" s="279" t="e">
        <v>#N/A</v>
      </c>
      <c r="P1334" s="278"/>
    </row>
    <row r="1335" spans="1:25">
      <c r="A1335" s="284"/>
      <c r="J1335" s="278">
        <v>0</v>
      </c>
      <c r="K1335" s="279" t="s">
        <v>2763</v>
      </c>
      <c r="L1335" s="279" t="s">
        <v>2763</v>
      </c>
      <c r="M1335" s="278">
        <v>0</v>
      </c>
      <c r="N1335" s="278"/>
      <c r="O1335" s="279" t="e">
        <v>#N/A</v>
      </c>
      <c r="P1335" s="278"/>
    </row>
    <row r="1336" spans="1:25">
      <c r="A1336" s="284"/>
      <c r="B1336" s="313" t="s">
        <v>4201</v>
      </c>
      <c r="J1336" s="278">
        <v>0</v>
      </c>
      <c r="K1336" s="279" t="s">
        <v>2763</v>
      </c>
      <c r="L1336" s="279" t="s">
        <v>2763</v>
      </c>
      <c r="M1336" s="278">
        <v>0</v>
      </c>
      <c r="N1336" s="278"/>
      <c r="O1336" s="279" t="e">
        <v>#N/A</v>
      </c>
      <c r="P1336" s="278"/>
      <c r="U1336" s="313"/>
      <c r="V1336" s="313"/>
      <c r="W1336" s="303"/>
      <c r="X1336" s="303"/>
      <c r="Y1336" s="303"/>
    </row>
    <row r="1337" spans="1:25">
      <c r="A1337" s="285" t="s">
        <v>2673</v>
      </c>
      <c r="B1337" s="357" t="s">
        <v>4204</v>
      </c>
      <c r="C1337" s="356">
        <v>70411</v>
      </c>
      <c r="D1337" s="356"/>
      <c r="E1337" s="356"/>
      <c r="F1337" s="356" t="s">
        <v>2673</v>
      </c>
      <c r="G1337" s="356"/>
      <c r="H1337" s="356"/>
      <c r="I1337" s="356" t="s">
        <v>3181</v>
      </c>
      <c r="J1337" s="347" t="s">
        <v>3181</v>
      </c>
      <c r="K1337" s="348" t="s">
        <v>4049</v>
      </c>
      <c r="L1337" s="348" t="s">
        <v>3999</v>
      </c>
      <c r="M1337" s="347" t="s">
        <v>2673</v>
      </c>
      <c r="N1337" s="347" t="s">
        <v>4205</v>
      </c>
      <c r="O1337" s="348" t="s">
        <v>2269</v>
      </c>
      <c r="P1337" s="347"/>
      <c r="Q1337" s="357" t="s">
        <v>2769</v>
      </c>
      <c r="R1337" s="356"/>
      <c r="S1337" s="356">
        <v>23050120</v>
      </c>
      <c r="U1337" s="259" t="s">
        <v>1058</v>
      </c>
      <c r="V1337" s="304">
        <v>25000000</v>
      </c>
      <c r="W1337" s="305"/>
      <c r="X1337" s="305"/>
      <c r="Y1337" s="305"/>
    </row>
    <row r="1338" spans="1:25">
      <c r="A1338" s="285" t="s">
        <v>3438</v>
      </c>
      <c r="B1338" s="357" t="s">
        <v>4204</v>
      </c>
      <c r="C1338" s="356">
        <v>70411</v>
      </c>
      <c r="D1338" s="356"/>
      <c r="E1338" s="356"/>
      <c r="F1338" s="356" t="e">
        <v>#N/A</v>
      </c>
      <c r="G1338" s="356"/>
      <c r="H1338" s="356"/>
      <c r="I1338" s="356">
        <v>0</v>
      </c>
      <c r="J1338" s="347" t="s">
        <v>3181</v>
      </c>
      <c r="K1338" s="348" t="s">
        <v>4049</v>
      </c>
      <c r="L1338" s="348" t="s">
        <v>3999</v>
      </c>
      <c r="M1338" s="347" t="s">
        <v>3438</v>
      </c>
      <c r="N1338" s="347" t="s">
        <v>4206</v>
      </c>
      <c r="O1338" s="348">
        <v>0</v>
      </c>
      <c r="P1338" s="347"/>
      <c r="Q1338" s="357" t="s">
        <v>2769</v>
      </c>
      <c r="R1338" s="356"/>
      <c r="S1338" s="356">
        <v>23050115</v>
      </c>
      <c r="U1338" s="259" t="s">
        <v>4207</v>
      </c>
      <c r="V1338" s="304">
        <v>94000000</v>
      </c>
      <c r="W1338" s="305"/>
      <c r="X1338" s="305"/>
      <c r="Y1338" s="305"/>
    </row>
    <row r="1339" spans="1:25" s="310" customFormat="1">
      <c r="A1339" s="284"/>
      <c r="B1339" s="356"/>
      <c r="C1339" s="358"/>
      <c r="D1339" s="358"/>
      <c r="E1339" s="358"/>
      <c r="F1339" s="356"/>
      <c r="G1339" s="358"/>
      <c r="H1339" s="358"/>
      <c r="I1339" s="358"/>
      <c r="J1339" s="347">
        <v>0</v>
      </c>
      <c r="K1339" s="348" t="s">
        <v>2763</v>
      </c>
      <c r="L1339" s="348" t="s">
        <v>2763</v>
      </c>
      <c r="M1339" s="347">
        <v>0</v>
      </c>
      <c r="N1339" s="347"/>
      <c r="O1339" s="348" t="e">
        <v>#N/A</v>
      </c>
      <c r="P1339" s="347"/>
      <c r="Q1339" s="359"/>
      <c r="R1339" s="358"/>
      <c r="S1339" s="356"/>
      <c r="T1339" s="287"/>
      <c r="U1339" s="308"/>
      <c r="V1339" s="309">
        <f>SUM(V1337:V1338)</f>
        <v>119000000</v>
      </c>
      <c r="W1339" s="309">
        <f>SUM(W1337:W1338)</f>
        <v>0</v>
      </c>
      <c r="X1339" s="309">
        <f>SUM(X1337:X1338)</f>
        <v>0</v>
      </c>
      <c r="Y1339" s="309">
        <f>SUM(Y1337:Y1338)</f>
        <v>0</v>
      </c>
    </row>
    <row r="1340" spans="1:25">
      <c r="A1340" s="284"/>
      <c r="J1340" s="278">
        <v>0</v>
      </c>
      <c r="K1340" s="279" t="s">
        <v>2763</v>
      </c>
      <c r="L1340" s="279" t="s">
        <v>2763</v>
      </c>
      <c r="M1340" s="278">
        <v>0</v>
      </c>
      <c r="N1340" s="278"/>
      <c r="O1340" s="279" t="e">
        <v>#N/A</v>
      </c>
      <c r="P1340" s="278"/>
    </row>
    <row r="1341" spans="1:25">
      <c r="A1341" s="284"/>
      <c r="J1341" s="278">
        <v>0</v>
      </c>
      <c r="K1341" s="279" t="s">
        <v>2763</v>
      </c>
      <c r="L1341" s="279" t="s">
        <v>2763</v>
      </c>
      <c r="M1341" s="278">
        <v>0</v>
      </c>
      <c r="N1341" s="278"/>
      <c r="O1341" s="279" t="e">
        <v>#N/A</v>
      </c>
      <c r="P1341" s="278"/>
    </row>
    <row r="1342" spans="1:25">
      <c r="A1342" s="284"/>
      <c r="J1342" s="278">
        <v>0</v>
      </c>
      <c r="K1342" s="279" t="s">
        <v>2763</v>
      </c>
      <c r="L1342" s="279" t="s">
        <v>2763</v>
      </c>
      <c r="M1342" s="278">
        <v>0</v>
      </c>
      <c r="N1342" s="278"/>
      <c r="O1342" s="279" t="e">
        <v>#N/A</v>
      </c>
      <c r="P1342" s="278"/>
    </row>
    <row r="1343" spans="1:25">
      <c r="A1343" s="284"/>
      <c r="B1343" s="313" t="s">
        <v>598</v>
      </c>
      <c r="J1343" s="278">
        <v>0</v>
      </c>
      <c r="K1343" s="279" t="s">
        <v>2763</v>
      </c>
      <c r="L1343" s="279" t="s">
        <v>2763</v>
      </c>
      <c r="M1343" s="278">
        <v>0</v>
      </c>
      <c r="N1343" s="278"/>
      <c r="O1343" s="279" t="e">
        <v>#N/A</v>
      </c>
      <c r="P1343" s="278"/>
      <c r="U1343" s="313"/>
      <c r="V1343" s="313"/>
    </row>
    <row r="1344" spans="1:25">
      <c r="A1344" s="285" t="s">
        <v>2756</v>
      </c>
      <c r="B1344" s="356" t="s">
        <v>1725</v>
      </c>
      <c r="C1344" s="356" t="s">
        <v>2755</v>
      </c>
      <c r="D1344" s="356"/>
      <c r="E1344" s="356"/>
      <c r="F1344" s="356" t="s">
        <v>2756</v>
      </c>
      <c r="G1344" s="356"/>
      <c r="H1344" s="356"/>
      <c r="I1344" s="356" t="s">
        <v>3274</v>
      </c>
      <c r="J1344" s="347" t="s">
        <v>3274</v>
      </c>
      <c r="K1344" s="348" t="s">
        <v>4118</v>
      </c>
      <c r="L1344" s="348" t="s">
        <v>4000</v>
      </c>
      <c r="M1344" s="347" t="s">
        <v>2756</v>
      </c>
      <c r="N1344" s="347" t="s">
        <v>3274</v>
      </c>
      <c r="O1344" s="348" t="s">
        <v>2242</v>
      </c>
      <c r="P1344" s="347"/>
      <c r="Q1344" s="357" t="s">
        <v>2752</v>
      </c>
      <c r="R1344" s="356"/>
      <c r="S1344" s="356" t="s">
        <v>2242</v>
      </c>
      <c r="T1344" s="287" t="s">
        <v>2771</v>
      </c>
      <c r="U1344" s="259" t="s">
        <v>1962</v>
      </c>
      <c r="V1344" s="304">
        <v>63015000</v>
      </c>
      <c r="W1344" s="305">
        <v>0</v>
      </c>
      <c r="X1344" s="305"/>
      <c r="Y1344" s="305"/>
    </row>
    <row r="1345" spans="1:25">
      <c r="A1345" s="285" t="s">
        <v>2757</v>
      </c>
      <c r="B1345" s="356" t="s">
        <v>1725</v>
      </c>
      <c r="C1345" s="356" t="s">
        <v>2513</v>
      </c>
      <c r="D1345" s="356"/>
      <c r="E1345" s="356"/>
      <c r="F1345" s="356" t="s">
        <v>2757</v>
      </c>
      <c r="G1345" s="356"/>
      <c r="H1345" s="356"/>
      <c r="I1345" s="356" t="s">
        <v>3275</v>
      </c>
      <c r="J1345" s="347" t="s">
        <v>3275</v>
      </c>
      <c r="K1345" s="348" t="s">
        <v>4073</v>
      </c>
      <c r="L1345" s="348" t="s">
        <v>3998</v>
      </c>
      <c r="M1345" s="347" t="s">
        <v>2757</v>
      </c>
      <c r="N1345" s="347" t="s">
        <v>3275</v>
      </c>
      <c r="O1345" s="348" t="s">
        <v>2502</v>
      </c>
      <c r="P1345" s="347"/>
      <c r="Q1345" s="357" t="s">
        <v>2758</v>
      </c>
      <c r="R1345" s="356"/>
      <c r="S1345" s="356" t="s">
        <v>2502</v>
      </c>
      <c r="T1345" s="287" t="s">
        <v>2771</v>
      </c>
      <c r="U1345" s="259" t="s">
        <v>1963</v>
      </c>
      <c r="V1345" s="304">
        <v>5000000</v>
      </c>
      <c r="W1345" s="305">
        <v>0</v>
      </c>
      <c r="X1345" s="305"/>
      <c r="Y1345" s="305"/>
    </row>
    <row r="1346" spans="1:25">
      <c r="A1346" s="285" t="s">
        <v>2759</v>
      </c>
      <c r="B1346" s="356" t="s">
        <v>1725</v>
      </c>
      <c r="C1346" s="356" t="s">
        <v>2755</v>
      </c>
      <c r="D1346" s="356"/>
      <c r="E1346" s="356"/>
      <c r="F1346" s="356" t="s">
        <v>2759</v>
      </c>
      <c r="G1346" s="356"/>
      <c r="H1346" s="356"/>
      <c r="I1346" s="356" t="s">
        <v>3276</v>
      </c>
      <c r="J1346" s="347" t="s">
        <v>3276</v>
      </c>
      <c r="K1346" s="348" t="s">
        <v>4127</v>
      </c>
      <c r="L1346" s="348" t="s">
        <v>3998</v>
      </c>
      <c r="M1346" s="347" t="s">
        <v>2759</v>
      </c>
      <c r="N1346" s="347" t="s">
        <v>3276</v>
      </c>
      <c r="O1346" s="348" t="s">
        <v>2242</v>
      </c>
      <c r="P1346" s="347"/>
      <c r="Q1346" s="357" t="s">
        <v>2760</v>
      </c>
      <c r="R1346" s="356"/>
      <c r="S1346" s="356" t="s">
        <v>2242</v>
      </c>
      <c r="T1346" s="287" t="s">
        <v>2771</v>
      </c>
      <c r="U1346" s="259" t="s">
        <v>89</v>
      </c>
      <c r="V1346" s="304">
        <v>3850000</v>
      </c>
      <c r="W1346" s="305">
        <v>41700000</v>
      </c>
      <c r="X1346" s="305">
        <v>0</v>
      </c>
      <c r="Y1346" s="305">
        <v>0</v>
      </c>
    </row>
    <row r="1347" spans="1:25" s="310" customFormat="1">
      <c r="A1347" s="284"/>
      <c r="B1347" s="356"/>
      <c r="C1347" s="358"/>
      <c r="D1347" s="358"/>
      <c r="E1347" s="358"/>
      <c r="F1347" s="356"/>
      <c r="G1347" s="358"/>
      <c r="H1347" s="358"/>
      <c r="I1347" s="358"/>
      <c r="J1347" s="347">
        <v>0</v>
      </c>
      <c r="K1347" s="348" t="s">
        <v>2763</v>
      </c>
      <c r="L1347" s="348" t="s">
        <v>2763</v>
      </c>
      <c r="M1347" s="347">
        <v>0</v>
      </c>
      <c r="N1347" s="347"/>
      <c r="O1347" s="348" t="e">
        <v>#N/A</v>
      </c>
      <c r="P1347" s="347"/>
      <c r="Q1347" s="359"/>
      <c r="R1347" s="358"/>
      <c r="S1347" s="356"/>
      <c r="T1347" s="287"/>
      <c r="U1347" s="308"/>
      <c r="V1347" s="309">
        <f>SUM(V1344:V1346)</f>
        <v>71865000</v>
      </c>
      <c r="W1347" s="309">
        <f>SUM(W1344:W1346)</f>
        <v>41700000</v>
      </c>
      <c r="X1347" s="309">
        <f>SUM(X1344:X1346)</f>
        <v>0</v>
      </c>
      <c r="Y1347" s="309">
        <f>SUM(Y1344:Y1346)</f>
        <v>0</v>
      </c>
    </row>
    <row r="1348" spans="1:25">
      <c r="A1348" s="284"/>
      <c r="J1348" s="278">
        <v>0</v>
      </c>
      <c r="K1348" s="279" t="s">
        <v>2763</v>
      </c>
      <c r="L1348" s="279" t="s">
        <v>2763</v>
      </c>
      <c r="M1348" s="278">
        <v>0</v>
      </c>
      <c r="N1348" s="278"/>
      <c r="O1348" s="279" t="e">
        <v>#N/A</v>
      </c>
      <c r="P1348" s="278"/>
    </row>
    <row r="1349" spans="1:25">
      <c r="A1349" s="284"/>
      <c r="J1349" s="278">
        <v>0</v>
      </c>
      <c r="K1349" s="279" t="s">
        <v>2763</v>
      </c>
      <c r="L1349" s="279" t="s">
        <v>2763</v>
      </c>
      <c r="M1349" s="278">
        <v>0</v>
      </c>
      <c r="N1349" s="278"/>
      <c r="O1349" s="279" t="e">
        <v>#N/A</v>
      </c>
      <c r="P1349" s="278"/>
    </row>
    <row r="1350" spans="1:25">
      <c r="A1350" s="284"/>
      <c r="J1350" s="278">
        <v>0</v>
      </c>
      <c r="K1350" s="279" t="s">
        <v>2763</v>
      </c>
      <c r="L1350" s="279" t="s">
        <v>2763</v>
      </c>
      <c r="M1350" s="278">
        <v>0</v>
      </c>
      <c r="N1350" s="278"/>
      <c r="O1350" s="279" t="e">
        <v>#N/A</v>
      </c>
      <c r="P1350" s="278"/>
    </row>
    <row r="1351" spans="1:25">
      <c r="A1351" s="284"/>
      <c r="J1351" s="278">
        <v>0</v>
      </c>
      <c r="K1351" s="279" t="s">
        <v>2763</v>
      </c>
      <c r="L1351" s="279" t="s">
        <v>2763</v>
      </c>
      <c r="M1351" s="278">
        <v>0</v>
      </c>
      <c r="N1351" s="278"/>
      <c r="O1351" s="279" t="e">
        <v>#N/A</v>
      </c>
      <c r="P1351" s="278"/>
    </row>
    <row r="1352" spans="1:25">
      <c r="A1352" s="284"/>
      <c r="J1352" s="278">
        <v>0</v>
      </c>
      <c r="K1352" s="279" t="s">
        <v>2763</v>
      </c>
      <c r="L1352" s="279" t="s">
        <v>2763</v>
      </c>
      <c r="M1352" s="278">
        <v>0</v>
      </c>
      <c r="N1352" s="278"/>
      <c r="O1352" s="279" t="e">
        <v>#N/A</v>
      </c>
      <c r="P1352" s="278"/>
    </row>
    <row r="1353" spans="1:25">
      <c r="A1353" s="284"/>
      <c r="B1353" s="313" t="s">
        <v>1059</v>
      </c>
      <c r="J1353" s="278">
        <v>0</v>
      </c>
      <c r="K1353" s="279" t="s">
        <v>2763</v>
      </c>
      <c r="L1353" s="279" t="s">
        <v>2763</v>
      </c>
      <c r="M1353" s="278">
        <v>0</v>
      </c>
      <c r="N1353" s="278"/>
      <c r="O1353" s="279" t="e">
        <v>#N/A</v>
      </c>
      <c r="P1353" s="278"/>
      <c r="U1353" s="313"/>
      <c r="V1353" s="313"/>
      <c r="W1353" s="303"/>
      <c r="X1353" s="303"/>
      <c r="Y1353" s="303"/>
    </row>
    <row r="1354" spans="1:25" ht="31.5">
      <c r="A1354" s="285" t="s">
        <v>3400</v>
      </c>
      <c r="B1354" s="356" t="s">
        <v>1745</v>
      </c>
      <c r="C1354" s="356" t="s">
        <v>2632</v>
      </c>
      <c r="D1354" s="356"/>
      <c r="E1354" s="356"/>
      <c r="F1354" s="356" t="e">
        <v>#N/A</v>
      </c>
      <c r="G1354" s="356"/>
      <c r="H1354" s="356"/>
      <c r="I1354" s="356" t="s">
        <v>3401</v>
      </c>
      <c r="J1354" s="347" t="s">
        <v>3937</v>
      </c>
      <c r="K1354" s="348" t="s">
        <v>4128</v>
      </c>
      <c r="L1354" s="348" t="s">
        <v>4000</v>
      </c>
      <c r="M1354" s="347" t="s">
        <v>3400</v>
      </c>
      <c r="N1354" s="347" t="s">
        <v>3937</v>
      </c>
      <c r="O1354" s="348">
        <v>0</v>
      </c>
      <c r="P1354" s="347"/>
      <c r="Q1354" s="357" t="s">
        <v>2769</v>
      </c>
      <c r="R1354" s="356"/>
      <c r="S1354" s="356">
        <v>23050101</v>
      </c>
      <c r="U1354" s="329" t="s">
        <v>1713</v>
      </c>
      <c r="V1354" s="156">
        <v>5000000</v>
      </c>
      <c r="W1354" s="305">
        <v>162585000</v>
      </c>
      <c r="X1354" s="305">
        <v>13900000</v>
      </c>
      <c r="Y1354" s="305">
        <v>13900000</v>
      </c>
    </row>
    <row r="1355" spans="1:25">
      <c r="A1355" s="285" t="s">
        <v>3402</v>
      </c>
      <c r="B1355" s="356" t="s">
        <v>1745</v>
      </c>
      <c r="C1355" s="356" t="s">
        <v>2677</v>
      </c>
      <c r="D1355" s="356"/>
      <c r="E1355" s="356"/>
      <c r="F1355" s="356" t="e">
        <v>#N/A</v>
      </c>
      <c r="G1355" s="356"/>
      <c r="H1355" s="356"/>
      <c r="I1355" s="356" t="s">
        <v>3403</v>
      </c>
      <c r="J1355" s="347" t="s">
        <v>3938</v>
      </c>
      <c r="K1355" s="348" t="s">
        <v>4128</v>
      </c>
      <c r="L1355" s="348" t="s">
        <v>4129</v>
      </c>
      <c r="M1355" s="347" t="s">
        <v>3402</v>
      </c>
      <c r="N1355" s="347" t="s">
        <v>3938</v>
      </c>
      <c r="O1355" s="348">
        <v>0</v>
      </c>
      <c r="P1355" s="347"/>
      <c r="Q1355" s="357" t="s">
        <v>2769</v>
      </c>
      <c r="R1355" s="356"/>
      <c r="S1355" s="356">
        <v>23050101</v>
      </c>
      <c r="U1355" s="329" t="s">
        <v>1701</v>
      </c>
      <c r="V1355" s="156"/>
      <c r="W1355" s="305">
        <v>53000000</v>
      </c>
      <c r="X1355" s="305">
        <v>53000000</v>
      </c>
      <c r="Y1355" s="305">
        <v>53000000</v>
      </c>
    </row>
    <row r="1356" spans="1:25">
      <c r="A1356" s="285" t="s">
        <v>3404</v>
      </c>
      <c r="B1356" s="356" t="s">
        <v>1745</v>
      </c>
      <c r="C1356" s="356" t="s">
        <v>2677</v>
      </c>
      <c r="D1356" s="356"/>
      <c r="E1356" s="356"/>
      <c r="F1356" s="356" t="e">
        <v>#N/A</v>
      </c>
      <c r="G1356" s="356"/>
      <c r="H1356" s="356"/>
      <c r="I1356" s="356" t="s">
        <v>3405</v>
      </c>
      <c r="J1356" s="347" t="s">
        <v>3939</v>
      </c>
      <c r="K1356" s="348" t="s">
        <v>4128</v>
      </c>
      <c r="L1356" s="348" t="s">
        <v>3997</v>
      </c>
      <c r="M1356" s="347" t="s">
        <v>3404</v>
      </c>
      <c r="N1356" s="347" t="s">
        <v>3939</v>
      </c>
      <c r="O1356" s="348">
        <v>0</v>
      </c>
      <c r="P1356" s="347"/>
      <c r="Q1356" s="357" t="s">
        <v>2769</v>
      </c>
      <c r="R1356" s="356"/>
      <c r="S1356" s="356">
        <v>23010125</v>
      </c>
      <c r="U1356" s="330" t="s">
        <v>1702</v>
      </c>
      <c r="V1356" s="304"/>
      <c r="W1356" s="305">
        <v>11000000</v>
      </c>
      <c r="X1356" s="305">
        <v>11000000</v>
      </c>
      <c r="Y1356" s="305">
        <v>11000000</v>
      </c>
    </row>
    <row r="1357" spans="1:25" s="157" customFormat="1">
      <c r="A1357" s="285" t="s">
        <v>2683</v>
      </c>
      <c r="B1357" s="356" t="s">
        <v>1745</v>
      </c>
      <c r="C1357" s="356" t="s">
        <v>2645</v>
      </c>
      <c r="D1357" s="155"/>
      <c r="E1357" s="155"/>
      <c r="F1357" s="356" t="e">
        <v>#N/A</v>
      </c>
      <c r="G1357" s="155"/>
      <c r="H1357" s="155"/>
      <c r="I1357" s="356" t="s">
        <v>3190</v>
      </c>
      <c r="J1357" s="347" t="s">
        <v>3190</v>
      </c>
      <c r="K1357" s="348" t="s">
        <v>4049</v>
      </c>
      <c r="L1357" s="348" t="s">
        <v>3999</v>
      </c>
      <c r="M1357" s="347" t="s">
        <v>2683</v>
      </c>
      <c r="N1357" s="347" t="s">
        <v>3190</v>
      </c>
      <c r="O1357" s="348" t="s">
        <v>2181</v>
      </c>
      <c r="P1357" s="347"/>
      <c r="Q1357" s="357" t="s">
        <v>2769</v>
      </c>
      <c r="R1357" s="155"/>
      <c r="S1357" s="356" t="s">
        <v>2181</v>
      </c>
      <c r="T1357" s="287" t="s">
        <v>2771</v>
      </c>
      <c r="U1357" s="329" t="s">
        <v>1714</v>
      </c>
      <c r="V1357" s="156">
        <v>22586000</v>
      </c>
      <c r="W1357" s="305">
        <v>45400000</v>
      </c>
      <c r="X1357" s="331">
        <v>24000000</v>
      </c>
      <c r="Y1357" s="331">
        <v>24000000</v>
      </c>
    </row>
    <row r="1358" spans="1:25">
      <c r="A1358" s="285" t="s">
        <v>2684</v>
      </c>
      <c r="B1358" s="356" t="s">
        <v>1745</v>
      </c>
      <c r="C1358" s="356" t="s">
        <v>2645</v>
      </c>
      <c r="D1358" s="356"/>
      <c r="E1358" s="356"/>
      <c r="F1358" s="356" t="e">
        <v>#N/A</v>
      </c>
      <c r="G1358" s="356"/>
      <c r="H1358" s="356"/>
      <c r="I1358" s="356" t="s">
        <v>3191</v>
      </c>
      <c r="J1358" s="347" t="s">
        <v>3191</v>
      </c>
      <c r="K1358" s="348" t="s">
        <v>4049</v>
      </c>
      <c r="L1358" s="348" t="s">
        <v>3999</v>
      </c>
      <c r="M1358" s="347" t="s">
        <v>2684</v>
      </c>
      <c r="N1358" s="347" t="s">
        <v>3191</v>
      </c>
      <c r="O1358" s="348" t="s">
        <v>2201</v>
      </c>
      <c r="P1358" s="347"/>
      <c r="Q1358" s="357" t="s">
        <v>2769</v>
      </c>
      <c r="R1358" s="356"/>
      <c r="S1358" s="356" t="s">
        <v>2201</v>
      </c>
      <c r="T1358" s="287" t="s">
        <v>2771</v>
      </c>
      <c r="U1358" s="330" t="s">
        <v>1062</v>
      </c>
      <c r="V1358" s="304">
        <v>300000000</v>
      </c>
      <c r="W1358" s="305">
        <v>106620000</v>
      </c>
      <c r="X1358" s="305">
        <v>106620000</v>
      </c>
      <c r="Y1358" s="305">
        <v>106620000</v>
      </c>
    </row>
    <row r="1359" spans="1:25">
      <c r="A1359" s="285" t="s">
        <v>2689</v>
      </c>
      <c r="B1359" s="356" t="s">
        <v>1745</v>
      </c>
      <c r="C1359" s="356" t="s">
        <v>2645</v>
      </c>
      <c r="D1359" s="356"/>
      <c r="E1359" s="356"/>
      <c r="F1359" s="356" t="e">
        <v>#N/A</v>
      </c>
      <c r="G1359" s="356"/>
      <c r="H1359" s="356"/>
      <c r="I1359" s="356" t="s">
        <v>3196</v>
      </c>
      <c r="J1359" s="347" t="s">
        <v>3196</v>
      </c>
      <c r="K1359" s="348" t="s">
        <v>4049</v>
      </c>
      <c r="L1359" s="348" t="s">
        <v>3999</v>
      </c>
      <c r="M1359" s="347" t="s">
        <v>2689</v>
      </c>
      <c r="N1359" s="347" t="s">
        <v>3196</v>
      </c>
      <c r="O1359" s="348" t="s">
        <v>2286</v>
      </c>
      <c r="P1359" s="347"/>
      <c r="Q1359" s="357" t="s">
        <v>2769</v>
      </c>
      <c r="R1359" s="356"/>
      <c r="S1359" s="356" t="s">
        <v>2286</v>
      </c>
      <c r="T1359" s="287" t="s">
        <v>2771</v>
      </c>
      <c r="U1359" s="329" t="s">
        <v>1711</v>
      </c>
      <c r="V1359" s="156">
        <v>160000000</v>
      </c>
      <c r="W1359" s="305">
        <v>250000000</v>
      </c>
      <c r="X1359" s="305">
        <v>264000000</v>
      </c>
      <c r="Y1359" s="305">
        <v>286000000</v>
      </c>
    </row>
    <row r="1360" spans="1:25">
      <c r="A1360" s="285" t="s">
        <v>2687</v>
      </c>
      <c r="B1360" s="356" t="s">
        <v>1745</v>
      </c>
      <c r="C1360" s="356" t="s">
        <v>2645</v>
      </c>
      <c r="D1360" s="356"/>
      <c r="E1360" s="356"/>
      <c r="F1360" s="356" t="e">
        <v>#N/A</v>
      </c>
      <c r="G1360" s="356"/>
      <c r="H1360" s="356"/>
      <c r="I1360" s="356" t="s">
        <v>3194</v>
      </c>
      <c r="J1360" s="347" t="s">
        <v>3194</v>
      </c>
      <c r="K1360" s="348" t="s">
        <v>4049</v>
      </c>
      <c r="L1360" s="348" t="s">
        <v>3999</v>
      </c>
      <c r="M1360" s="347" t="s">
        <v>2687</v>
      </c>
      <c r="N1360" s="347" t="s">
        <v>3194</v>
      </c>
      <c r="O1360" s="348" t="s">
        <v>2177</v>
      </c>
      <c r="P1360" s="347"/>
      <c r="Q1360" s="357" t="s">
        <v>2769</v>
      </c>
      <c r="R1360" s="356"/>
      <c r="S1360" s="356" t="s">
        <v>2177</v>
      </c>
      <c r="T1360" s="287" t="s">
        <v>2771</v>
      </c>
      <c r="U1360" s="329" t="s">
        <v>1712</v>
      </c>
      <c r="V1360" s="156"/>
      <c r="W1360" s="305">
        <v>9980000</v>
      </c>
      <c r="X1360" s="305">
        <v>5000000</v>
      </c>
      <c r="Y1360" s="305">
        <v>5000000</v>
      </c>
    </row>
    <row r="1361" spans="1:25" ht="31.5">
      <c r="A1361" s="285" t="s">
        <v>2692</v>
      </c>
      <c r="B1361" s="356" t="s">
        <v>1745</v>
      </c>
      <c r="C1361" s="356" t="s">
        <v>2645</v>
      </c>
      <c r="D1361" s="356"/>
      <c r="E1361" s="356"/>
      <c r="F1361" s="356" t="e">
        <v>#N/A</v>
      </c>
      <c r="G1361" s="356"/>
      <c r="H1361" s="356"/>
      <c r="I1361" s="356" t="s">
        <v>3199</v>
      </c>
      <c r="J1361" s="347" t="s">
        <v>3199</v>
      </c>
      <c r="K1361" s="348" t="s">
        <v>4049</v>
      </c>
      <c r="L1361" s="348" t="s">
        <v>3999</v>
      </c>
      <c r="M1361" s="347" t="s">
        <v>2692</v>
      </c>
      <c r="N1361" s="347" t="s">
        <v>3199</v>
      </c>
      <c r="O1361" s="348" t="s">
        <v>2201</v>
      </c>
      <c r="P1361" s="347"/>
      <c r="Q1361" s="357" t="s">
        <v>2769</v>
      </c>
      <c r="R1361" s="356"/>
      <c r="S1361" s="356" t="s">
        <v>2201</v>
      </c>
      <c r="T1361" s="287" t="s">
        <v>2771</v>
      </c>
      <c r="U1361" s="330" t="s">
        <v>1715</v>
      </c>
      <c r="V1361" s="304">
        <v>835000000</v>
      </c>
      <c r="W1361" s="305">
        <v>310000000</v>
      </c>
      <c r="X1361" s="305">
        <v>300000000</v>
      </c>
      <c r="Y1361" s="305">
        <v>300000000</v>
      </c>
    </row>
    <row r="1362" spans="1:25">
      <c r="A1362" s="285" t="s">
        <v>3757</v>
      </c>
      <c r="B1362" s="356" t="s">
        <v>1745</v>
      </c>
      <c r="C1362" s="356" t="s">
        <v>3031</v>
      </c>
      <c r="D1362" s="356"/>
      <c r="E1362" s="356"/>
      <c r="F1362" s="356" t="e">
        <v>#N/A</v>
      </c>
      <c r="G1362" s="356"/>
      <c r="H1362" s="356"/>
      <c r="I1362" s="357" t="s">
        <v>3746</v>
      </c>
      <c r="J1362" s="347" t="s">
        <v>3940</v>
      </c>
      <c r="K1362" s="348" t="s">
        <v>4130</v>
      </c>
      <c r="L1362" s="348" t="s">
        <v>4131</v>
      </c>
      <c r="M1362" s="347" t="s">
        <v>3757</v>
      </c>
      <c r="N1362" s="347" t="s">
        <v>4132</v>
      </c>
      <c r="O1362" s="348" t="e">
        <v>#N/A</v>
      </c>
      <c r="P1362" s="347"/>
      <c r="Q1362" s="357" t="s">
        <v>2769</v>
      </c>
      <c r="R1362" s="356"/>
      <c r="S1362" s="356" t="s">
        <v>2767</v>
      </c>
      <c r="U1362" s="330" t="s">
        <v>1064</v>
      </c>
      <c r="V1362" s="304">
        <v>600000000</v>
      </c>
      <c r="W1362" s="305">
        <v>1200000000</v>
      </c>
      <c r="X1362" s="305">
        <v>500000000</v>
      </c>
      <c r="Y1362" s="305">
        <v>500000000</v>
      </c>
    </row>
    <row r="1363" spans="1:25" ht="31.5">
      <c r="A1363" s="285" t="s">
        <v>2693</v>
      </c>
      <c r="B1363" s="356" t="s">
        <v>1745</v>
      </c>
      <c r="C1363" s="356" t="s">
        <v>2645</v>
      </c>
      <c r="D1363" s="356"/>
      <c r="E1363" s="356"/>
      <c r="F1363" s="356" t="e">
        <v>#N/A</v>
      </c>
      <c r="G1363" s="356"/>
      <c r="H1363" s="356"/>
      <c r="I1363" s="356" t="s">
        <v>3200</v>
      </c>
      <c r="J1363" s="347" t="s">
        <v>3200</v>
      </c>
      <c r="K1363" s="348" t="s">
        <v>4128</v>
      </c>
      <c r="L1363" s="348" t="s">
        <v>3999</v>
      </c>
      <c r="M1363" s="347" t="s">
        <v>2693</v>
      </c>
      <c r="N1363" s="347" t="s">
        <v>3200</v>
      </c>
      <c r="O1363" s="348" t="s">
        <v>2177</v>
      </c>
      <c r="P1363" s="347"/>
      <c r="Q1363" s="357" t="s">
        <v>2769</v>
      </c>
      <c r="R1363" s="356"/>
      <c r="S1363" s="356" t="s">
        <v>2177</v>
      </c>
      <c r="T1363" s="287" t="s">
        <v>2771</v>
      </c>
      <c r="U1363" s="330" t="s">
        <v>1703</v>
      </c>
      <c r="V1363" s="304">
        <v>250000000</v>
      </c>
      <c r="W1363" s="305">
        <v>100000000</v>
      </c>
      <c r="X1363" s="305">
        <v>0</v>
      </c>
      <c r="Y1363" s="305">
        <v>0</v>
      </c>
    </row>
    <row r="1364" spans="1:25">
      <c r="A1364" s="285" t="s">
        <v>2694</v>
      </c>
      <c r="B1364" s="356" t="s">
        <v>1745</v>
      </c>
      <c r="C1364" s="356" t="s">
        <v>2645</v>
      </c>
      <c r="D1364" s="356"/>
      <c r="E1364" s="356"/>
      <c r="F1364" s="356" t="s">
        <v>2694</v>
      </c>
      <c r="G1364" s="356"/>
      <c r="H1364" s="356"/>
      <c r="I1364" s="356" t="s">
        <v>3201</v>
      </c>
      <c r="J1364" s="347" t="s">
        <v>3201</v>
      </c>
      <c r="K1364" s="348" t="s">
        <v>4049</v>
      </c>
      <c r="L1364" s="348" t="s">
        <v>3999</v>
      </c>
      <c r="M1364" s="347" t="s">
        <v>2694</v>
      </c>
      <c r="N1364" s="347" t="s">
        <v>3201</v>
      </c>
      <c r="O1364" s="348" t="s">
        <v>2190</v>
      </c>
      <c r="P1364" s="347"/>
      <c r="Q1364" s="357" t="s">
        <v>2769</v>
      </c>
      <c r="R1364" s="356"/>
      <c r="S1364" s="356" t="s">
        <v>2190</v>
      </c>
      <c r="T1364" s="287" t="s">
        <v>2771</v>
      </c>
      <c r="U1364" s="330" t="s">
        <v>1065</v>
      </c>
      <c r="V1364" s="304">
        <v>100000000</v>
      </c>
      <c r="W1364" s="305">
        <v>100000000</v>
      </c>
      <c r="X1364" s="305">
        <v>30000000</v>
      </c>
      <c r="Y1364" s="305">
        <v>30000000</v>
      </c>
    </row>
    <row r="1365" spans="1:25">
      <c r="A1365" s="285" t="s">
        <v>3406</v>
      </c>
      <c r="B1365" s="356" t="s">
        <v>1745</v>
      </c>
      <c r="C1365" s="356" t="s">
        <v>3355</v>
      </c>
      <c r="D1365" s="356"/>
      <c r="E1365" s="356"/>
      <c r="F1365" s="356" t="e">
        <v>#N/A</v>
      </c>
      <c r="G1365" s="356"/>
      <c r="H1365" s="356"/>
      <c r="I1365" s="356" t="s">
        <v>3407</v>
      </c>
      <c r="J1365" s="347" t="s">
        <v>3941</v>
      </c>
      <c r="K1365" s="348" t="s">
        <v>4123</v>
      </c>
      <c r="L1365" s="348" t="s">
        <v>3999</v>
      </c>
      <c r="M1365" s="347" t="s">
        <v>3406</v>
      </c>
      <c r="N1365" s="347" t="s">
        <v>3941</v>
      </c>
      <c r="O1365" s="348">
        <v>0</v>
      </c>
      <c r="P1365" s="347"/>
      <c r="Q1365" s="357" t="s">
        <v>2769</v>
      </c>
      <c r="R1365" s="356"/>
      <c r="S1365" s="356">
        <v>23050101</v>
      </c>
      <c r="U1365" s="330" t="s">
        <v>1069</v>
      </c>
      <c r="V1365" s="304"/>
      <c r="W1365" s="305">
        <v>7675000</v>
      </c>
      <c r="X1365" s="305">
        <v>7675000</v>
      </c>
      <c r="Y1365" s="305">
        <v>7675000</v>
      </c>
    </row>
    <row r="1366" spans="1:25">
      <c r="A1366" s="285" t="s">
        <v>3408</v>
      </c>
      <c r="B1366" s="356" t="s">
        <v>1745</v>
      </c>
      <c r="C1366" s="356" t="s">
        <v>2602</v>
      </c>
      <c r="D1366" s="356"/>
      <c r="E1366" s="356"/>
      <c r="F1366" s="356" t="e">
        <v>#N/A</v>
      </c>
      <c r="G1366" s="356"/>
      <c r="H1366" s="356"/>
      <c r="I1366" s="356" t="s">
        <v>3409</v>
      </c>
      <c r="J1366" s="347" t="s">
        <v>3942</v>
      </c>
      <c r="K1366" s="348" t="s">
        <v>4128</v>
      </c>
      <c r="L1366" s="348" t="s">
        <v>3999</v>
      </c>
      <c r="M1366" s="347" t="s">
        <v>3408</v>
      </c>
      <c r="N1366" s="347" t="s">
        <v>3942</v>
      </c>
      <c r="O1366" s="348">
        <v>0</v>
      </c>
      <c r="P1366" s="347"/>
      <c r="Q1366" s="357" t="s">
        <v>2769</v>
      </c>
      <c r="R1366" s="356"/>
      <c r="S1366" s="356">
        <v>23050101</v>
      </c>
      <c r="U1366" s="330" t="s">
        <v>1651</v>
      </c>
      <c r="V1366" s="304"/>
      <c r="W1366" s="305">
        <v>300000000</v>
      </c>
      <c r="X1366" s="305"/>
      <c r="Y1366" s="305"/>
    </row>
    <row r="1367" spans="1:25">
      <c r="A1367" s="285" t="s">
        <v>3410</v>
      </c>
      <c r="B1367" s="356" t="s">
        <v>1745</v>
      </c>
      <c r="C1367" s="356" t="s">
        <v>3355</v>
      </c>
      <c r="D1367" s="356"/>
      <c r="E1367" s="356"/>
      <c r="F1367" s="356" t="e">
        <v>#N/A</v>
      </c>
      <c r="G1367" s="356"/>
      <c r="H1367" s="356"/>
      <c r="I1367" s="356" t="s">
        <v>3411</v>
      </c>
      <c r="J1367" s="347" t="s">
        <v>3943</v>
      </c>
      <c r="K1367" s="348" t="s">
        <v>4120</v>
      </c>
      <c r="L1367" s="348" t="s">
        <v>3999</v>
      </c>
      <c r="M1367" s="347" t="s">
        <v>3410</v>
      </c>
      <c r="N1367" s="347" t="s">
        <v>3943</v>
      </c>
      <c r="O1367" s="348">
        <v>0</v>
      </c>
      <c r="P1367" s="347"/>
      <c r="Q1367" s="357" t="s">
        <v>2769</v>
      </c>
      <c r="R1367" s="356"/>
      <c r="S1367" s="356">
        <v>23050101</v>
      </c>
      <c r="U1367" s="330" t="s">
        <v>1900</v>
      </c>
      <c r="V1367" s="304"/>
      <c r="W1367" s="305">
        <v>100000000</v>
      </c>
      <c r="X1367" s="305"/>
      <c r="Y1367" s="305"/>
    </row>
    <row r="1368" spans="1:25">
      <c r="A1368" s="285" t="s">
        <v>2680</v>
      </c>
      <c r="B1368" s="356" t="s">
        <v>1745</v>
      </c>
      <c r="C1368" s="356" t="s">
        <v>2645</v>
      </c>
      <c r="D1368" s="356"/>
      <c r="E1368" s="356"/>
      <c r="F1368" s="356" t="s">
        <v>2680</v>
      </c>
      <c r="G1368" s="356"/>
      <c r="H1368" s="356"/>
      <c r="I1368" s="356" t="s">
        <v>3187</v>
      </c>
      <c r="J1368" s="347" t="s">
        <v>3187</v>
      </c>
      <c r="K1368" s="348" t="s">
        <v>4049</v>
      </c>
      <c r="L1368" s="348" t="s">
        <v>3999</v>
      </c>
      <c r="M1368" s="347" t="s">
        <v>2680</v>
      </c>
      <c r="N1368" s="347" t="s">
        <v>3187</v>
      </c>
      <c r="O1368" s="348" t="s">
        <v>2181</v>
      </c>
      <c r="P1368" s="347"/>
      <c r="Q1368" s="357" t="s">
        <v>2769</v>
      </c>
      <c r="R1368" s="356"/>
      <c r="S1368" s="356" t="s">
        <v>2181</v>
      </c>
      <c r="T1368" s="287" t="s">
        <v>2771</v>
      </c>
      <c r="U1368" s="329" t="s">
        <v>1060</v>
      </c>
      <c r="V1368" s="156">
        <v>36000000</v>
      </c>
      <c r="W1368" s="305">
        <v>0</v>
      </c>
      <c r="X1368" s="305">
        <v>43200000</v>
      </c>
      <c r="Y1368" s="305">
        <v>45600000</v>
      </c>
    </row>
    <row r="1369" spans="1:25">
      <c r="A1369" s="285" t="s">
        <v>2681</v>
      </c>
      <c r="B1369" s="356" t="s">
        <v>1745</v>
      </c>
      <c r="C1369" s="356" t="s">
        <v>2645</v>
      </c>
      <c r="D1369" s="356"/>
      <c r="E1369" s="356"/>
      <c r="F1369" s="356" t="e">
        <v>#N/A</v>
      </c>
      <c r="G1369" s="356"/>
      <c r="H1369" s="356"/>
      <c r="I1369" s="356" t="s">
        <v>3188</v>
      </c>
      <c r="J1369" s="347" t="s">
        <v>3188</v>
      </c>
      <c r="K1369" s="348" t="s">
        <v>4049</v>
      </c>
      <c r="L1369" s="348" t="s">
        <v>3999</v>
      </c>
      <c r="M1369" s="347" t="s">
        <v>2681</v>
      </c>
      <c r="N1369" s="347" t="s">
        <v>3188</v>
      </c>
      <c r="O1369" s="348" t="s">
        <v>2269</v>
      </c>
      <c r="P1369" s="347"/>
      <c r="Q1369" s="357" t="s">
        <v>2769</v>
      </c>
      <c r="R1369" s="356"/>
      <c r="S1369" s="356" t="s">
        <v>2269</v>
      </c>
      <c r="T1369" s="287" t="s">
        <v>2771</v>
      </c>
      <c r="U1369" s="329" t="s">
        <v>1061</v>
      </c>
      <c r="V1369" s="156">
        <v>12000000</v>
      </c>
      <c r="W1369" s="305">
        <v>0</v>
      </c>
      <c r="X1369" s="305">
        <v>18000000</v>
      </c>
      <c r="Y1369" s="305">
        <v>21000000</v>
      </c>
    </row>
    <row r="1370" spans="1:25">
      <c r="A1370" s="285" t="s">
        <v>2685</v>
      </c>
      <c r="B1370" s="356" t="s">
        <v>1745</v>
      </c>
      <c r="C1370" s="356" t="s">
        <v>2645</v>
      </c>
      <c r="D1370" s="356"/>
      <c r="E1370" s="356"/>
      <c r="F1370" s="356" t="s">
        <v>2685</v>
      </c>
      <c r="G1370" s="356"/>
      <c r="H1370" s="356"/>
      <c r="I1370" s="356" t="s">
        <v>3192</v>
      </c>
      <c r="J1370" s="347" t="s">
        <v>3192</v>
      </c>
      <c r="K1370" s="348" t="s">
        <v>4049</v>
      </c>
      <c r="L1370" s="348" t="s">
        <v>3999</v>
      </c>
      <c r="M1370" s="347" t="s">
        <v>2685</v>
      </c>
      <c r="N1370" s="347" t="s">
        <v>3192</v>
      </c>
      <c r="O1370" s="348" t="s">
        <v>2181</v>
      </c>
      <c r="P1370" s="347"/>
      <c r="Q1370" s="357" t="s">
        <v>2769</v>
      </c>
      <c r="R1370" s="356"/>
      <c r="S1370" s="356" t="s">
        <v>2181</v>
      </c>
      <c r="T1370" s="287" t="s">
        <v>2771</v>
      </c>
      <c r="U1370" s="329" t="s">
        <v>1063</v>
      </c>
      <c r="V1370" s="156">
        <v>20000000</v>
      </c>
      <c r="W1370" s="305">
        <v>0</v>
      </c>
      <c r="X1370" s="305">
        <v>30000000</v>
      </c>
      <c r="Y1370" s="305">
        <v>30000000</v>
      </c>
    </row>
    <row r="1371" spans="1:25">
      <c r="A1371" s="285" t="s">
        <v>2686</v>
      </c>
      <c r="B1371" s="356" t="s">
        <v>1745</v>
      </c>
      <c r="C1371" s="356" t="s">
        <v>2645</v>
      </c>
      <c r="D1371" s="356"/>
      <c r="E1371" s="356"/>
      <c r="F1371" s="356" t="e">
        <v>#N/A</v>
      </c>
      <c r="G1371" s="356"/>
      <c r="H1371" s="356"/>
      <c r="I1371" s="356" t="s">
        <v>3193</v>
      </c>
      <c r="J1371" s="347" t="s">
        <v>3193</v>
      </c>
      <c r="K1371" s="348" t="s">
        <v>4049</v>
      </c>
      <c r="L1371" s="348" t="s">
        <v>3999</v>
      </c>
      <c r="M1371" s="347" t="s">
        <v>2686</v>
      </c>
      <c r="N1371" s="347" t="s">
        <v>3193</v>
      </c>
      <c r="O1371" s="348" t="s">
        <v>2286</v>
      </c>
      <c r="P1371" s="347"/>
      <c r="Q1371" s="357" t="s">
        <v>2769</v>
      </c>
      <c r="R1371" s="356"/>
      <c r="S1371" s="356" t="s">
        <v>2286</v>
      </c>
      <c r="T1371" s="287" t="s">
        <v>2771</v>
      </c>
      <c r="U1371" s="329" t="s">
        <v>1710</v>
      </c>
      <c r="V1371" s="156">
        <v>6000000</v>
      </c>
      <c r="W1371" s="305">
        <v>0</v>
      </c>
      <c r="X1371" s="305">
        <v>13887000</v>
      </c>
      <c r="Y1371" s="305">
        <v>15430000</v>
      </c>
    </row>
    <row r="1372" spans="1:25">
      <c r="A1372" s="285" t="s">
        <v>2691</v>
      </c>
      <c r="B1372" s="356" t="s">
        <v>1745</v>
      </c>
      <c r="C1372" s="356" t="s">
        <v>2645</v>
      </c>
      <c r="D1372" s="356"/>
      <c r="E1372" s="356"/>
      <c r="F1372" s="356" t="s">
        <v>2691</v>
      </c>
      <c r="G1372" s="356"/>
      <c r="H1372" s="356"/>
      <c r="I1372" s="356" t="s">
        <v>3198</v>
      </c>
      <c r="J1372" s="347" t="s">
        <v>3198</v>
      </c>
      <c r="K1372" s="348" t="s">
        <v>4049</v>
      </c>
      <c r="L1372" s="348" t="s">
        <v>3999</v>
      </c>
      <c r="M1372" s="347" t="s">
        <v>2691</v>
      </c>
      <c r="N1372" s="347" t="s">
        <v>3198</v>
      </c>
      <c r="O1372" s="348" t="s">
        <v>2502</v>
      </c>
      <c r="P1372" s="347"/>
      <c r="Q1372" s="357" t="s">
        <v>2769</v>
      </c>
      <c r="R1372" s="356"/>
      <c r="S1372" s="356" t="s">
        <v>2502</v>
      </c>
      <c r="T1372" s="287" t="s">
        <v>2771</v>
      </c>
      <c r="U1372" s="329" t="s">
        <v>1650</v>
      </c>
      <c r="V1372" s="156">
        <v>8000000</v>
      </c>
      <c r="W1372" s="305">
        <v>0</v>
      </c>
      <c r="X1372" s="305">
        <v>10000000</v>
      </c>
      <c r="Y1372" s="305">
        <v>10000000</v>
      </c>
    </row>
    <row r="1373" spans="1:25">
      <c r="A1373" s="285" t="s">
        <v>3412</v>
      </c>
      <c r="B1373" s="356" t="s">
        <v>1745</v>
      </c>
      <c r="C1373" s="356" t="s">
        <v>2602</v>
      </c>
      <c r="D1373" s="356"/>
      <c r="E1373" s="356"/>
      <c r="F1373" s="356" t="e">
        <v>#N/A</v>
      </c>
      <c r="G1373" s="356"/>
      <c r="H1373" s="356"/>
      <c r="I1373" s="356" t="s">
        <v>3413</v>
      </c>
      <c r="J1373" s="347" t="s">
        <v>3944</v>
      </c>
      <c r="K1373" s="348" t="s">
        <v>4128</v>
      </c>
      <c r="L1373" s="348" t="s">
        <v>4105</v>
      </c>
      <c r="M1373" s="347" t="s">
        <v>3412</v>
      </c>
      <c r="N1373" s="347" t="s">
        <v>3944</v>
      </c>
      <c r="O1373" s="348">
        <v>0</v>
      </c>
      <c r="P1373" s="347"/>
      <c r="Q1373" s="357" t="s">
        <v>2769</v>
      </c>
      <c r="R1373" s="356"/>
      <c r="S1373" s="356">
        <v>23050101</v>
      </c>
      <c r="U1373" s="330" t="s">
        <v>1700</v>
      </c>
      <c r="V1373" s="304"/>
      <c r="W1373" s="305">
        <v>0</v>
      </c>
      <c r="X1373" s="305">
        <v>91085000</v>
      </c>
      <c r="Y1373" s="305">
        <v>91085000</v>
      </c>
    </row>
    <row r="1374" spans="1:25">
      <c r="A1374" s="285" t="s">
        <v>3988</v>
      </c>
      <c r="B1374" s="356" t="s">
        <v>1745</v>
      </c>
      <c r="C1374" s="356" t="s">
        <v>2645</v>
      </c>
      <c r="D1374" s="356"/>
      <c r="E1374" s="356"/>
      <c r="F1374" s="356" t="e">
        <v>#N/A</v>
      </c>
      <c r="G1374" s="356"/>
      <c r="H1374" s="356"/>
      <c r="I1374" s="356" t="e">
        <v>#N/A</v>
      </c>
      <c r="J1374" s="347" t="s">
        <v>3194</v>
      </c>
      <c r="K1374" s="348" t="s">
        <v>4049</v>
      </c>
      <c r="L1374" s="348" t="s">
        <v>3999</v>
      </c>
      <c r="M1374" s="347" t="s">
        <v>3988</v>
      </c>
      <c r="N1374" s="347" t="s">
        <v>4133</v>
      </c>
      <c r="O1374" s="348" t="s">
        <v>2177</v>
      </c>
      <c r="P1374" s="347"/>
      <c r="Q1374" s="357" t="s">
        <v>2769</v>
      </c>
      <c r="R1374" s="356"/>
      <c r="S1374" s="356" t="s">
        <v>2177</v>
      </c>
      <c r="T1374" s="287" t="s">
        <v>2771</v>
      </c>
      <c r="U1374" s="329" t="s">
        <v>1066</v>
      </c>
      <c r="V1374" s="156">
        <v>5000000</v>
      </c>
      <c r="W1374" s="305">
        <v>0</v>
      </c>
      <c r="X1374" s="305">
        <v>1660000</v>
      </c>
      <c r="Y1374" s="305">
        <v>1660000</v>
      </c>
    </row>
    <row r="1375" spans="1:25" s="332" customFormat="1">
      <c r="A1375" s="285" t="s">
        <v>2688</v>
      </c>
      <c r="B1375" s="356" t="s">
        <v>1745</v>
      </c>
      <c r="C1375" s="356" t="s">
        <v>2645</v>
      </c>
      <c r="D1375" s="155"/>
      <c r="E1375" s="155"/>
      <c r="F1375" s="356" t="e">
        <v>#N/A</v>
      </c>
      <c r="G1375" s="155"/>
      <c r="H1375" s="155"/>
      <c r="I1375" s="356" t="s">
        <v>3195</v>
      </c>
      <c r="J1375" s="347" t="s">
        <v>3195</v>
      </c>
      <c r="K1375" s="348" t="s">
        <v>4049</v>
      </c>
      <c r="L1375" s="348" t="s">
        <v>3999</v>
      </c>
      <c r="M1375" s="347" t="s">
        <v>2688</v>
      </c>
      <c r="N1375" s="347" t="s">
        <v>3195</v>
      </c>
      <c r="O1375" s="348" t="s">
        <v>2269</v>
      </c>
      <c r="P1375" s="347"/>
      <c r="Q1375" s="357" t="s">
        <v>2769</v>
      </c>
      <c r="R1375" s="155"/>
      <c r="S1375" s="356" t="s">
        <v>2269</v>
      </c>
      <c r="T1375" s="287" t="s">
        <v>2771</v>
      </c>
      <c r="U1375" s="329" t="s">
        <v>1067</v>
      </c>
      <c r="V1375" s="156">
        <v>15000000</v>
      </c>
      <c r="W1375" s="305">
        <v>0</v>
      </c>
      <c r="X1375" s="331">
        <v>5350000</v>
      </c>
      <c r="Y1375" s="331">
        <v>5350000</v>
      </c>
    </row>
    <row r="1376" spans="1:25">
      <c r="A1376" s="285" t="s">
        <v>2690</v>
      </c>
      <c r="B1376" s="356" t="s">
        <v>1745</v>
      </c>
      <c r="C1376" s="356" t="s">
        <v>2645</v>
      </c>
      <c r="D1376" s="356"/>
      <c r="E1376" s="356"/>
      <c r="F1376" s="356" t="e">
        <v>#N/A</v>
      </c>
      <c r="G1376" s="356"/>
      <c r="H1376" s="356"/>
      <c r="I1376" s="356" t="s">
        <v>3197</v>
      </c>
      <c r="J1376" s="347" t="s">
        <v>3197</v>
      </c>
      <c r="K1376" s="348" t="s">
        <v>4049</v>
      </c>
      <c r="L1376" s="348" t="s">
        <v>3999</v>
      </c>
      <c r="M1376" s="347" t="s">
        <v>2690</v>
      </c>
      <c r="N1376" s="347" t="s">
        <v>3197</v>
      </c>
      <c r="O1376" s="348" t="s">
        <v>2286</v>
      </c>
      <c r="P1376" s="347"/>
      <c r="Q1376" s="357" t="s">
        <v>2769</v>
      </c>
      <c r="R1376" s="356"/>
      <c r="S1376" s="356" t="s">
        <v>2286</v>
      </c>
      <c r="T1376" s="287" t="s">
        <v>2771</v>
      </c>
      <c r="U1376" s="333" t="s">
        <v>1068</v>
      </c>
      <c r="V1376" s="334">
        <v>6000000</v>
      </c>
      <c r="W1376" s="305">
        <v>0</v>
      </c>
      <c r="X1376" s="335">
        <v>2580000</v>
      </c>
      <c r="Y1376" s="335">
        <v>2580000</v>
      </c>
    </row>
    <row r="1377" spans="1:25">
      <c r="A1377" s="285" t="s">
        <v>3989</v>
      </c>
      <c r="B1377" s="356" t="s">
        <v>1745</v>
      </c>
      <c r="C1377" s="356" t="s">
        <v>2645</v>
      </c>
      <c r="D1377" s="356"/>
      <c r="E1377" s="356"/>
      <c r="F1377" s="356" t="e">
        <v>#N/A</v>
      </c>
      <c r="G1377" s="356"/>
      <c r="H1377" s="356"/>
      <c r="I1377" s="356" t="e">
        <v>#N/A</v>
      </c>
      <c r="J1377" s="347" t="s">
        <v>3198</v>
      </c>
      <c r="K1377" s="348" t="s">
        <v>4049</v>
      </c>
      <c r="L1377" s="348" t="s">
        <v>3999</v>
      </c>
      <c r="M1377" s="347" t="s">
        <v>3989</v>
      </c>
      <c r="N1377" s="347" t="s">
        <v>4134</v>
      </c>
      <c r="O1377" s="348" t="e">
        <v>#N/A</v>
      </c>
      <c r="P1377" s="347"/>
      <c r="Q1377" s="357" t="s">
        <v>2769</v>
      </c>
      <c r="R1377" s="356"/>
      <c r="S1377" s="356" t="s">
        <v>2502</v>
      </c>
      <c r="U1377" s="329" t="s">
        <v>1070</v>
      </c>
      <c r="V1377" s="156"/>
      <c r="W1377" s="305">
        <v>0</v>
      </c>
      <c r="X1377" s="305">
        <v>10112712</v>
      </c>
      <c r="Y1377" s="305">
        <v>10112712</v>
      </c>
    </row>
    <row r="1378" spans="1:25">
      <c r="A1378" s="285" t="s">
        <v>2678</v>
      </c>
      <c r="B1378" s="356" t="s">
        <v>1745</v>
      </c>
      <c r="C1378" s="356" t="s">
        <v>2645</v>
      </c>
      <c r="D1378" s="356"/>
      <c r="E1378" s="356"/>
      <c r="F1378" s="356" t="s">
        <v>2678</v>
      </c>
      <c r="G1378" s="356"/>
      <c r="H1378" s="356"/>
      <c r="I1378" s="356" t="s">
        <v>3185</v>
      </c>
      <c r="J1378" s="347" t="s">
        <v>3185</v>
      </c>
      <c r="K1378" s="348" t="s">
        <v>4049</v>
      </c>
      <c r="L1378" s="348" t="s">
        <v>3999</v>
      </c>
      <c r="M1378" s="347" t="s">
        <v>2678</v>
      </c>
      <c r="N1378" s="347" t="s">
        <v>3185</v>
      </c>
      <c r="O1378" s="348" t="s">
        <v>2190</v>
      </c>
      <c r="P1378" s="347"/>
      <c r="Q1378" s="357" t="s">
        <v>2769</v>
      </c>
      <c r="R1378" s="356"/>
      <c r="S1378" s="356" t="s">
        <v>2190</v>
      </c>
      <c r="T1378" s="287" t="s">
        <v>2771</v>
      </c>
      <c r="U1378" s="329" t="s">
        <v>1959</v>
      </c>
      <c r="V1378" s="156">
        <v>96000000</v>
      </c>
      <c r="W1378" s="305">
        <v>0</v>
      </c>
      <c r="X1378" s="305"/>
      <c r="Y1378" s="305"/>
    </row>
    <row r="1379" spans="1:25">
      <c r="A1379" s="285" t="s">
        <v>2679</v>
      </c>
      <c r="B1379" s="356" t="s">
        <v>1745</v>
      </c>
      <c r="C1379" s="356" t="s">
        <v>2645</v>
      </c>
      <c r="D1379" s="356"/>
      <c r="E1379" s="356"/>
      <c r="F1379" s="356" t="s">
        <v>2679</v>
      </c>
      <c r="G1379" s="356"/>
      <c r="H1379" s="356"/>
      <c r="I1379" s="356" t="s">
        <v>3186</v>
      </c>
      <c r="J1379" s="347" t="s">
        <v>3186</v>
      </c>
      <c r="K1379" s="348" t="s">
        <v>4049</v>
      </c>
      <c r="L1379" s="348" t="s">
        <v>3999</v>
      </c>
      <c r="M1379" s="347" t="s">
        <v>2679</v>
      </c>
      <c r="N1379" s="347" t="s">
        <v>3186</v>
      </c>
      <c r="O1379" s="348" t="s">
        <v>2502</v>
      </c>
      <c r="P1379" s="347"/>
      <c r="Q1379" s="357" t="s">
        <v>2769</v>
      </c>
      <c r="R1379" s="356"/>
      <c r="S1379" s="356" t="s">
        <v>2502</v>
      </c>
      <c r="T1379" s="287" t="s">
        <v>2771</v>
      </c>
      <c r="U1379" s="329" t="s">
        <v>1960</v>
      </c>
      <c r="V1379" s="156">
        <v>25000000</v>
      </c>
      <c r="W1379" s="305">
        <v>0</v>
      </c>
      <c r="X1379" s="305"/>
      <c r="Y1379" s="305"/>
    </row>
    <row r="1380" spans="1:25">
      <c r="A1380" s="285" t="s">
        <v>2682</v>
      </c>
      <c r="B1380" s="356" t="s">
        <v>1745</v>
      </c>
      <c r="C1380" s="356" t="s">
        <v>2645</v>
      </c>
      <c r="D1380" s="356"/>
      <c r="E1380" s="356"/>
      <c r="F1380" s="356" t="s">
        <v>2682</v>
      </c>
      <c r="G1380" s="356"/>
      <c r="H1380" s="356"/>
      <c r="I1380" s="356" t="s">
        <v>3189</v>
      </c>
      <c r="J1380" s="347" t="s">
        <v>3189</v>
      </c>
      <c r="K1380" s="348" t="s">
        <v>4049</v>
      </c>
      <c r="L1380" s="348" t="s">
        <v>3999</v>
      </c>
      <c r="M1380" s="347" t="s">
        <v>2682</v>
      </c>
      <c r="N1380" s="347" t="s">
        <v>3189</v>
      </c>
      <c r="O1380" s="348" t="s">
        <v>2398</v>
      </c>
      <c r="P1380" s="347"/>
      <c r="Q1380" s="357" t="s">
        <v>2769</v>
      </c>
      <c r="R1380" s="356"/>
      <c r="S1380" s="356" t="s">
        <v>2398</v>
      </c>
      <c r="T1380" s="287" t="s">
        <v>2771</v>
      </c>
      <c r="U1380" s="329" t="s">
        <v>1961</v>
      </c>
      <c r="V1380" s="156">
        <v>6800000</v>
      </c>
      <c r="W1380" s="305">
        <v>0</v>
      </c>
      <c r="X1380" s="305"/>
      <c r="Y1380" s="305"/>
    </row>
    <row r="1381" spans="1:25" s="310" customFormat="1">
      <c r="A1381" s="284"/>
      <c r="B1381" s="356"/>
      <c r="C1381" s="358"/>
      <c r="D1381" s="358"/>
      <c r="E1381" s="358"/>
      <c r="F1381" s="356"/>
      <c r="G1381" s="358"/>
      <c r="H1381" s="358"/>
      <c r="I1381" s="358"/>
      <c r="J1381" s="347">
        <v>0</v>
      </c>
      <c r="K1381" s="348" t="s">
        <v>2763</v>
      </c>
      <c r="L1381" s="348" t="s">
        <v>2763</v>
      </c>
      <c r="M1381" s="347">
        <v>0</v>
      </c>
      <c r="N1381" s="347"/>
      <c r="O1381" s="348" t="e">
        <v>#N/A</v>
      </c>
      <c r="P1381" s="347"/>
      <c r="Q1381" s="359"/>
      <c r="R1381" s="358"/>
      <c r="S1381" s="356"/>
      <c r="T1381" s="287"/>
      <c r="U1381" s="308"/>
      <c r="V1381" s="309">
        <f>SUM(V1354:V1380)</f>
        <v>2508386000</v>
      </c>
      <c r="W1381" s="309">
        <f>SUM(W1354:W1380)</f>
        <v>2756260000</v>
      </c>
      <c r="X1381" s="309">
        <f>SUM(X1354:X1380)</f>
        <v>1541069712</v>
      </c>
      <c r="Y1381" s="309">
        <f>SUM(Y1354:Y1380)</f>
        <v>1570012712</v>
      </c>
    </row>
    <row r="1382" spans="1:25">
      <c r="A1382" s="284"/>
      <c r="J1382" s="278">
        <v>0</v>
      </c>
      <c r="K1382" s="279" t="s">
        <v>2763</v>
      </c>
      <c r="L1382" s="279" t="s">
        <v>2763</v>
      </c>
      <c r="M1382" s="278">
        <v>0</v>
      </c>
      <c r="N1382" s="278"/>
      <c r="O1382" s="279" t="e">
        <v>#N/A</v>
      </c>
      <c r="P1382" s="278"/>
    </row>
    <row r="1383" spans="1:25">
      <c r="A1383" s="284"/>
      <c r="J1383" s="278">
        <v>0</v>
      </c>
      <c r="K1383" s="279" t="s">
        <v>2763</v>
      </c>
      <c r="L1383" s="279" t="s">
        <v>2763</v>
      </c>
      <c r="M1383" s="278">
        <v>0</v>
      </c>
      <c r="N1383" s="278"/>
      <c r="O1383" s="279" t="e">
        <v>#N/A</v>
      </c>
      <c r="P1383" s="278"/>
      <c r="U1383" s="312" t="s">
        <v>1489</v>
      </c>
      <c r="V1383" s="312"/>
    </row>
    <row r="1384" spans="1:25">
      <c r="A1384" s="284"/>
      <c r="J1384" s="278">
        <v>0</v>
      </c>
      <c r="K1384" s="279" t="s">
        <v>2763</v>
      </c>
      <c r="L1384" s="279" t="s">
        <v>2763</v>
      </c>
      <c r="M1384" s="278">
        <v>0</v>
      </c>
      <c r="N1384" s="278"/>
      <c r="O1384" s="279" t="e">
        <v>#N/A</v>
      </c>
      <c r="P1384" s="278"/>
      <c r="U1384" s="316" t="s">
        <v>1328</v>
      </c>
      <c r="V1384" s="316"/>
      <c r="W1384" s="289">
        <f>W1381</f>
        <v>2756260000</v>
      </c>
    </row>
    <row r="1385" spans="1:25">
      <c r="A1385" s="284"/>
      <c r="J1385" s="278">
        <v>0</v>
      </c>
      <c r="K1385" s="279" t="s">
        <v>2763</v>
      </c>
      <c r="L1385" s="279" t="s">
        <v>2763</v>
      </c>
      <c r="M1385" s="278">
        <v>0</v>
      </c>
      <c r="N1385" s="278"/>
      <c r="O1385" s="279" t="e">
        <v>#N/A</v>
      </c>
      <c r="P1385" s="278"/>
    </row>
    <row r="1386" spans="1:25">
      <c r="A1386" s="284"/>
      <c r="J1386" s="278">
        <v>0</v>
      </c>
      <c r="K1386" s="279" t="s">
        <v>2763</v>
      </c>
      <c r="L1386" s="279" t="s">
        <v>2763</v>
      </c>
      <c r="M1386" s="278">
        <v>0</v>
      </c>
      <c r="N1386" s="278"/>
      <c r="O1386" s="279" t="e">
        <v>#N/A</v>
      </c>
      <c r="P1386" s="278"/>
    </row>
    <row r="1387" spans="1:25">
      <c r="A1387" s="284"/>
      <c r="J1387" s="278">
        <v>0</v>
      </c>
      <c r="K1387" s="279" t="s">
        <v>2763</v>
      </c>
      <c r="L1387" s="279" t="s">
        <v>2763</v>
      </c>
      <c r="M1387" s="278">
        <v>0</v>
      </c>
      <c r="N1387" s="278"/>
      <c r="O1387" s="279" t="e">
        <v>#N/A</v>
      </c>
      <c r="P1387" s="278"/>
    </row>
    <row r="1388" spans="1:25">
      <c r="A1388" s="284"/>
      <c r="B1388" s="313" t="s">
        <v>589</v>
      </c>
      <c r="J1388" s="278">
        <v>0</v>
      </c>
      <c r="K1388" s="279" t="s">
        <v>2763</v>
      </c>
      <c r="L1388" s="279" t="s">
        <v>2763</v>
      </c>
      <c r="M1388" s="278">
        <v>0</v>
      </c>
      <c r="N1388" s="278"/>
      <c r="O1388" s="279" t="e">
        <v>#N/A</v>
      </c>
      <c r="P1388" s="278"/>
      <c r="U1388" s="313"/>
      <c r="V1388" s="313"/>
      <c r="W1388" s="303"/>
      <c r="X1388" s="303"/>
      <c r="Y1388" s="303"/>
    </row>
    <row r="1389" spans="1:25">
      <c r="A1389" s="285" t="s">
        <v>3321</v>
      </c>
      <c r="B1389" s="356" t="s">
        <v>2695</v>
      </c>
      <c r="C1389" s="356" t="s">
        <v>2632</v>
      </c>
      <c r="D1389" s="356"/>
      <c r="E1389" s="356"/>
      <c r="F1389" s="356" t="e">
        <v>#N/A</v>
      </c>
      <c r="G1389" s="356"/>
      <c r="H1389" s="356"/>
      <c r="I1389" s="356" t="s">
        <v>3322</v>
      </c>
      <c r="J1389" s="347" t="s">
        <v>3945</v>
      </c>
      <c r="K1389" s="348" t="s">
        <v>4049</v>
      </c>
      <c r="L1389" s="348" t="s">
        <v>3999</v>
      </c>
      <c r="M1389" s="347" t="s">
        <v>3321</v>
      </c>
      <c r="N1389" s="347" t="s">
        <v>3945</v>
      </c>
      <c r="O1389" s="348">
        <v>0</v>
      </c>
      <c r="P1389" s="347"/>
      <c r="Q1389" s="357" t="s">
        <v>2769</v>
      </c>
      <c r="R1389" s="356"/>
      <c r="S1389" s="356">
        <v>23050101</v>
      </c>
      <c r="U1389" s="259" t="s">
        <v>1071</v>
      </c>
      <c r="V1389" s="304"/>
      <c r="W1389" s="305">
        <v>20300000</v>
      </c>
      <c r="X1389" s="305">
        <v>20200000</v>
      </c>
      <c r="Y1389" s="305">
        <v>20160000</v>
      </c>
    </row>
    <row r="1390" spans="1:25">
      <c r="A1390" s="285" t="s">
        <v>2697</v>
      </c>
      <c r="B1390" s="356" t="s">
        <v>2695</v>
      </c>
      <c r="C1390" s="356" t="s">
        <v>2632</v>
      </c>
      <c r="D1390" s="356"/>
      <c r="E1390" s="356"/>
      <c r="F1390" s="356" t="s">
        <v>2697</v>
      </c>
      <c r="G1390" s="356"/>
      <c r="H1390" s="356"/>
      <c r="I1390" s="356" t="s">
        <v>3203</v>
      </c>
      <c r="J1390" s="347" t="s">
        <v>3203</v>
      </c>
      <c r="K1390" s="348" t="s">
        <v>4049</v>
      </c>
      <c r="L1390" s="348" t="s">
        <v>3999</v>
      </c>
      <c r="M1390" s="347" t="s">
        <v>2697</v>
      </c>
      <c r="N1390" s="347" t="s">
        <v>3203</v>
      </c>
      <c r="O1390" s="348" t="s">
        <v>2269</v>
      </c>
      <c r="P1390" s="347"/>
      <c r="Q1390" s="357" t="s">
        <v>2769</v>
      </c>
      <c r="R1390" s="356"/>
      <c r="S1390" s="356" t="s">
        <v>2269</v>
      </c>
      <c r="T1390" s="287" t="s">
        <v>2771</v>
      </c>
      <c r="U1390" s="259" t="s">
        <v>1072</v>
      </c>
      <c r="V1390" s="304">
        <v>31075000</v>
      </c>
      <c r="W1390" s="305">
        <v>32530000</v>
      </c>
      <c r="X1390" s="305">
        <v>32530000</v>
      </c>
      <c r="Y1390" s="305">
        <v>32530000</v>
      </c>
    </row>
    <row r="1391" spans="1:25">
      <c r="A1391" s="285" t="s">
        <v>2699</v>
      </c>
      <c r="B1391" s="356" t="s">
        <v>2695</v>
      </c>
      <c r="C1391" s="356" t="s">
        <v>2632</v>
      </c>
      <c r="D1391" s="356"/>
      <c r="E1391" s="356"/>
      <c r="F1391" s="356" t="e">
        <v>#N/A</v>
      </c>
      <c r="G1391" s="356"/>
      <c r="H1391" s="356"/>
      <c r="I1391" s="356" t="s">
        <v>3205</v>
      </c>
      <c r="J1391" s="347" t="s">
        <v>3205</v>
      </c>
      <c r="K1391" s="348" t="s">
        <v>4049</v>
      </c>
      <c r="L1391" s="348" t="s">
        <v>3999</v>
      </c>
      <c r="M1391" s="347" t="s">
        <v>2699</v>
      </c>
      <c r="N1391" s="347" t="s">
        <v>3205</v>
      </c>
      <c r="O1391" s="348" t="s">
        <v>2177</v>
      </c>
      <c r="P1391" s="347"/>
      <c r="Q1391" s="357" t="s">
        <v>2769</v>
      </c>
      <c r="R1391" s="356"/>
      <c r="S1391" s="356" t="s">
        <v>2177</v>
      </c>
      <c r="T1391" s="287" t="s">
        <v>2771</v>
      </c>
      <c r="U1391" s="259" t="s">
        <v>1073</v>
      </c>
      <c r="V1391" s="304">
        <v>15000000</v>
      </c>
      <c r="W1391" s="305">
        <v>15050000</v>
      </c>
      <c r="X1391" s="305">
        <v>14550000</v>
      </c>
      <c r="Y1391" s="305">
        <v>14050000</v>
      </c>
    </row>
    <row r="1392" spans="1:25">
      <c r="A1392" s="285" t="s">
        <v>2701</v>
      </c>
      <c r="B1392" s="356" t="s">
        <v>2695</v>
      </c>
      <c r="C1392" s="356" t="s">
        <v>2632</v>
      </c>
      <c r="D1392" s="356"/>
      <c r="E1392" s="356"/>
      <c r="F1392" s="356" t="e">
        <v>#N/A</v>
      </c>
      <c r="G1392" s="356"/>
      <c r="H1392" s="356"/>
      <c r="I1392" s="356" t="s">
        <v>3208</v>
      </c>
      <c r="J1392" s="347" t="s">
        <v>3208</v>
      </c>
      <c r="K1392" s="348" t="s">
        <v>4049</v>
      </c>
      <c r="L1392" s="348" t="s">
        <v>3999</v>
      </c>
      <c r="M1392" s="347" t="s">
        <v>2701</v>
      </c>
      <c r="N1392" s="347" t="s">
        <v>3208</v>
      </c>
      <c r="O1392" s="348" t="s">
        <v>2181</v>
      </c>
      <c r="P1392" s="347"/>
      <c r="Q1392" s="357" t="s">
        <v>2769</v>
      </c>
      <c r="R1392" s="356"/>
      <c r="S1392" s="356" t="s">
        <v>2181</v>
      </c>
      <c r="T1392" s="287" t="s">
        <v>2771</v>
      </c>
      <c r="U1392" s="259" t="s">
        <v>1074</v>
      </c>
      <c r="V1392" s="304">
        <v>400000002</v>
      </c>
      <c r="W1392" s="305">
        <v>216000000</v>
      </c>
      <c r="X1392" s="305">
        <v>216000000</v>
      </c>
      <c r="Y1392" s="305">
        <v>216000000</v>
      </c>
    </row>
    <row r="1393" spans="1:25">
      <c r="A1393" s="285" t="s">
        <v>3991</v>
      </c>
      <c r="B1393" s="356" t="s">
        <v>2695</v>
      </c>
      <c r="C1393" s="356" t="s">
        <v>2632</v>
      </c>
      <c r="D1393" s="356"/>
      <c r="E1393" s="356"/>
      <c r="F1393" s="356" t="e">
        <v>#N/A</v>
      </c>
      <c r="G1393" s="356"/>
      <c r="H1393" s="356"/>
      <c r="I1393" s="356" t="e">
        <v>#N/A</v>
      </c>
      <c r="J1393" s="347" t="s">
        <v>3946</v>
      </c>
      <c r="K1393" s="348" t="s">
        <v>4128</v>
      </c>
      <c r="L1393" s="348" t="s">
        <v>4000</v>
      </c>
      <c r="M1393" s="347" t="s">
        <v>3991</v>
      </c>
      <c r="N1393" s="347" t="s">
        <v>4135</v>
      </c>
      <c r="O1393" s="348" t="e">
        <v>#N/A</v>
      </c>
      <c r="P1393" s="347"/>
      <c r="Q1393" s="357" t="s">
        <v>2769</v>
      </c>
      <c r="R1393" s="356"/>
      <c r="S1393" s="356" t="s">
        <v>2269</v>
      </c>
      <c r="U1393" s="259" t="s">
        <v>1075</v>
      </c>
      <c r="V1393" s="304"/>
      <c r="W1393" s="305">
        <v>26280000</v>
      </c>
      <c r="X1393" s="305">
        <v>24350000</v>
      </c>
      <c r="Y1393" s="305">
        <v>23310000</v>
      </c>
    </row>
    <row r="1394" spans="1:25">
      <c r="A1394" s="285" t="s">
        <v>3990</v>
      </c>
      <c r="B1394" s="356" t="s">
        <v>2695</v>
      </c>
      <c r="C1394" s="356" t="s">
        <v>2632</v>
      </c>
      <c r="D1394" s="356"/>
      <c r="E1394" s="356"/>
      <c r="F1394" s="356" t="e">
        <v>#N/A</v>
      </c>
      <c r="G1394" s="356"/>
      <c r="H1394" s="356"/>
      <c r="I1394" s="356" t="e">
        <v>#N/A</v>
      </c>
      <c r="J1394" s="347" t="s">
        <v>3946</v>
      </c>
      <c r="K1394" s="348" t="s">
        <v>4128</v>
      </c>
      <c r="L1394" s="348" t="s">
        <v>4000</v>
      </c>
      <c r="M1394" s="347" t="s">
        <v>3990</v>
      </c>
      <c r="N1394" s="347" t="s">
        <v>4136</v>
      </c>
      <c r="O1394" s="348" t="e">
        <v>#N/A</v>
      </c>
      <c r="P1394" s="347"/>
      <c r="Q1394" s="357" t="s">
        <v>2769</v>
      </c>
      <c r="R1394" s="356"/>
      <c r="S1394" s="356" t="s">
        <v>2269</v>
      </c>
      <c r="U1394" s="259" t="s">
        <v>1076</v>
      </c>
      <c r="V1394" s="304"/>
      <c r="W1394" s="305">
        <v>15740000</v>
      </c>
      <c r="X1394" s="305">
        <v>15500000</v>
      </c>
      <c r="Y1394" s="305">
        <v>15260000</v>
      </c>
    </row>
    <row r="1395" spans="1:25">
      <c r="A1395" s="285" t="s">
        <v>3338</v>
      </c>
      <c r="B1395" s="356" t="s">
        <v>2695</v>
      </c>
      <c r="C1395" s="356" t="s">
        <v>2632</v>
      </c>
      <c r="D1395" s="356"/>
      <c r="E1395" s="356"/>
      <c r="F1395" s="356" t="e">
        <v>#N/A</v>
      </c>
      <c r="G1395" s="356"/>
      <c r="H1395" s="356"/>
      <c r="I1395" s="356" t="s">
        <v>3339</v>
      </c>
      <c r="J1395" s="347" t="s">
        <v>3946</v>
      </c>
      <c r="K1395" s="348" t="s">
        <v>4128</v>
      </c>
      <c r="L1395" s="348" t="s">
        <v>4000</v>
      </c>
      <c r="M1395" s="347" t="s">
        <v>3338</v>
      </c>
      <c r="N1395" s="347" t="s">
        <v>3946</v>
      </c>
      <c r="O1395" s="348">
        <v>0</v>
      </c>
      <c r="P1395" s="347"/>
      <c r="Q1395" s="357" t="s">
        <v>2769</v>
      </c>
      <c r="R1395" s="356"/>
      <c r="S1395" s="356">
        <v>23050101</v>
      </c>
      <c r="U1395" s="259" t="s">
        <v>1077</v>
      </c>
      <c r="V1395" s="304"/>
      <c r="W1395" s="305">
        <v>35132000</v>
      </c>
      <c r="X1395" s="305">
        <v>34782000</v>
      </c>
      <c r="Y1395" s="305">
        <v>34432000</v>
      </c>
    </row>
    <row r="1396" spans="1:25">
      <c r="A1396" s="285" t="s">
        <v>2698</v>
      </c>
      <c r="B1396" s="356" t="s">
        <v>2695</v>
      </c>
      <c r="C1396" s="356" t="s">
        <v>2632</v>
      </c>
      <c r="D1396" s="356"/>
      <c r="E1396" s="356"/>
      <c r="F1396" s="356" t="e">
        <v>#N/A</v>
      </c>
      <c r="G1396" s="356"/>
      <c r="H1396" s="356"/>
      <c r="I1396" s="356" t="s">
        <v>3204</v>
      </c>
      <c r="J1396" s="347" t="s">
        <v>3204</v>
      </c>
      <c r="K1396" s="348" t="s">
        <v>4049</v>
      </c>
      <c r="L1396" s="348" t="s">
        <v>3999</v>
      </c>
      <c r="M1396" s="347" t="s">
        <v>2698</v>
      </c>
      <c r="N1396" s="347" t="s">
        <v>3204</v>
      </c>
      <c r="O1396" s="348" t="s">
        <v>2177</v>
      </c>
      <c r="P1396" s="347"/>
      <c r="Q1396" s="357" t="s">
        <v>2769</v>
      </c>
      <c r="R1396" s="356"/>
      <c r="S1396" s="356" t="s">
        <v>2177</v>
      </c>
      <c r="T1396" s="287" t="s">
        <v>2771</v>
      </c>
      <c r="U1396" s="259" t="s">
        <v>1958</v>
      </c>
      <c r="V1396" s="304"/>
      <c r="W1396" s="305">
        <v>5000000</v>
      </c>
      <c r="X1396" s="305">
        <v>5000000</v>
      </c>
      <c r="Y1396" s="305">
        <v>5000000</v>
      </c>
    </row>
    <row r="1397" spans="1:25">
      <c r="A1397" s="285" t="s">
        <v>3967</v>
      </c>
      <c r="B1397" s="356" t="s">
        <v>2695</v>
      </c>
      <c r="C1397" s="356" t="s">
        <v>2761</v>
      </c>
      <c r="D1397" s="356"/>
      <c r="E1397" s="356"/>
      <c r="F1397" s="356" t="e">
        <v>#N/A</v>
      </c>
      <c r="G1397" s="356"/>
      <c r="H1397" s="356"/>
      <c r="I1397" s="356" t="e">
        <v>#N/A</v>
      </c>
      <c r="J1397" s="347" t="s">
        <v>3947</v>
      </c>
      <c r="K1397" s="348" t="s">
        <v>4128</v>
      </c>
      <c r="L1397" s="348" t="s">
        <v>4000</v>
      </c>
      <c r="M1397" s="347" t="s">
        <v>3967</v>
      </c>
      <c r="N1397" s="347" t="s">
        <v>4137</v>
      </c>
      <c r="O1397" s="348" t="e">
        <v>#N/A</v>
      </c>
      <c r="P1397" s="347"/>
      <c r="Q1397" s="357" t="s">
        <v>2769</v>
      </c>
      <c r="R1397" s="356"/>
      <c r="S1397" s="356" t="s">
        <v>2177</v>
      </c>
      <c r="U1397" s="259" t="s">
        <v>1078</v>
      </c>
      <c r="V1397" s="304"/>
      <c r="W1397" s="305">
        <v>11190000</v>
      </c>
      <c r="X1397" s="305">
        <v>11120000</v>
      </c>
      <c r="Y1397" s="305">
        <v>11050000</v>
      </c>
    </row>
    <row r="1398" spans="1:25">
      <c r="A1398" s="285" t="s">
        <v>3992</v>
      </c>
      <c r="B1398" s="356" t="s">
        <v>2695</v>
      </c>
      <c r="C1398" s="356" t="s">
        <v>2761</v>
      </c>
      <c r="D1398" s="356"/>
      <c r="E1398" s="356"/>
      <c r="F1398" s="356" t="e">
        <v>#N/A</v>
      </c>
      <c r="G1398" s="356"/>
      <c r="H1398" s="356"/>
      <c r="I1398" s="356" t="e">
        <v>#N/A</v>
      </c>
      <c r="J1398" s="347" t="s">
        <v>3206</v>
      </c>
      <c r="K1398" s="348" t="s">
        <v>4049</v>
      </c>
      <c r="L1398" s="348" t="s">
        <v>3999</v>
      </c>
      <c r="M1398" s="347" t="s">
        <v>3992</v>
      </c>
      <c r="N1398" s="347" t="s">
        <v>4138</v>
      </c>
      <c r="O1398" s="348" t="e">
        <v>#N/A</v>
      </c>
      <c r="P1398" s="347"/>
      <c r="Q1398" s="357" t="s">
        <v>2769</v>
      </c>
      <c r="R1398" s="356"/>
      <c r="S1398" s="356" t="s">
        <v>2436</v>
      </c>
      <c r="U1398" s="259" t="s">
        <v>1089</v>
      </c>
      <c r="V1398" s="304"/>
      <c r="W1398" s="305">
        <v>3000000</v>
      </c>
      <c r="X1398" s="305">
        <v>3000000</v>
      </c>
      <c r="Y1398" s="305">
        <v>3000000</v>
      </c>
    </row>
    <row r="1399" spans="1:25">
      <c r="A1399" s="285" t="s">
        <v>3968</v>
      </c>
      <c r="B1399" s="356" t="s">
        <v>2695</v>
      </c>
      <c r="C1399" s="356" t="s">
        <v>2761</v>
      </c>
      <c r="D1399" s="356"/>
      <c r="E1399" s="356"/>
      <c r="F1399" s="356" t="e">
        <v>#N/A</v>
      </c>
      <c r="G1399" s="356"/>
      <c r="H1399" s="356"/>
      <c r="I1399" s="356" t="e">
        <v>#N/A</v>
      </c>
      <c r="J1399" s="347" t="s">
        <v>3948</v>
      </c>
      <c r="K1399" s="348" t="s">
        <v>4128</v>
      </c>
      <c r="L1399" s="348" t="s">
        <v>4005</v>
      </c>
      <c r="M1399" s="347" t="s">
        <v>3968</v>
      </c>
      <c r="N1399" s="347" t="s">
        <v>4139</v>
      </c>
      <c r="O1399" s="348" t="s">
        <v>2436</v>
      </c>
      <c r="P1399" s="347"/>
      <c r="Q1399" s="357" t="s">
        <v>2769</v>
      </c>
      <c r="R1399" s="356"/>
      <c r="S1399" s="356" t="s">
        <v>2436</v>
      </c>
      <c r="T1399" s="287" t="s">
        <v>2771</v>
      </c>
      <c r="U1399" s="259" t="s">
        <v>1079</v>
      </c>
      <c r="V1399" s="304"/>
      <c r="W1399" s="305">
        <v>3000000</v>
      </c>
      <c r="X1399" s="305">
        <v>3000000</v>
      </c>
      <c r="Y1399" s="305">
        <v>3000000</v>
      </c>
    </row>
    <row r="1400" spans="1:25">
      <c r="A1400" s="285" t="s">
        <v>2700</v>
      </c>
      <c r="B1400" s="356" t="s">
        <v>2695</v>
      </c>
      <c r="C1400" s="356" t="s">
        <v>2632</v>
      </c>
      <c r="D1400" s="356"/>
      <c r="E1400" s="356"/>
      <c r="F1400" s="356" t="e">
        <v>#N/A</v>
      </c>
      <c r="G1400" s="356"/>
      <c r="H1400" s="356"/>
      <c r="I1400" s="356" t="s">
        <v>3207</v>
      </c>
      <c r="J1400" s="347" t="s">
        <v>3949</v>
      </c>
      <c r="K1400" s="348" t="s">
        <v>4128</v>
      </c>
      <c r="L1400" s="348" t="s">
        <v>3997</v>
      </c>
      <c r="M1400" s="347" t="s">
        <v>2700</v>
      </c>
      <c r="N1400" s="347" t="s">
        <v>4140</v>
      </c>
      <c r="O1400" s="348" t="s">
        <v>2269</v>
      </c>
      <c r="P1400" s="347"/>
      <c r="Q1400" s="357" t="s">
        <v>2769</v>
      </c>
      <c r="R1400" s="356"/>
      <c r="S1400" s="356" t="s">
        <v>2269</v>
      </c>
      <c r="T1400" s="287" t="s">
        <v>2771</v>
      </c>
      <c r="U1400" s="259" t="s">
        <v>1080</v>
      </c>
      <c r="V1400" s="304"/>
      <c r="W1400" s="305">
        <v>3600000</v>
      </c>
      <c r="X1400" s="305">
        <v>3600000</v>
      </c>
      <c r="Y1400" s="305">
        <v>3600000</v>
      </c>
    </row>
    <row r="1401" spans="1:25">
      <c r="A1401" s="285" t="s">
        <v>2696</v>
      </c>
      <c r="B1401" s="356" t="s">
        <v>2695</v>
      </c>
      <c r="C1401" s="356" t="s">
        <v>2632</v>
      </c>
      <c r="D1401" s="356"/>
      <c r="E1401" s="356"/>
      <c r="F1401" s="356" t="e">
        <v>#N/A</v>
      </c>
      <c r="G1401" s="356"/>
      <c r="H1401" s="356"/>
      <c r="I1401" s="356" t="s">
        <v>3202</v>
      </c>
      <c r="J1401" s="347" t="s">
        <v>3202</v>
      </c>
      <c r="K1401" s="348" t="s">
        <v>4049</v>
      </c>
      <c r="L1401" s="348" t="s">
        <v>3999</v>
      </c>
      <c r="M1401" s="347" t="s">
        <v>2696</v>
      </c>
      <c r="N1401" s="347" t="s">
        <v>3202</v>
      </c>
      <c r="O1401" s="348" t="s">
        <v>2269</v>
      </c>
      <c r="P1401" s="347"/>
      <c r="Q1401" s="357" t="s">
        <v>2769</v>
      </c>
      <c r="R1401" s="356"/>
      <c r="S1401" s="356" t="s">
        <v>2269</v>
      </c>
      <c r="T1401" s="287" t="s">
        <v>2771</v>
      </c>
      <c r="U1401" s="259" t="s">
        <v>1081</v>
      </c>
      <c r="V1401" s="304"/>
      <c r="W1401" s="305">
        <v>35722000</v>
      </c>
      <c r="X1401" s="305">
        <v>35722000</v>
      </c>
      <c r="Y1401" s="305">
        <v>35722000</v>
      </c>
    </row>
    <row r="1402" spans="1:25" s="310" customFormat="1">
      <c r="A1402" s="285" t="s">
        <v>3357</v>
      </c>
      <c r="B1402" s="356" t="s">
        <v>2695</v>
      </c>
      <c r="C1402" s="356" t="s">
        <v>2171</v>
      </c>
      <c r="D1402" s="358"/>
      <c r="E1402" s="358"/>
      <c r="F1402" s="356" t="e">
        <v>#N/A</v>
      </c>
      <c r="G1402" s="358"/>
      <c r="H1402" s="358"/>
      <c r="I1402" s="356" t="s">
        <v>3358</v>
      </c>
      <c r="J1402" s="347" t="s">
        <v>3950</v>
      </c>
      <c r="K1402" s="348" t="s">
        <v>4120</v>
      </c>
      <c r="L1402" s="348" t="s">
        <v>3999</v>
      </c>
      <c r="M1402" s="347" t="s">
        <v>3357</v>
      </c>
      <c r="N1402" s="347" t="s">
        <v>3950</v>
      </c>
      <c r="O1402" s="348">
        <v>0</v>
      </c>
      <c r="P1402" s="347"/>
      <c r="Q1402" s="357" t="s">
        <v>2769</v>
      </c>
      <c r="R1402" s="358"/>
      <c r="S1402" s="356">
        <v>23050101</v>
      </c>
      <c r="T1402" s="287"/>
      <c r="U1402" s="259" t="s">
        <v>429</v>
      </c>
      <c r="V1402" s="304"/>
      <c r="W1402" s="305">
        <v>16783000</v>
      </c>
      <c r="X1402" s="304">
        <v>16783000</v>
      </c>
      <c r="Y1402" s="304">
        <v>16783000</v>
      </c>
    </row>
    <row r="1403" spans="1:25">
      <c r="A1403" s="285" t="s">
        <v>3361</v>
      </c>
      <c r="B1403" s="356" t="s">
        <v>2695</v>
      </c>
      <c r="C1403" s="356" t="s">
        <v>2171</v>
      </c>
      <c r="D1403" s="356"/>
      <c r="E1403" s="356"/>
      <c r="F1403" s="356" t="e">
        <v>#N/A</v>
      </c>
      <c r="G1403" s="356"/>
      <c r="H1403" s="356"/>
      <c r="I1403" s="356" t="s">
        <v>3362</v>
      </c>
      <c r="J1403" s="347" t="s">
        <v>3951</v>
      </c>
      <c r="K1403" s="348" t="s">
        <v>4049</v>
      </c>
      <c r="L1403" s="348" t="s">
        <v>3999</v>
      </c>
      <c r="M1403" s="347" t="s">
        <v>3361</v>
      </c>
      <c r="N1403" s="347" t="s">
        <v>3951</v>
      </c>
      <c r="O1403" s="348">
        <v>0</v>
      </c>
      <c r="P1403" s="347"/>
      <c r="Q1403" s="357" t="s">
        <v>2769</v>
      </c>
      <c r="R1403" s="356"/>
      <c r="S1403" s="356">
        <v>23050101</v>
      </c>
      <c r="U1403" s="259" t="s">
        <v>1082</v>
      </c>
      <c r="V1403" s="304"/>
      <c r="W1403" s="305">
        <v>7480000</v>
      </c>
      <c r="X1403" s="305">
        <v>7480000</v>
      </c>
      <c r="Y1403" s="305">
        <v>7480000</v>
      </c>
    </row>
    <row r="1404" spans="1:25">
      <c r="B1404" s="356" t="s">
        <v>2695</v>
      </c>
      <c r="C1404" s="356" t="s">
        <v>2632</v>
      </c>
      <c r="D1404" s="356"/>
      <c r="E1404" s="356"/>
      <c r="F1404" s="356"/>
      <c r="G1404" s="356"/>
      <c r="H1404" s="356"/>
      <c r="I1404" s="356"/>
      <c r="J1404" s="347"/>
      <c r="K1404" s="348"/>
      <c r="L1404" s="348"/>
      <c r="M1404" s="347"/>
      <c r="N1404" s="347" t="s">
        <v>4379</v>
      </c>
      <c r="O1404" s="348"/>
      <c r="P1404" s="347"/>
      <c r="Q1404" s="357" t="s">
        <v>2769</v>
      </c>
      <c r="R1404" s="356"/>
      <c r="S1404" s="356" t="s">
        <v>2190</v>
      </c>
      <c r="U1404" s="259" t="s">
        <v>4428</v>
      </c>
      <c r="V1404" s="304">
        <v>2512000</v>
      </c>
      <c r="W1404" s="305"/>
      <c r="X1404" s="305"/>
      <c r="Y1404" s="305"/>
    </row>
    <row r="1405" spans="1:25">
      <c r="B1405" s="356" t="s">
        <v>2695</v>
      </c>
      <c r="C1405" s="356" t="s">
        <v>2632</v>
      </c>
      <c r="D1405" s="356"/>
      <c r="E1405" s="356"/>
      <c r="F1405" s="356"/>
      <c r="G1405" s="356"/>
      <c r="H1405" s="356"/>
      <c r="I1405" s="356"/>
      <c r="J1405" s="347"/>
      <c r="K1405" s="348"/>
      <c r="L1405" s="348"/>
      <c r="M1405" s="347"/>
      <c r="N1405" s="347" t="s">
        <v>4380</v>
      </c>
      <c r="O1405" s="348"/>
      <c r="P1405" s="347"/>
      <c r="Q1405" s="357" t="s">
        <v>2769</v>
      </c>
      <c r="R1405" s="356"/>
      <c r="S1405" s="356" t="s">
        <v>2242</v>
      </c>
      <c r="U1405" s="259" t="s">
        <v>4427</v>
      </c>
      <c r="V1405" s="304">
        <v>250000000</v>
      </c>
      <c r="W1405" s="305"/>
      <c r="X1405" s="305"/>
      <c r="Y1405" s="305"/>
    </row>
    <row r="1406" spans="1:25">
      <c r="B1406" s="356" t="s">
        <v>2695</v>
      </c>
      <c r="C1406" s="356" t="s">
        <v>2632</v>
      </c>
      <c r="D1406" s="356"/>
      <c r="E1406" s="356"/>
      <c r="F1406" s="356"/>
      <c r="G1406" s="356"/>
      <c r="H1406" s="356"/>
      <c r="I1406" s="356"/>
      <c r="J1406" s="347"/>
      <c r="K1406" s="348"/>
      <c r="L1406" s="348"/>
      <c r="M1406" s="347"/>
      <c r="N1406" s="347" t="s">
        <v>3206</v>
      </c>
      <c r="O1406" s="348"/>
      <c r="P1406" s="347"/>
      <c r="Q1406" s="357" t="s">
        <v>2769</v>
      </c>
      <c r="R1406" s="356"/>
      <c r="S1406" s="356" t="s">
        <v>2436</v>
      </c>
      <c r="U1406" s="259" t="s">
        <v>4429</v>
      </c>
      <c r="V1406" s="304">
        <v>8000000</v>
      </c>
      <c r="W1406" s="305"/>
      <c r="X1406" s="305"/>
      <c r="Y1406" s="305"/>
    </row>
    <row r="1407" spans="1:25">
      <c r="A1407" s="284"/>
      <c r="B1407" s="356"/>
      <c r="C1407" s="356"/>
      <c r="D1407" s="356"/>
      <c r="E1407" s="356"/>
      <c r="F1407" s="356"/>
      <c r="G1407" s="356"/>
      <c r="H1407" s="356"/>
      <c r="I1407" s="356"/>
      <c r="J1407" s="347">
        <v>0</v>
      </c>
      <c r="K1407" s="348" t="s">
        <v>2763</v>
      </c>
      <c r="L1407" s="348" t="s">
        <v>2763</v>
      </c>
      <c r="M1407" s="347">
        <v>0</v>
      </c>
      <c r="N1407" s="347"/>
      <c r="O1407" s="348" t="e">
        <v>#N/A</v>
      </c>
      <c r="P1407" s="347"/>
      <c r="Q1407" s="357"/>
      <c r="R1407" s="356"/>
      <c r="S1407" s="356"/>
      <c r="U1407" s="308"/>
      <c r="V1407" s="309">
        <f>SUM(V1389:V1406)</f>
        <v>706587002</v>
      </c>
      <c r="W1407" s="309">
        <f>SUM(W1389:W1406)</f>
        <v>446807000</v>
      </c>
      <c r="X1407" s="309">
        <f>SUM(X1389:X1406)</f>
        <v>443617000</v>
      </c>
      <c r="Y1407" s="309">
        <f>SUM(Y1389:Y1406)</f>
        <v>441377000</v>
      </c>
    </row>
    <row r="1408" spans="1:25">
      <c r="A1408" s="284"/>
      <c r="J1408" s="278">
        <v>0</v>
      </c>
      <c r="K1408" s="279" t="s">
        <v>2763</v>
      </c>
      <c r="L1408" s="279" t="s">
        <v>2763</v>
      </c>
      <c r="M1408" s="278">
        <v>0</v>
      </c>
      <c r="N1408" s="278"/>
      <c r="O1408" s="279" t="e">
        <v>#N/A</v>
      </c>
      <c r="P1408" s="278"/>
    </row>
    <row r="1409" spans="1:25">
      <c r="A1409" s="284"/>
      <c r="J1409" s="278">
        <v>0</v>
      </c>
      <c r="K1409" s="279" t="s">
        <v>2763</v>
      </c>
      <c r="L1409" s="279" t="s">
        <v>2763</v>
      </c>
      <c r="M1409" s="278">
        <v>0</v>
      </c>
      <c r="N1409" s="278"/>
      <c r="O1409" s="279" t="e">
        <v>#N/A</v>
      </c>
      <c r="P1409" s="278"/>
    </row>
    <row r="1410" spans="1:25">
      <c r="A1410" s="284"/>
      <c r="J1410" s="278">
        <v>0</v>
      </c>
      <c r="K1410" s="279" t="s">
        <v>2763</v>
      </c>
      <c r="L1410" s="279" t="s">
        <v>2763</v>
      </c>
      <c r="M1410" s="278">
        <v>0</v>
      </c>
      <c r="N1410" s="278"/>
      <c r="O1410" s="279" t="e">
        <v>#N/A</v>
      </c>
      <c r="P1410" s="278"/>
    </row>
    <row r="1411" spans="1:25">
      <c r="A1411" s="284"/>
      <c r="J1411" s="278">
        <v>0</v>
      </c>
      <c r="K1411" s="279" t="s">
        <v>2763</v>
      </c>
      <c r="L1411" s="279" t="s">
        <v>2763</v>
      </c>
      <c r="M1411" s="278">
        <v>0</v>
      </c>
      <c r="N1411" s="278"/>
      <c r="O1411" s="279" t="e">
        <v>#N/A</v>
      </c>
      <c r="P1411" s="278"/>
    </row>
    <row r="1412" spans="1:25">
      <c r="A1412" s="284"/>
      <c r="J1412" s="278">
        <v>0</v>
      </c>
      <c r="K1412" s="279" t="s">
        <v>2763</v>
      </c>
      <c r="L1412" s="279" t="s">
        <v>2763</v>
      </c>
      <c r="M1412" s="278">
        <v>0</v>
      </c>
      <c r="N1412" s="278"/>
      <c r="O1412" s="279" t="e">
        <v>#N/A</v>
      </c>
      <c r="P1412" s="278"/>
    </row>
    <row r="1413" spans="1:25">
      <c r="A1413" s="284"/>
      <c r="B1413" s="313" t="s">
        <v>590</v>
      </c>
      <c r="C1413" s="313"/>
      <c r="J1413" s="278">
        <v>0</v>
      </c>
      <c r="K1413" s="279" t="s">
        <v>2763</v>
      </c>
      <c r="L1413" s="279" t="s">
        <v>2763</v>
      </c>
      <c r="M1413" s="278">
        <v>0</v>
      </c>
      <c r="N1413" s="278"/>
      <c r="O1413" s="279" t="e">
        <v>#N/A</v>
      </c>
      <c r="P1413" s="278"/>
      <c r="U1413" s="313"/>
      <c r="V1413" s="313"/>
      <c r="W1413" s="303"/>
      <c r="X1413" s="303"/>
      <c r="Y1413" s="303"/>
    </row>
    <row r="1414" spans="1:25">
      <c r="A1414" s="285" t="s">
        <v>2702</v>
      </c>
      <c r="B1414" s="356" t="s">
        <v>1775</v>
      </c>
      <c r="C1414" s="356" t="s">
        <v>2602</v>
      </c>
      <c r="D1414" s="356"/>
      <c r="E1414" s="356"/>
      <c r="F1414" s="356" t="e">
        <v>#N/A</v>
      </c>
      <c r="G1414" s="356"/>
      <c r="H1414" s="356"/>
      <c r="I1414" s="356" t="s">
        <v>3209</v>
      </c>
      <c r="J1414" s="347" t="s">
        <v>3209</v>
      </c>
      <c r="K1414" s="348" t="s">
        <v>4141</v>
      </c>
      <c r="L1414" s="348" t="s">
        <v>3999</v>
      </c>
      <c r="M1414" s="347" t="s">
        <v>2702</v>
      </c>
      <c r="N1414" s="347" t="s">
        <v>3209</v>
      </c>
      <c r="O1414" s="348" t="s">
        <v>2190</v>
      </c>
      <c r="P1414" s="347"/>
      <c r="Q1414" s="357" t="s">
        <v>2769</v>
      </c>
      <c r="R1414" s="356"/>
      <c r="S1414" s="356" t="s">
        <v>2190</v>
      </c>
      <c r="T1414" s="287" t="s">
        <v>2771</v>
      </c>
      <c r="U1414" s="259" t="s">
        <v>1083</v>
      </c>
      <c r="V1414" s="304">
        <v>35700000</v>
      </c>
      <c r="W1414" s="305">
        <v>26650000</v>
      </c>
      <c r="X1414" s="305">
        <v>26650000</v>
      </c>
      <c r="Y1414" s="305">
        <v>26650000</v>
      </c>
    </row>
    <row r="1415" spans="1:25">
      <c r="A1415" s="285" t="s">
        <v>2703</v>
      </c>
      <c r="B1415" s="356" t="s">
        <v>1775</v>
      </c>
      <c r="C1415" s="356" t="s">
        <v>2602</v>
      </c>
      <c r="D1415" s="356"/>
      <c r="E1415" s="356"/>
      <c r="F1415" s="356" t="e">
        <v>#N/A</v>
      </c>
      <c r="G1415" s="356"/>
      <c r="H1415" s="356"/>
      <c r="I1415" s="356" t="s">
        <v>3210</v>
      </c>
      <c r="J1415" s="347" t="s">
        <v>3210</v>
      </c>
      <c r="K1415" s="348" t="s">
        <v>4069</v>
      </c>
      <c r="L1415" s="348" t="s">
        <v>3999</v>
      </c>
      <c r="M1415" s="347" t="s">
        <v>2703</v>
      </c>
      <c r="N1415" s="347" t="s">
        <v>3210</v>
      </c>
      <c r="O1415" s="348" t="s">
        <v>2190</v>
      </c>
      <c r="P1415" s="347"/>
      <c r="Q1415" s="357" t="s">
        <v>2769</v>
      </c>
      <c r="R1415" s="356"/>
      <c r="S1415" s="356" t="s">
        <v>2190</v>
      </c>
      <c r="T1415" s="287" t="s">
        <v>2771</v>
      </c>
      <c r="U1415" s="259" t="s">
        <v>1951</v>
      </c>
      <c r="V1415" s="304">
        <v>4358850</v>
      </c>
      <c r="W1415" s="305">
        <v>0</v>
      </c>
      <c r="X1415" s="305"/>
      <c r="Y1415" s="305"/>
    </row>
    <row r="1416" spans="1:25">
      <c r="A1416" s="285" t="s">
        <v>2704</v>
      </c>
      <c r="B1416" s="356" t="s">
        <v>1775</v>
      </c>
      <c r="C1416" s="356" t="s">
        <v>2602</v>
      </c>
      <c r="D1416" s="356"/>
      <c r="E1416" s="356"/>
      <c r="F1416" s="356" t="e">
        <v>#N/A</v>
      </c>
      <c r="G1416" s="356"/>
      <c r="H1416" s="356"/>
      <c r="I1416" s="356" t="s">
        <v>3211</v>
      </c>
      <c r="J1416" s="347" t="s">
        <v>3211</v>
      </c>
      <c r="K1416" s="348" t="s">
        <v>4069</v>
      </c>
      <c r="L1416" s="348" t="s">
        <v>3999</v>
      </c>
      <c r="M1416" s="347" t="s">
        <v>2704</v>
      </c>
      <c r="N1416" s="347" t="s">
        <v>3211</v>
      </c>
      <c r="O1416" s="348" t="s">
        <v>2181</v>
      </c>
      <c r="P1416" s="347"/>
      <c r="Q1416" s="357" t="s">
        <v>2769</v>
      </c>
      <c r="R1416" s="356"/>
      <c r="S1416" s="356" t="s">
        <v>2181</v>
      </c>
      <c r="T1416" s="287" t="s">
        <v>2771</v>
      </c>
      <c r="U1416" s="259" t="s">
        <v>1084</v>
      </c>
      <c r="V1416" s="304">
        <v>50000000</v>
      </c>
      <c r="W1416" s="305">
        <v>51900000</v>
      </c>
      <c r="X1416" s="305">
        <v>43250000</v>
      </c>
      <c r="Y1416" s="305">
        <v>21625000</v>
      </c>
    </row>
    <row r="1417" spans="1:25">
      <c r="A1417" s="285" t="s">
        <v>2705</v>
      </c>
      <c r="B1417" s="356" t="s">
        <v>1775</v>
      </c>
      <c r="C1417" s="356" t="s">
        <v>2602</v>
      </c>
      <c r="D1417" s="356"/>
      <c r="E1417" s="356"/>
      <c r="F1417" s="356" t="s">
        <v>2705</v>
      </c>
      <c r="G1417" s="356"/>
      <c r="H1417" s="356"/>
      <c r="I1417" s="356" t="s">
        <v>3212</v>
      </c>
      <c r="J1417" s="347" t="s">
        <v>3212</v>
      </c>
      <c r="K1417" s="348" t="s">
        <v>4141</v>
      </c>
      <c r="L1417" s="348" t="s">
        <v>3999</v>
      </c>
      <c r="M1417" s="347" t="s">
        <v>2705</v>
      </c>
      <c r="N1417" s="347" t="s">
        <v>3212</v>
      </c>
      <c r="O1417" s="348" t="s">
        <v>2177</v>
      </c>
      <c r="P1417" s="347"/>
      <c r="Q1417" s="357" t="s">
        <v>2769</v>
      </c>
      <c r="R1417" s="356"/>
      <c r="S1417" s="356" t="s">
        <v>2177</v>
      </c>
      <c r="T1417" s="287" t="s">
        <v>2771</v>
      </c>
      <c r="U1417" s="259" t="s">
        <v>1952</v>
      </c>
      <c r="V1417" s="304">
        <v>12000000</v>
      </c>
      <c r="W1417" s="305">
        <v>0</v>
      </c>
      <c r="X1417" s="305"/>
      <c r="Y1417" s="305"/>
    </row>
    <row r="1418" spans="1:25">
      <c r="A1418" s="285" t="s">
        <v>2706</v>
      </c>
      <c r="B1418" s="356" t="s">
        <v>1775</v>
      </c>
      <c r="C1418" s="356" t="s">
        <v>2602</v>
      </c>
      <c r="D1418" s="356"/>
      <c r="E1418" s="356"/>
      <c r="F1418" s="356" t="e">
        <v>#N/A</v>
      </c>
      <c r="G1418" s="356"/>
      <c r="H1418" s="356"/>
      <c r="I1418" s="356" t="s">
        <v>3213</v>
      </c>
      <c r="J1418" s="347" t="s">
        <v>3213</v>
      </c>
      <c r="K1418" s="348" t="s">
        <v>4069</v>
      </c>
      <c r="L1418" s="348" t="s">
        <v>3999</v>
      </c>
      <c r="M1418" s="347" t="s">
        <v>2706</v>
      </c>
      <c r="N1418" s="347" t="s">
        <v>3213</v>
      </c>
      <c r="O1418" s="348" t="s">
        <v>2190</v>
      </c>
      <c r="P1418" s="347"/>
      <c r="Q1418" s="357" t="s">
        <v>2769</v>
      </c>
      <c r="R1418" s="356"/>
      <c r="S1418" s="356" t="s">
        <v>2190</v>
      </c>
      <c r="T1418" s="287" t="s">
        <v>2771</v>
      </c>
      <c r="U1418" s="259" t="s">
        <v>1953</v>
      </c>
      <c r="V1418" s="304">
        <v>2200000</v>
      </c>
      <c r="W1418" s="305">
        <v>0</v>
      </c>
      <c r="X1418" s="305"/>
      <c r="Y1418" s="305"/>
    </row>
    <row r="1419" spans="1:25">
      <c r="A1419" s="285" t="s">
        <v>2707</v>
      </c>
      <c r="B1419" s="356" t="s">
        <v>1775</v>
      </c>
      <c r="C1419" s="356" t="s">
        <v>2602</v>
      </c>
      <c r="D1419" s="356"/>
      <c r="E1419" s="356"/>
      <c r="F1419" s="356" t="e">
        <v>#N/A</v>
      </c>
      <c r="G1419" s="356"/>
      <c r="H1419" s="356"/>
      <c r="I1419" s="356" t="s">
        <v>3214</v>
      </c>
      <c r="J1419" s="347" t="s">
        <v>3214</v>
      </c>
      <c r="K1419" s="348" t="s">
        <v>4069</v>
      </c>
      <c r="L1419" s="348" t="s">
        <v>3999</v>
      </c>
      <c r="M1419" s="347" t="s">
        <v>2707</v>
      </c>
      <c r="N1419" s="347" t="s">
        <v>3214</v>
      </c>
      <c r="O1419" s="348" t="s">
        <v>2190</v>
      </c>
      <c r="P1419" s="347"/>
      <c r="Q1419" s="357" t="s">
        <v>2769</v>
      </c>
      <c r="R1419" s="356"/>
      <c r="S1419" s="356" t="s">
        <v>2190</v>
      </c>
      <c r="T1419" s="287" t="s">
        <v>2771</v>
      </c>
      <c r="U1419" s="259" t="s">
        <v>1086</v>
      </c>
      <c r="V1419" s="304">
        <v>13500000</v>
      </c>
      <c r="W1419" s="305">
        <v>133840000</v>
      </c>
      <c r="X1419" s="305">
        <v>66920000</v>
      </c>
      <c r="Y1419" s="305">
        <v>66920000</v>
      </c>
    </row>
    <row r="1420" spans="1:25">
      <c r="A1420" s="285" t="s">
        <v>2709</v>
      </c>
      <c r="B1420" s="356" t="s">
        <v>1775</v>
      </c>
      <c r="C1420" s="356" t="s">
        <v>2602</v>
      </c>
      <c r="D1420" s="356"/>
      <c r="E1420" s="356"/>
      <c r="F1420" s="356" t="e">
        <v>#N/A</v>
      </c>
      <c r="G1420" s="356"/>
      <c r="H1420" s="356"/>
      <c r="I1420" s="356" t="s">
        <v>3216</v>
      </c>
      <c r="J1420" s="347" t="s">
        <v>3216</v>
      </c>
      <c r="K1420" s="348" t="s">
        <v>4069</v>
      </c>
      <c r="L1420" s="348" t="s">
        <v>3999</v>
      </c>
      <c r="M1420" s="347" t="s">
        <v>2709</v>
      </c>
      <c r="N1420" s="347" t="s">
        <v>3216</v>
      </c>
      <c r="O1420" s="348" t="s">
        <v>2436</v>
      </c>
      <c r="P1420" s="347"/>
      <c r="Q1420" s="357" t="s">
        <v>2769</v>
      </c>
      <c r="R1420" s="356"/>
      <c r="S1420" s="356" t="s">
        <v>2436</v>
      </c>
      <c r="T1420" s="287" t="s">
        <v>2771</v>
      </c>
      <c r="U1420" s="259" t="s">
        <v>1954</v>
      </c>
      <c r="V1420" s="304">
        <v>54000000</v>
      </c>
      <c r="W1420" s="305">
        <v>0</v>
      </c>
      <c r="X1420" s="305"/>
      <c r="Y1420" s="305"/>
    </row>
    <row r="1421" spans="1:25">
      <c r="A1421" s="285" t="s">
        <v>2710</v>
      </c>
      <c r="B1421" s="356" t="s">
        <v>1775</v>
      </c>
      <c r="C1421" s="356" t="s">
        <v>2602</v>
      </c>
      <c r="D1421" s="356"/>
      <c r="E1421" s="356"/>
      <c r="F1421" s="356" t="s">
        <v>2710</v>
      </c>
      <c r="G1421" s="356"/>
      <c r="H1421" s="356"/>
      <c r="I1421" s="356" t="s">
        <v>3217</v>
      </c>
      <c r="J1421" s="347" t="s">
        <v>3217</v>
      </c>
      <c r="K1421" s="348" t="s">
        <v>4069</v>
      </c>
      <c r="L1421" s="348" t="s">
        <v>3999</v>
      </c>
      <c r="M1421" s="347" t="s">
        <v>2710</v>
      </c>
      <c r="N1421" s="347" t="s">
        <v>3217</v>
      </c>
      <c r="O1421" s="348" t="s">
        <v>2288</v>
      </c>
      <c r="P1421" s="347"/>
      <c r="Q1421" s="357" t="s">
        <v>2769</v>
      </c>
      <c r="R1421" s="356"/>
      <c r="S1421" s="356" t="s">
        <v>2288</v>
      </c>
      <c r="T1421" s="287" t="s">
        <v>2771</v>
      </c>
      <c r="U1421" s="259" t="s">
        <v>1085</v>
      </c>
      <c r="V1421" s="304">
        <v>10000000</v>
      </c>
      <c r="W1421" s="305">
        <v>42000000</v>
      </c>
      <c r="X1421" s="305">
        <v>10000000</v>
      </c>
      <c r="Y1421" s="305">
        <v>10000000</v>
      </c>
    </row>
    <row r="1422" spans="1:25">
      <c r="A1422" s="285" t="s">
        <v>2713</v>
      </c>
      <c r="B1422" s="356" t="s">
        <v>1775</v>
      </c>
      <c r="C1422" s="356" t="s">
        <v>2602</v>
      </c>
      <c r="D1422" s="356"/>
      <c r="E1422" s="356"/>
      <c r="F1422" s="356" t="e">
        <v>#N/A</v>
      </c>
      <c r="G1422" s="356"/>
      <c r="H1422" s="356"/>
      <c r="I1422" s="356" t="s">
        <v>3220</v>
      </c>
      <c r="J1422" s="347" t="s">
        <v>3220</v>
      </c>
      <c r="K1422" s="348" t="s">
        <v>4141</v>
      </c>
      <c r="L1422" s="348" t="s">
        <v>3999</v>
      </c>
      <c r="M1422" s="347" t="s">
        <v>2713</v>
      </c>
      <c r="N1422" s="347" t="s">
        <v>3220</v>
      </c>
      <c r="O1422" s="348" t="s">
        <v>2177</v>
      </c>
      <c r="P1422" s="347"/>
      <c r="Q1422" s="357" t="s">
        <v>2769</v>
      </c>
      <c r="R1422" s="356"/>
      <c r="S1422" s="356" t="s">
        <v>2177</v>
      </c>
      <c r="T1422" s="287" t="s">
        <v>2771</v>
      </c>
      <c r="U1422" s="259" t="s">
        <v>1088</v>
      </c>
      <c r="V1422" s="304">
        <v>8725000</v>
      </c>
      <c r="W1422" s="305">
        <v>3300000</v>
      </c>
      <c r="X1422" s="305">
        <v>1650000</v>
      </c>
      <c r="Y1422" s="305">
        <v>1650000</v>
      </c>
    </row>
    <row r="1423" spans="1:25" ht="31.5">
      <c r="A1423" s="285" t="s">
        <v>2711</v>
      </c>
      <c r="B1423" s="356" t="s">
        <v>1775</v>
      </c>
      <c r="C1423" s="356" t="s">
        <v>2602</v>
      </c>
      <c r="D1423" s="356"/>
      <c r="E1423" s="356"/>
      <c r="F1423" s="356" t="e">
        <v>#N/A</v>
      </c>
      <c r="G1423" s="356"/>
      <c r="H1423" s="356"/>
      <c r="I1423" s="356" t="s">
        <v>3218</v>
      </c>
      <c r="J1423" s="347" t="s">
        <v>3218</v>
      </c>
      <c r="K1423" s="348" t="s">
        <v>4069</v>
      </c>
      <c r="L1423" s="348" t="s">
        <v>3999</v>
      </c>
      <c r="M1423" s="347" t="s">
        <v>2711</v>
      </c>
      <c r="N1423" s="347" t="s">
        <v>3218</v>
      </c>
      <c r="O1423" s="348" t="s">
        <v>2181</v>
      </c>
      <c r="P1423" s="347"/>
      <c r="Q1423" s="357" t="s">
        <v>2769</v>
      </c>
      <c r="R1423" s="356"/>
      <c r="S1423" s="356" t="s">
        <v>2181</v>
      </c>
      <c r="T1423" s="287" t="s">
        <v>2771</v>
      </c>
      <c r="U1423" s="259" t="s">
        <v>1955</v>
      </c>
      <c r="V1423" s="304">
        <v>4128000</v>
      </c>
      <c r="W1423" s="305">
        <v>0</v>
      </c>
      <c r="X1423" s="305"/>
      <c r="Y1423" s="305"/>
    </row>
    <row r="1424" spans="1:25">
      <c r="A1424" s="285" t="s">
        <v>2712</v>
      </c>
      <c r="B1424" s="356" t="s">
        <v>1775</v>
      </c>
      <c r="C1424" s="356" t="s">
        <v>2602</v>
      </c>
      <c r="D1424" s="356"/>
      <c r="E1424" s="356"/>
      <c r="F1424" s="356" t="e">
        <v>#N/A</v>
      </c>
      <c r="G1424" s="356"/>
      <c r="H1424" s="356"/>
      <c r="I1424" s="356" t="s">
        <v>3219</v>
      </c>
      <c r="J1424" s="347" t="s">
        <v>3219</v>
      </c>
      <c r="K1424" s="348" t="s">
        <v>4069</v>
      </c>
      <c r="L1424" s="348" t="s">
        <v>3999</v>
      </c>
      <c r="M1424" s="347" t="s">
        <v>2712</v>
      </c>
      <c r="N1424" s="347" t="s">
        <v>3219</v>
      </c>
      <c r="O1424" s="348" t="s">
        <v>2604</v>
      </c>
      <c r="P1424" s="347"/>
      <c r="Q1424" s="357" t="s">
        <v>2769</v>
      </c>
      <c r="R1424" s="356"/>
      <c r="S1424" s="356" t="s">
        <v>2604</v>
      </c>
      <c r="T1424" s="287" t="s">
        <v>2771</v>
      </c>
      <c r="U1424" s="259" t="s">
        <v>1087</v>
      </c>
      <c r="V1424" s="304">
        <v>2824000</v>
      </c>
      <c r="W1424" s="305">
        <v>7200000</v>
      </c>
      <c r="X1424" s="305">
        <v>7200000</v>
      </c>
      <c r="Y1424" s="305">
        <v>7200000</v>
      </c>
    </row>
    <row r="1425" spans="1:25" ht="31.5">
      <c r="A1425" s="285" t="s">
        <v>2714</v>
      </c>
      <c r="B1425" s="356" t="s">
        <v>1775</v>
      </c>
      <c r="C1425" s="356" t="s">
        <v>2602</v>
      </c>
      <c r="D1425" s="356"/>
      <c r="E1425" s="356"/>
      <c r="F1425" s="356" t="s">
        <v>2714</v>
      </c>
      <c r="G1425" s="356"/>
      <c r="H1425" s="356"/>
      <c r="I1425" s="356" t="s">
        <v>3221</v>
      </c>
      <c r="J1425" s="347" t="s">
        <v>3221</v>
      </c>
      <c r="K1425" s="348" t="s">
        <v>4141</v>
      </c>
      <c r="L1425" s="348" t="s">
        <v>3999</v>
      </c>
      <c r="M1425" s="347" t="s">
        <v>2714</v>
      </c>
      <c r="N1425" s="347" t="s">
        <v>3221</v>
      </c>
      <c r="O1425" s="348" t="s">
        <v>2177</v>
      </c>
      <c r="P1425" s="347"/>
      <c r="Q1425" s="357" t="s">
        <v>2769</v>
      </c>
      <c r="R1425" s="356"/>
      <c r="S1425" s="356" t="s">
        <v>2177</v>
      </c>
      <c r="T1425" s="287" t="s">
        <v>2771</v>
      </c>
      <c r="U1425" s="259" t="s">
        <v>1956</v>
      </c>
      <c r="V1425" s="304">
        <v>6800000</v>
      </c>
      <c r="W1425" s="305">
        <v>0</v>
      </c>
      <c r="X1425" s="305"/>
      <c r="Y1425" s="305"/>
    </row>
    <row r="1426" spans="1:25">
      <c r="A1426" s="285" t="s">
        <v>2715</v>
      </c>
      <c r="B1426" s="356" t="s">
        <v>1775</v>
      </c>
      <c r="C1426" s="356" t="s">
        <v>2602</v>
      </c>
      <c r="D1426" s="356"/>
      <c r="E1426" s="356"/>
      <c r="F1426" s="356" t="e">
        <v>#N/A</v>
      </c>
      <c r="G1426" s="356"/>
      <c r="H1426" s="356"/>
      <c r="I1426" s="356" t="s">
        <v>3222</v>
      </c>
      <c r="J1426" s="347" t="s">
        <v>3222</v>
      </c>
      <c r="K1426" s="348" t="s">
        <v>4069</v>
      </c>
      <c r="L1426" s="348" t="s">
        <v>3999</v>
      </c>
      <c r="M1426" s="347" t="s">
        <v>2715</v>
      </c>
      <c r="N1426" s="347" t="s">
        <v>3222</v>
      </c>
      <c r="O1426" s="348" t="s">
        <v>2436</v>
      </c>
      <c r="P1426" s="347"/>
      <c r="Q1426" s="357" t="s">
        <v>2769</v>
      </c>
      <c r="R1426" s="356"/>
      <c r="S1426" s="356" t="s">
        <v>2436</v>
      </c>
      <c r="T1426" s="287" t="s">
        <v>2771</v>
      </c>
      <c r="U1426" s="259" t="s">
        <v>1957</v>
      </c>
      <c r="V1426" s="304">
        <v>4300000</v>
      </c>
      <c r="W1426" s="305">
        <v>0</v>
      </c>
      <c r="X1426" s="305"/>
      <c r="Y1426" s="305"/>
    </row>
    <row r="1427" spans="1:25">
      <c r="A1427" s="285" t="s">
        <v>3993</v>
      </c>
      <c r="B1427" s="356" t="s">
        <v>1775</v>
      </c>
      <c r="C1427" s="356" t="s">
        <v>2602</v>
      </c>
      <c r="D1427" s="356"/>
      <c r="E1427" s="356"/>
      <c r="F1427" s="356" t="e">
        <v>#N/A</v>
      </c>
      <c r="G1427" s="356"/>
      <c r="H1427" s="356"/>
      <c r="I1427" s="356" t="e">
        <v>#N/A</v>
      </c>
      <c r="J1427" s="347" t="s">
        <v>3210</v>
      </c>
      <c r="K1427" s="348" t="s">
        <v>4069</v>
      </c>
      <c r="L1427" s="348" t="s">
        <v>3999</v>
      </c>
      <c r="M1427" s="347" t="s">
        <v>3993</v>
      </c>
      <c r="N1427" s="347" t="s">
        <v>4142</v>
      </c>
      <c r="O1427" s="348" t="s">
        <v>2190</v>
      </c>
      <c r="P1427" s="347"/>
      <c r="Q1427" s="357" t="s">
        <v>2769</v>
      </c>
      <c r="R1427" s="356"/>
      <c r="S1427" s="356" t="s">
        <v>2190</v>
      </c>
      <c r="T1427" s="287" t="s">
        <v>2771</v>
      </c>
      <c r="U1427" s="259" t="s">
        <v>1090</v>
      </c>
      <c r="V1427" s="304"/>
      <c r="W1427" s="305">
        <v>2570000</v>
      </c>
      <c r="X1427" s="305">
        <v>1200000</v>
      </c>
      <c r="Y1427" s="305">
        <v>1200000</v>
      </c>
    </row>
    <row r="1428" spans="1:25">
      <c r="A1428" s="285" t="s">
        <v>3378</v>
      </c>
      <c r="B1428" s="356" t="s">
        <v>1775</v>
      </c>
      <c r="C1428" s="356" t="s">
        <v>2602</v>
      </c>
      <c r="D1428" s="356"/>
      <c r="E1428" s="356"/>
      <c r="F1428" s="356" t="e">
        <v>#N/A</v>
      </c>
      <c r="G1428" s="356"/>
      <c r="H1428" s="356"/>
      <c r="I1428" s="356" t="s">
        <v>3379</v>
      </c>
      <c r="J1428" s="347" t="s">
        <v>3952</v>
      </c>
      <c r="K1428" s="348" t="s">
        <v>4049</v>
      </c>
      <c r="L1428" s="348" t="s">
        <v>3998</v>
      </c>
      <c r="M1428" s="347" t="s">
        <v>3378</v>
      </c>
      <c r="N1428" s="347" t="s">
        <v>3952</v>
      </c>
      <c r="O1428" s="348">
        <v>0</v>
      </c>
      <c r="P1428" s="347"/>
      <c r="Q1428" s="357" t="s">
        <v>2769</v>
      </c>
      <c r="R1428" s="356"/>
      <c r="S1428" s="356">
        <v>23020101</v>
      </c>
      <c r="U1428" s="259" t="s">
        <v>1091</v>
      </c>
      <c r="V1428" s="304"/>
      <c r="W1428" s="305">
        <v>49230000</v>
      </c>
      <c r="X1428" s="305">
        <v>5230000</v>
      </c>
      <c r="Y1428" s="305">
        <v>5230000</v>
      </c>
    </row>
    <row r="1429" spans="1:25">
      <c r="A1429" s="285" t="s">
        <v>3380</v>
      </c>
      <c r="B1429" s="356" t="s">
        <v>1775</v>
      </c>
      <c r="C1429" s="356" t="s">
        <v>2602</v>
      </c>
      <c r="D1429" s="356"/>
      <c r="E1429" s="356"/>
      <c r="F1429" s="356" t="e">
        <v>#N/A</v>
      </c>
      <c r="G1429" s="356"/>
      <c r="H1429" s="356"/>
      <c r="I1429" s="356" t="s">
        <v>3381</v>
      </c>
      <c r="J1429" s="347" t="s">
        <v>3953</v>
      </c>
      <c r="K1429" s="348" t="s">
        <v>4047</v>
      </c>
      <c r="L1429" s="348" t="s">
        <v>4059</v>
      </c>
      <c r="M1429" s="347" t="s">
        <v>3380</v>
      </c>
      <c r="N1429" s="347" t="s">
        <v>3953</v>
      </c>
      <c r="O1429" s="348">
        <v>0</v>
      </c>
      <c r="P1429" s="347"/>
      <c r="Q1429" s="357" t="s">
        <v>2769</v>
      </c>
      <c r="R1429" s="356"/>
      <c r="S1429" s="356">
        <v>23020101</v>
      </c>
      <c r="U1429" s="259" t="s">
        <v>1092</v>
      </c>
      <c r="V1429" s="304"/>
      <c r="W1429" s="305">
        <v>90000000</v>
      </c>
      <c r="X1429" s="305">
        <v>0</v>
      </c>
      <c r="Y1429" s="305">
        <v>0</v>
      </c>
    </row>
    <row r="1430" spans="1:25">
      <c r="A1430" s="285" t="s">
        <v>3382</v>
      </c>
      <c r="B1430" s="356" t="s">
        <v>1775</v>
      </c>
      <c r="C1430" s="356" t="s">
        <v>2602</v>
      </c>
      <c r="D1430" s="356"/>
      <c r="E1430" s="356"/>
      <c r="F1430" s="356" t="e">
        <v>#N/A</v>
      </c>
      <c r="G1430" s="356"/>
      <c r="H1430" s="356"/>
      <c r="I1430" s="356" t="s">
        <v>3383</v>
      </c>
      <c r="J1430" s="347" t="s">
        <v>3954</v>
      </c>
      <c r="K1430" s="348" t="s">
        <v>4120</v>
      </c>
      <c r="L1430" s="348" t="s">
        <v>4000</v>
      </c>
      <c r="M1430" s="347" t="s">
        <v>3382</v>
      </c>
      <c r="N1430" s="347" t="s">
        <v>3954</v>
      </c>
      <c r="O1430" s="348">
        <v>0</v>
      </c>
      <c r="P1430" s="347"/>
      <c r="Q1430" s="357" t="s">
        <v>2769</v>
      </c>
      <c r="R1430" s="356"/>
      <c r="S1430" s="356">
        <v>23050101</v>
      </c>
      <c r="U1430" s="259" t="s">
        <v>1093</v>
      </c>
      <c r="V1430" s="304">
        <v>30000000</v>
      </c>
      <c r="W1430" s="305">
        <v>70000000</v>
      </c>
      <c r="X1430" s="305">
        <v>70000000</v>
      </c>
      <c r="Y1430" s="305">
        <v>70000000</v>
      </c>
    </row>
    <row r="1431" spans="1:25" s="310" customFormat="1">
      <c r="A1431" s="285" t="s">
        <v>2716</v>
      </c>
      <c r="B1431" s="356" t="s">
        <v>1775</v>
      </c>
      <c r="C1431" s="356" t="s">
        <v>2602</v>
      </c>
      <c r="D1431" s="358"/>
      <c r="E1431" s="358"/>
      <c r="F1431" s="356" t="e">
        <v>#N/A</v>
      </c>
      <c r="G1431" s="358"/>
      <c r="H1431" s="358"/>
      <c r="I1431" s="356" t="s">
        <v>3223</v>
      </c>
      <c r="J1431" s="347" t="s">
        <v>3223</v>
      </c>
      <c r="K1431" s="348" t="s">
        <v>4069</v>
      </c>
      <c r="L1431" s="348" t="s">
        <v>3999</v>
      </c>
      <c r="M1431" s="347" t="s">
        <v>2716</v>
      </c>
      <c r="N1431" s="347" t="s">
        <v>3223</v>
      </c>
      <c r="O1431" s="348" t="s">
        <v>2190</v>
      </c>
      <c r="P1431" s="347"/>
      <c r="Q1431" s="357" t="s">
        <v>2769</v>
      </c>
      <c r="R1431" s="358"/>
      <c r="S1431" s="356" t="s">
        <v>2190</v>
      </c>
      <c r="T1431" s="287" t="s">
        <v>2771</v>
      </c>
      <c r="U1431" s="259" t="s">
        <v>1094</v>
      </c>
      <c r="V1431" s="304">
        <v>8000000</v>
      </c>
      <c r="W1431" s="305">
        <v>24000000</v>
      </c>
      <c r="X1431" s="305">
        <v>12000000</v>
      </c>
      <c r="Y1431" s="305">
        <v>12000000</v>
      </c>
    </row>
    <row r="1432" spans="1:25">
      <c r="A1432" s="285" t="s">
        <v>2708</v>
      </c>
      <c r="B1432" s="356" t="s">
        <v>1775</v>
      </c>
      <c r="C1432" s="356" t="s">
        <v>2602</v>
      </c>
      <c r="D1432" s="356"/>
      <c r="E1432" s="356"/>
      <c r="F1432" s="356" t="e">
        <v>#N/A</v>
      </c>
      <c r="G1432" s="356"/>
      <c r="H1432" s="356"/>
      <c r="I1432" s="356" t="s">
        <v>3215</v>
      </c>
      <c r="J1432" s="347" t="s">
        <v>3215</v>
      </c>
      <c r="K1432" s="348" t="s">
        <v>4069</v>
      </c>
      <c r="L1432" s="348" t="s">
        <v>3999</v>
      </c>
      <c r="M1432" s="347" t="s">
        <v>2708</v>
      </c>
      <c r="N1432" s="347" t="s">
        <v>3215</v>
      </c>
      <c r="O1432" s="348" t="s">
        <v>2238</v>
      </c>
      <c r="P1432" s="347"/>
      <c r="Q1432" s="357" t="s">
        <v>2769</v>
      </c>
      <c r="R1432" s="356"/>
      <c r="S1432" s="356" t="s">
        <v>2238</v>
      </c>
      <c r="T1432" s="287" t="s">
        <v>2771</v>
      </c>
      <c r="U1432" s="259" t="s">
        <v>1095</v>
      </c>
      <c r="V1432" s="304">
        <v>1300000</v>
      </c>
      <c r="W1432" s="305">
        <v>14000000</v>
      </c>
      <c r="X1432" s="305">
        <v>7000000</v>
      </c>
      <c r="Y1432" s="305">
        <v>7000000</v>
      </c>
    </row>
    <row r="1433" spans="1:25" s="310" customFormat="1">
      <c r="A1433" s="285" t="s">
        <v>3386</v>
      </c>
      <c r="B1433" s="356" t="s">
        <v>1775</v>
      </c>
      <c r="C1433" s="356" t="s">
        <v>3387</v>
      </c>
      <c r="D1433" s="358"/>
      <c r="E1433" s="358"/>
      <c r="F1433" s="356" t="e">
        <v>#N/A</v>
      </c>
      <c r="G1433" s="358"/>
      <c r="H1433" s="358"/>
      <c r="I1433" s="356" t="s">
        <v>3388</v>
      </c>
      <c r="J1433" s="347" t="s">
        <v>3955</v>
      </c>
      <c r="K1433" s="348" t="s">
        <v>4049</v>
      </c>
      <c r="L1433" s="348" t="s">
        <v>3997</v>
      </c>
      <c r="M1433" s="347" t="s">
        <v>3386</v>
      </c>
      <c r="N1433" s="347" t="s">
        <v>3955</v>
      </c>
      <c r="O1433" s="363">
        <v>23020118</v>
      </c>
      <c r="P1433" s="347"/>
      <c r="Q1433" s="357" t="s">
        <v>2769</v>
      </c>
      <c r="R1433" s="358"/>
      <c r="S1433" s="363">
        <v>23020118</v>
      </c>
      <c r="T1433" s="287" t="s">
        <v>2771</v>
      </c>
      <c r="U1433" s="259" t="s">
        <v>1852</v>
      </c>
      <c r="V1433" s="259"/>
      <c r="W1433" s="305">
        <v>56000000</v>
      </c>
      <c r="X1433" s="305">
        <v>66000000</v>
      </c>
      <c r="Y1433" s="305">
        <v>66000000</v>
      </c>
    </row>
    <row r="1434" spans="1:25">
      <c r="A1434" s="284"/>
      <c r="B1434" s="356"/>
      <c r="C1434" s="356"/>
      <c r="D1434" s="356"/>
      <c r="E1434" s="356"/>
      <c r="F1434" s="356"/>
      <c r="G1434" s="356"/>
      <c r="H1434" s="356"/>
      <c r="I1434" s="356"/>
      <c r="J1434" s="347">
        <v>0</v>
      </c>
      <c r="K1434" s="348" t="s">
        <v>2763</v>
      </c>
      <c r="L1434" s="348" t="s">
        <v>2763</v>
      </c>
      <c r="M1434" s="347">
        <v>0</v>
      </c>
      <c r="N1434" s="347"/>
      <c r="O1434" s="348" t="e">
        <v>#N/A</v>
      </c>
      <c r="P1434" s="347"/>
      <c r="Q1434" s="357"/>
      <c r="R1434" s="356"/>
      <c r="S1434" s="356"/>
      <c r="U1434" s="308"/>
      <c r="V1434" s="309">
        <f>SUM(V1414:V1433)</f>
        <v>247835850</v>
      </c>
      <c r="W1434" s="309">
        <f>SUM(W1414:W1433)</f>
        <v>570690000</v>
      </c>
      <c r="X1434" s="309">
        <f>SUM(X1414:X1433)</f>
        <v>317100000</v>
      </c>
      <c r="Y1434" s="309">
        <f>SUM(Y1414:Y1433)</f>
        <v>295475000</v>
      </c>
    </row>
    <row r="1435" spans="1:25">
      <c r="A1435" s="284"/>
      <c r="J1435" s="278">
        <v>0</v>
      </c>
      <c r="K1435" s="279" t="s">
        <v>2763</v>
      </c>
      <c r="L1435" s="279" t="s">
        <v>2763</v>
      </c>
      <c r="M1435" s="278">
        <v>0</v>
      </c>
      <c r="N1435" s="278"/>
      <c r="O1435" s="279" t="e">
        <v>#N/A</v>
      </c>
      <c r="P1435" s="278"/>
    </row>
    <row r="1436" spans="1:25">
      <c r="A1436" s="284"/>
      <c r="J1436" s="278">
        <v>0</v>
      </c>
      <c r="K1436" s="279" t="s">
        <v>2763</v>
      </c>
      <c r="L1436" s="279" t="s">
        <v>2763</v>
      </c>
      <c r="M1436" s="278">
        <v>0</v>
      </c>
      <c r="N1436" s="278"/>
      <c r="O1436" s="279" t="e">
        <v>#N/A</v>
      </c>
      <c r="P1436" s="278"/>
    </row>
    <row r="1437" spans="1:25">
      <c r="A1437" s="284"/>
      <c r="J1437" s="278">
        <v>0</v>
      </c>
      <c r="K1437" s="279" t="s">
        <v>2763</v>
      </c>
      <c r="L1437" s="279" t="s">
        <v>2763</v>
      </c>
      <c r="M1437" s="278">
        <v>0</v>
      </c>
      <c r="N1437" s="278"/>
      <c r="O1437" s="279" t="e">
        <v>#N/A</v>
      </c>
      <c r="P1437" s="278"/>
    </row>
    <row r="1438" spans="1:25">
      <c r="A1438" s="284"/>
      <c r="J1438" s="278">
        <v>0</v>
      </c>
      <c r="K1438" s="279" t="s">
        <v>2763</v>
      </c>
      <c r="L1438" s="279" t="s">
        <v>2763</v>
      </c>
      <c r="M1438" s="278">
        <v>0</v>
      </c>
      <c r="N1438" s="278"/>
      <c r="O1438" s="279" t="e">
        <v>#N/A</v>
      </c>
      <c r="P1438" s="278"/>
    </row>
    <row r="1439" spans="1:25">
      <c r="A1439" s="284"/>
      <c r="J1439" s="278">
        <v>0</v>
      </c>
      <c r="K1439" s="279" t="s">
        <v>2763</v>
      </c>
      <c r="L1439" s="279" t="s">
        <v>2763</v>
      </c>
      <c r="M1439" s="278">
        <v>0</v>
      </c>
      <c r="N1439" s="278"/>
      <c r="O1439" s="279" t="e">
        <v>#N/A</v>
      </c>
      <c r="P1439" s="278"/>
    </row>
    <row r="1440" spans="1:25">
      <c r="A1440" s="284"/>
      <c r="B1440" s="313" t="s">
        <v>591</v>
      </c>
      <c r="C1440" s="313"/>
      <c r="J1440" s="278">
        <v>0</v>
      </c>
      <c r="K1440" s="279" t="s">
        <v>2763</v>
      </c>
      <c r="L1440" s="279" t="s">
        <v>2763</v>
      </c>
      <c r="M1440" s="278">
        <v>0</v>
      </c>
      <c r="N1440" s="278"/>
      <c r="O1440" s="279" t="e">
        <v>#N/A</v>
      </c>
      <c r="P1440" s="278"/>
      <c r="U1440" s="313"/>
      <c r="V1440" s="313"/>
      <c r="W1440" s="303"/>
      <c r="X1440" s="303"/>
      <c r="Y1440" s="303"/>
    </row>
    <row r="1441" spans="1:25">
      <c r="A1441" s="285" t="s">
        <v>3428</v>
      </c>
      <c r="B1441" s="356" t="s">
        <v>1776</v>
      </c>
      <c r="C1441" s="356" t="s">
        <v>3326</v>
      </c>
      <c r="D1441" s="356"/>
      <c r="E1441" s="356"/>
      <c r="F1441" s="356" t="e">
        <v>#N/A</v>
      </c>
      <c r="G1441" s="356"/>
      <c r="H1441" s="356"/>
      <c r="I1441" s="356" t="s">
        <v>3429</v>
      </c>
      <c r="J1441" s="347" t="s">
        <v>3956</v>
      </c>
      <c r="K1441" s="348" t="s">
        <v>4143</v>
      </c>
      <c r="L1441" s="348" t="s">
        <v>3998</v>
      </c>
      <c r="M1441" s="347" t="s">
        <v>3428</v>
      </c>
      <c r="N1441" s="347" t="s">
        <v>3956</v>
      </c>
      <c r="O1441" s="348">
        <v>0</v>
      </c>
      <c r="P1441" s="347"/>
      <c r="Q1441" s="357" t="s">
        <v>2769</v>
      </c>
      <c r="R1441" s="356"/>
      <c r="S1441" s="356">
        <v>23020101</v>
      </c>
      <c r="U1441" s="259" t="s">
        <v>1096</v>
      </c>
      <c r="V1441" s="304"/>
      <c r="W1441" s="305">
        <v>526578500</v>
      </c>
      <c r="X1441" s="305">
        <v>315978500</v>
      </c>
      <c r="Y1441" s="305">
        <v>210678500</v>
      </c>
    </row>
    <row r="1442" spans="1:25" s="310" customFormat="1">
      <c r="A1442" s="285" t="s">
        <v>2718</v>
      </c>
      <c r="B1442" s="356" t="s">
        <v>1776</v>
      </c>
      <c r="C1442" s="356" t="s">
        <v>2768</v>
      </c>
      <c r="D1442" s="358"/>
      <c r="E1442" s="358"/>
      <c r="F1442" s="356" t="s">
        <v>2718</v>
      </c>
      <c r="G1442" s="358"/>
      <c r="H1442" s="358"/>
      <c r="I1442" s="356" t="s">
        <v>3225</v>
      </c>
      <c r="J1442" s="347" t="s">
        <v>3225</v>
      </c>
      <c r="K1442" s="348" t="s">
        <v>4143</v>
      </c>
      <c r="L1442" s="348" t="s">
        <v>3999</v>
      </c>
      <c r="M1442" s="347" t="s">
        <v>2718</v>
      </c>
      <c r="N1442" s="347" t="s">
        <v>3225</v>
      </c>
      <c r="O1442" s="348" t="s">
        <v>2261</v>
      </c>
      <c r="P1442" s="347"/>
      <c r="Q1442" s="357" t="s">
        <v>2769</v>
      </c>
      <c r="R1442" s="358"/>
      <c r="S1442" s="356" t="s">
        <v>2261</v>
      </c>
      <c r="T1442" s="287" t="s">
        <v>2771</v>
      </c>
      <c r="U1442" s="259" t="s">
        <v>592</v>
      </c>
      <c r="V1442" s="304">
        <v>82039500</v>
      </c>
      <c r="W1442" s="305">
        <v>702107500</v>
      </c>
      <c r="X1442" s="305">
        <v>234107500</v>
      </c>
      <c r="Y1442" s="305">
        <v>234107500</v>
      </c>
    </row>
    <row r="1443" spans="1:25">
      <c r="A1443" s="285" t="s">
        <v>2719</v>
      </c>
      <c r="B1443" s="356" t="s">
        <v>1776</v>
      </c>
      <c r="C1443" s="356" t="s">
        <v>2768</v>
      </c>
      <c r="D1443" s="356"/>
      <c r="E1443" s="356"/>
      <c r="F1443" s="356" t="s">
        <v>2719</v>
      </c>
      <c r="G1443" s="356"/>
      <c r="H1443" s="356"/>
      <c r="I1443" s="356" t="s">
        <v>3226</v>
      </c>
      <c r="J1443" s="347" t="s">
        <v>3226</v>
      </c>
      <c r="K1443" s="348" t="s">
        <v>4069</v>
      </c>
      <c r="L1443" s="348" t="s">
        <v>3999</v>
      </c>
      <c r="M1443" s="347" t="s">
        <v>2719</v>
      </c>
      <c r="N1443" s="347" t="s">
        <v>3226</v>
      </c>
      <c r="O1443" s="348" t="s">
        <v>2288</v>
      </c>
      <c r="P1443" s="347"/>
      <c r="Q1443" s="357" t="s">
        <v>2769</v>
      </c>
      <c r="R1443" s="356"/>
      <c r="S1443" s="356" t="s">
        <v>2288</v>
      </c>
      <c r="T1443" s="287" t="s">
        <v>2771</v>
      </c>
      <c r="U1443" s="259" t="s">
        <v>593</v>
      </c>
      <c r="V1443" s="304">
        <v>33751000</v>
      </c>
      <c r="W1443" s="305">
        <v>61995000</v>
      </c>
      <c r="X1443" s="305">
        <v>0</v>
      </c>
      <c r="Y1443" s="305">
        <v>0</v>
      </c>
    </row>
    <row r="1444" spans="1:25">
      <c r="A1444" s="285" t="s">
        <v>2717</v>
      </c>
      <c r="B1444" s="356" t="s">
        <v>1776</v>
      </c>
      <c r="C1444" s="356" t="s">
        <v>2768</v>
      </c>
      <c r="D1444" s="356"/>
      <c r="E1444" s="356"/>
      <c r="F1444" s="356" t="s">
        <v>2717</v>
      </c>
      <c r="G1444" s="356"/>
      <c r="H1444" s="356"/>
      <c r="I1444" s="356" t="s">
        <v>3224</v>
      </c>
      <c r="J1444" s="347" t="s">
        <v>3224</v>
      </c>
      <c r="K1444" s="348" t="s">
        <v>4143</v>
      </c>
      <c r="L1444" s="348" t="s">
        <v>3999</v>
      </c>
      <c r="M1444" s="347" t="s">
        <v>2717</v>
      </c>
      <c r="N1444" s="347" t="s">
        <v>3224</v>
      </c>
      <c r="O1444" s="348" t="s">
        <v>2261</v>
      </c>
      <c r="P1444" s="347"/>
      <c r="Q1444" s="357" t="s">
        <v>2769</v>
      </c>
      <c r="R1444" s="356"/>
      <c r="S1444" s="356" t="s">
        <v>2261</v>
      </c>
      <c r="T1444" s="287" t="s">
        <v>2771</v>
      </c>
      <c r="U1444" s="259" t="s">
        <v>1941</v>
      </c>
      <c r="V1444" s="304">
        <v>162032250</v>
      </c>
      <c r="W1444" s="305">
        <v>0</v>
      </c>
      <c r="X1444" s="305"/>
      <c r="Y1444" s="305"/>
    </row>
    <row r="1445" spans="1:25">
      <c r="A1445" s="285" t="s">
        <v>2720</v>
      </c>
      <c r="B1445" s="356" t="s">
        <v>1776</v>
      </c>
      <c r="C1445" s="356" t="s">
        <v>2768</v>
      </c>
      <c r="D1445" s="356"/>
      <c r="E1445" s="356"/>
      <c r="F1445" s="356" t="s">
        <v>2720</v>
      </c>
      <c r="G1445" s="356"/>
      <c r="H1445" s="356"/>
      <c r="I1445" s="356" t="s">
        <v>3227</v>
      </c>
      <c r="J1445" s="347" t="s">
        <v>3227</v>
      </c>
      <c r="K1445" s="348" t="s">
        <v>4069</v>
      </c>
      <c r="L1445" s="348" t="s">
        <v>3999</v>
      </c>
      <c r="M1445" s="347" t="s">
        <v>2720</v>
      </c>
      <c r="N1445" s="347" t="s">
        <v>3227</v>
      </c>
      <c r="O1445" s="348" t="s">
        <v>2288</v>
      </c>
      <c r="P1445" s="347"/>
      <c r="Q1445" s="357" t="s">
        <v>2769</v>
      </c>
      <c r="R1445" s="356"/>
      <c r="S1445" s="356" t="s">
        <v>2288</v>
      </c>
      <c r="T1445" s="287" t="s">
        <v>2771</v>
      </c>
      <c r="U1445" s="259" t="s">
        <v>1942</v>
      </c>
      <c r="V1445" s="304">
        <v>50500000</v>
      </c>
      <c r="W1445" s="305">
        <v>0</v>
      </c>
      <c r="X1445" s="305"/>
      <c r="Y1445" s="305"/>
    </row>
    <row r="1446" spans="1:25">
      <c r="A1446" s="284"/>
      <c r="B1446" s="356"/>
      <c r="C1446" s="356"/>
      <c r="D1446" s="356"/>
      <c r="E1446" s="356"/>
      <c r="F1446" s="356"/>
      <c r="G1446" s="356"/>
      <c r="H1446" s="356"/>
      <c r="I1446" s="356"/>
      <c r="J1446" s="347">
        <v>0</v>
      </c>
      <c r="K1446" s="348" t="s">
        <v>2763</v>
      </c>
      <c r="L1446" s="348" t="s">
        <v>2763</v>
      </c>
      <c r="M1446" s="347">
        <v>0</v>
      </c>
      <c r="N1446" s="347"/>
      <c r="O1446" s="348" t="e">
        <v>#N/A</v>
      </c>
      <c r="P1446" s="347"/>
      <c r="Q1446" s="357"/>
      <c r="R1446" s="356"/>
      <c r="S1446" s="356"/>
      <c r="U1446" s="308"/>
      <c r="V1446" s="309">
        <f>SUM(V1441:V1445)</f>
        <v>328322750</v>
      </c>
      <c r="W1446" s="309">
        <f>SUM(W1441:W1445)</f>
        <v>1290681000</v>
      </c>
      <c r="X1446" s="309">
        <f>SUM(X1441:X1445)</f>
        <v>550086000</v>
      </c>
      <c r="Y1446" s="309">
        <f>SUM(Y1441:Y1445)</f>
        <v>444786000</v>
      </c>
    </row>
    <row r="1447" spans="1:25">
      <c r="A1447" s="284"/>
      <c r="J1447" s="278">
        <v>0</v>
      </c>
      <c r="K1447" s="279" t="s">
        <v>2763</v>
      </c>
      <c r="L1447" s="279" t="s">
        <v>2763</v>
      </c>
      <c r="M1447" s="278">
        <v>0</v>
      </c>
      <c r="N1447" s="278"/>
      <c r="O1447" s="279" t="e">
        <v>#N/A</v>
      </c>
      <c r="P1447" s="278"/>
    </row>
    <row r="1448" spans="1:25">
      <c r="A1448" s="284"/>
      <c r="J1448" s="278">
        <v>0</v>
      </c>
      <c r="K1448" s="279" t="s">
        <v>2763</v>
      </c>
      <c r="L1448" s="279" t="s">
        <v>2763</v>
      </c>
      <c r="M1448" s="278">
        <v>0</v>
      </c>
      <c r="N1448" s="278"/>
      <c r="O1448" s="279" t="e">
        <v>#N/A</v>
      </c>
      <c r="P1448" s="278"/>
    </row>
    <row r="1449" spans="1:25">
      <c r="A1449" s="284"/>
      <c r="J1449" s="278">
        <v>0</v>
      </c>
      <c r="K1449" s="279" t="s">
        <v>2763</v>
      </c>
      <c r="L1449" s="279" t="s">
        <v>2763</v>
      </c>
      <c r="M1449" s="278">
        <v>0</v>
      </c>
      <c r="N1449" s="278"/>
      <c r="O1449" s="279" t="e">
        <v>#N/A</v>
      </c>
      <c r="P1449" s="278"/>
    </row>
    <row r="1450" spans="1:25">
      <c r="A1450" s="284"/>
      <c r="J1450" s="278">
        <v>0</v>
      </c>
      <c r="K1450" s="279" t="s">
        <v>2763</v>
      </c>
      <c r="L1450" s="279" t="s">
        <v>2763</v>
      </c>
      <c r="M1450" s="278">
        <v>0</v>
      </c>
      <c r="N1450" s="278"/>
      <c r="O1450" s="279" t="e">
        <v>#N/A</v>
      </c>
      <c r="P1450" s="278"/>
    </row>
    <row r="1451" spans="1:25">
      <c r="A1451" s="284"/>
      <c r="J1451" s="278">
        <v>0</v>
      </c>
      <c r="K1451" s="279" t="s">
        <v>2763</v>
      </c>
      <c r="L1451" s="279" t="s">
        <v>2763</v>
      </c>
      <c r="M1451" s="278">
        <v>0</v>
      </c>
      <c r="N1451" s="278"/>
      <c r="O1451" s="279" t="e">
        <v>#N/A</v>
      </c>
      <c r="P1451" s="278"/>
    </row>
    <row r="1452" spans="1:25">
      <c r="A1452" s="284"/>
      <c r="B1452" s="313" t="s">
        <v>594</v>
      </c>
      <c r="C1452" s="313"/>
      <c r="J1452" s="278">
        <v>0</v>
      </c>
      <c r="K1452" s="279" t="s">
        <v>2763</v>
      </c>
      <c r="L1452" s="279" t="s">
        <v>2763</v>
      </c>
      <c r="M1452" s="278">
        <v>0</v>
      </c>
      <c r="N1452" s="278"/>
      <c r="O1452" s="279" t="e">
        <v>#N/A</v>
      </c>
      <c r="P1452" s="278"/>
      <c r="U1452" s="313"/>
      <c r="V1452" s="313"/>
      <c r="W1452" s="303"/>
      <c r="X1452" s="303"/>
      <c r="Y1452" s="303"/>
    </row>
    <row r="1453" spans="1:25" ht="31.5">
      <c r="A1453" s="285" t="s">
        <v>2721</v>
      </c>
      <c r="B1453" s="356" t="s">
        <v>148</v>
      </c>
      <c r="C1453" s="356" t="s">
        <v>2768</v>
      </c>
      <c r="D1453" s="356"/>
      <c r="E1453" s="356"/>
      <c r="F1453" s="356" t="e">
        <v>#N/A</v>
      </c>
      <c r="G1453" s="356"/>
      <c r="H1453" s="356"/>
      <c r="I1453" s="356" t="s">
        <v>3228</v>
      </c>
      <c r="J1453" s="347" t="s">
        <v>3228</v>
      </c>
      <c r="K1453" s="348" t="s">
        <v>4069</v>
      </c>
      <c r="L1453" s="348" t="s">
        <v>3999</v>
      </c>
      <c r="M1453" s="347" t="s">
        <v>2721</v>
      </c>
      <c r="N1453" s="347" t="s">
        <v>3228</v>
      </c>
      <c r="O1453" s="348" t="s">
        <v>2248</v>
      </c>
      <c r="P1453" s="347"/>
      <c r="Q1453" s="357" t="s">
        <v>2769</v>
      </c>
      <c r="R1453" s="356"/>
      <c r="S1453" s="356" t="s">
        <v>2248</v>
      </c>
      <c r="T1453" s="287" t="s">
        <v>2771</v>
      </c>
      <c r="U1453" s="259" t="s">
        <v>1097</v>
      </c>
      <c r="V1453" s="304">
        <v>3540000</v>
      </c>
      <c r="W1453" s="305">
        <v>5040000</v>
      </c>
      <c r="X1453" s="305">
        <v>7040000</v>
      </c>
      <c r="Y1453" s="305">
        <v>9240000</v>
      </c>
    </row>
    <row r="1454" spans="1:25">
      <c r="A1454" s="285" t="s">
        <v>2722</v>
      </c>
      <c r="B1454" s="356" t="s">
        <v>148</v>
      </c>
      <c r="C1454" s="356" t="s">
        <v>2768</v>
      </c>
      <c r="D1454" s="356"/>
      <c r="E1454" s="356"/>
      <c r="F1454" s="356" t="s">
        <v>2722</v>
      </c>
      <c r="G1454" s="356"/>
      <c r="H1454" s="356"/>
      <c r="I1454" s="356" t="s">
        <v>3229</v>
      </c>
      <c r="J1454" s="347" t="s">
        <v>3229</v>
      </c>
      <c r="K1454" s="348" t="s">
        <v>4143</v>
      </c>
      <c r="L1454" s="348" t="s">
        <v>3999</v>
      </c>
      <c r="M1454" s="347" t="s">
        <v>2722</v>
      </c>
      <c r="N1454" s="347" t="s">
        <v>3229</v>
      </c>
      <c r="O1454" s="348" t="s">
        <v>2230</v>
      </c>
      <c r="P1454" s="347"/>
      <c r="Q1454" s="357" t="s">
        <v>2769</v>
      </c>
      <c r="R1454" s="356"/>
      <c r="S1454" s="356" t="s">
        <v>2230</v>
      </c>
      <c r="T1454" s="287" t="s">
        <v>2771</v>
      </c>
      <c r="U1454" s="259" t="s">
        <v>1098</v>
      </c>
      <c r="V1454" s="304">
        <v>5200000</v>
      </c>
      <c r="W1454" s="305">
        <v>3200000</v>
      </c>
      <c r="X1454" s="305">
        <v>3200000</v>
      </c>
      <c r="Y1454" s="305">
        <v>3200000</v>
      </c>
    </row>
    <row r="1455" spans="1:25">
      <c r="A1455" s="285" t="s">
        <v>3433</v>
      </c>
      <c r="B1455" s="356" t="s">
        <v>148</v>
      </c>
      <c r="C1455" s="356" t="s">
        <v>3329</v>
      </c>
      <c r="D1455" s="356"/>
      <c r="E1455" s="356"/>
      <c r="F1455" s="356" t="e">
        <v>#N/A</v>
      </c>
      <c r="G1455" s="356"/>
      <c r="H1455" s="356"/>
      <c r="I1455" s="356" t="s">
        <v>3434</v>
      </c>
      <c r="J1455" s="347" t="s">
        <v>3957</v>
      </c>
      <c r="K1455" s="348" t="s">
        <v>4143</v>
      </c>
      <c r="L1455" s="348" t="s">
        <v>3999</v>
      </c>
      <c r="M1455" s="347" t="s">
        <v>3433</v>
      </c>
      <c r="N1455" s="347" t="s">
        <v>3957</v>
      </c>
      <c r="O1455" s="348">
        <v>0</v>
      </c>
      <c r="P1455" s="347"/>
      <c r="Q1455" s="357" t="s">
        <v>2769</v>
      </c>
      <c r="R1455" s="356"/>
      <c r="S1455" s="356">
        <v>23010119</v>
      </c>
      <c r="U1455" s="259" t="s">
        <v>1099</v>
      </c>
      <c r="V1455" s="304"/>
      <c r="W1455" s="305">
        <v>3700000</v>
      </c>
      <c r="X1455" s="305">
        <v>3700000</v>
      </c>
      <c r="Y1455" s="305">
        <v>3700000</v>
      </c>
    </row>
    <row r="1456" spans="1:25">
      <c r="A1456" s="285" t="s">
        <v>2724</v>
      </c>
      <c r="B1456" s="356" t="s">
        <v>148</v>
      </c>
      <c r="C1456" s="356" t="s">
        <v>2768</v>
      </c>
      <c r="D1456" s="356"/>
      <c r="E1456" s="356"/>
      <c r="F1456" s="356" t="e">
        <v>#N/A</v>
      </c>
      <c r="G1456" s="356"/>
      <c r="H1456" s="356"/>
      <c r="I1456" s="356" t="s">
        <v>3231</v>
      </c>
      <c r="J1456" s="347" t="s">
        <v>3231</v>
      </c>
      <c r="K1456" s="348" t="s">
        <v>4069</v>
      </c>
      <c r="L1456" s="348" t="s">
        <v>3999</v>
      </c>
      <c r="M1456" s="347" t="s">
        <v>2724</v>
      </c>
      <c r="N1456" s="347" t="s">
        <v>3231</v>
      </c>
      <c r="O1456" s="348" t="s">
        <v>2277</v>
      </c>
      <c r="P1456" s="347"/>
      <c r="Q1456" s="357" t="s">
        <v>2769</v>
      </c>
      <c r="R1456" s="356"/>
      <c r="S1456" s="356" t="s">
        <v>2277</v>
      </c>
      <c r="T1456" s="287" t="s">
        <v>2771</v>
      </c>
      <c r="U1456" s="259" t="s">
        <v>1100</v>
      </c>
      <c r="V1456" s="304">
        <v>19839000</v>
      </c>
      <c r="W1456" s="305">
        <v>6839000</v>
      </c>
      <c r="X1456" s="305">
        <v>19839000</v>
      </c>
      <c r="Y1456" s="305">
        <v>19839000</v>
      </c>
    </row>
    <row r="1457" spans="1:25" ht="31.5">
      <c r="A1457" s="285" t="s">
        <v>3995</v>
      </c>
      <c r="B1457" s="356" t="s">
        <v>148</v>
      </c>
      <c r="C1457" s="356" t="s">
        <v>2768</v>
      </c>
      <c r="D1457" s="356"/>
      <c r="E1457" s="356"/>
      <c r="F1457" s="356" t="e">
        <v>#N/A</v>
      </c>
      <c r="G1457" s="356"/>
      <c r="H1457" s="356"/>
      <c r="I1457" s="356" t="e">
        <v>#N/A</v>
      </c>
      <c r="J1457" s="347" t="s">
        <v>3232</v>
      </c>
      <c r="K1457" s="348" t="s">
        <v>4143</v>
      </c>
      <c r="L1457" s="348" t="s">
        <v>3999</v>
      </c>
      <c r="M1457" s="347" t="s">
        <v>3995</v>
      </c>
      <c r="N1457" s="347" t="s">
        <v>4144</v>
      </c>
      <c r="O1457" s="348" t="s">
        <v>2261</v>
      </c>
      <c r="P1457" s="347"/>
      <c r="Q1457" s="357" t="s">
        <v>2769</v>
      </c>
      <c r="R1457" s="356"/>
      <c r="S1457" s="356" t="s">
        <v>2261</v>
      </c>
      <c r="T1457" s="287" t="s">
        <v>2771</v>
      </c>
      <c r="U1457" s="259" t="s">
        <v>1101</v>
      </c>
      <c r="V1457" s="304"/>
      <c r="W1457" s="305">
        <v>52525000</v>
      </c>
      <c r="X1457" s="305">
        <v>92525000</v>
      </c>
      <c r="Y1457" s="305">
        <v>92525000</v>
      </c>
    </row>
    <row r="1458" spans="1:25" ht="31.5">
      <c r="A1458" s="285" t="s">
        <v>3994</v>
      </c>
      <c r="B1458" s="356" t="s">
        <v>148</v>
      </c>
      <c r="C1458" s="356" t="s">
        <v>2768</v>
      </c>
      <c r="D1458" s="356"/>
      <c r="E1458" s="356"/>
      <c r="F1458" s="356" t="e">
        <v>#N/A</v>
      </c>
      <c r="G1458" s="356"/>
      <c r="H1458" s="356"/>
      <c r="I1458" s="356" t="e">
        <v>#N/A</v>
      </c>
      <c r="J1458" s="347" t="s">
        <v>3232</v>
      </c>
      <c r="K1458" s="348" t="s">
        <v>4143</v>
      </c>
      <c r="L1458" s="348" t="s">
        <v>3999</v>
      </c>
      <c r="M1458" s="347" t="s">
        <v>3994</v>
      </c>
      <c r="N1458" s="347" t="s">
        <v>4145</v>
      </c>
      <c r="O1458" s="348" t="s">
        <v>2261</v>
      </c>
      <c r="P1458" s="347"/>
      <c r="Q1458" s="357" t="s">
        <v>2769</v>
      </c>
      <c r="R1458" s="356"/>
      <c r="S1458" s="356" t="s">
        <v>2261</v>
      </c>
      <c r="T1458" s="287" t="s">
        <v>2771</v>
      </c>
      <c r="U1458" s="259" t="s">
        <v>1102</v>
      </c>
      <c r="V1458" s="304"/>
      <c r="W1458" s="305">
        <v>32580000</v>
      </c>
      <c r="X1458" s="305">
        <v>32580000</v>
      </c>
      <c r="Y1458" s="305">
        <v>32580000</v>
      </c>
    </row>
    <row r="1459" spans="1:25">
      <c r="A1459" s="285" t="s">
        <v>2727</v>
      </c>
      <c r="B1459" s="356" t="s">
        <v>148</v>
      </c>
      <c r="C1459" s="356" t="s">
        <v>2768</v>
      </c>
      <c r="D1459" s="356"/>
      <c r="E1459" s="356"/>
      <c r="F1459" s="356" t="s">
        <v>2727</v>
      </c>
      <c r="G1459" s="356"/>
      <c r="H1459" s="356"/>
      <c r="I1459" s="356" t="s">
        <v>3234</v>
      </c>
      <c r="J1459" s="347" t="s">
        <v>3234</v>
      </c>
      <c r="K1459" s="348" t="s">
        <v>4143</v>
      </c>
      <c r="L1459" s="348" t="s">
        <v>3999</v>
      </c>
      <c r="M1459" s="347" t="s">
        <v>2727</v>
      </c>
      <c r="N1459" s="347" t="s">
        <v>3234</v>
      </c>
      <c r="O1459" s="348" t="s">
        <v>2235</v>
      </c>
      <c r="P1459" s="347"/>
      <c r="Q1459" s="357" t="s">
        <v>2769</v>
      </c>
      <c r="R1459" s="356"/>
      <c r="S1459" s="356" t="s">
        <v>2235</v>
      </c>
      <c r="T1459" s="287" t="s">
        <v>2771</v>
      </c>
      <c r="U1459" s="259" t="s">
        <v>1103</v>
      </c>
      <c r="V1459" s="304">
        <v>27600000</v>
      </c>
      <c r="W1459" s="305">
        <v>27600000</v>
      </c>
      <c r="X1459" s="305">
        <v>40400000</v>
      </c>
      <c r="Y1459" s="305">
        <v>40400000</v>
      </c>
    </row>
    <row r="1460" spans="1:25">
      <c r="A1460" s="285" t="s">
        <v>2728</v>
      </c>
      <c r="B1460" s="356" t="s">
        <v>148</v>
      </c>
      <c r="C1460" s="356" t="s">
        <v>2768</v>
      </c>
      <c r="D1460" s="356"/>
      <c r="E1460" s="356"/>
      <c r="F1460" s="356" t="s">
        <v>2728</v>
      </c>
      <c r="G1460" s="356"/>
      <c r="H1460" s="356"/>
      <c r="I1460" s="356" t="s">
        <v>3235</v>
      </c>
      <c r="J1460" s="347" t="s">
        <v>3235</v>
      </c>
      <c r="K1460" s="348" t="s">
        <v>4069</v>
      </c>
      <c r="L1460" s="348" t="s">
        <v>3999</v>
      </c>
      <c r="M1460" s="347" t="s">
        <v>2728</v>
      </c>
      <c r="N1460" s="347" t="s">
        <v>3235</v>
      </c>
      <c r="O1460" s="348" t="s">
        <v>2436</v>
      </c>
      <c r="P1460" s="347"/>
      <c r="Q1460" s="357" t="s">
        <v>2769</v>
      </c>
      <c r="R1460" s="356"/>
      <c r="S1460" s="356" t="s">
        <v>2436</v>
      </c>
      <c r="T1460" s="287" t="s">
        <v>2771</v>
      </c>
      <c r="U1460" s="259" t="s">
        <v>1104</v>
      </c>
      <c r="V1460" s="304">
        <v>7091000</v>
      </c>
      <c r="W1460" s="305">
        <v>2826000</v>
      </c>
      <c r="X1460" s="305">
        <v>2826000</v>
      </c>
      <c r="Y1460" s="305">
        <v>2826000</v>
      </c>
    </row>
    <row r="1461" spans="1:25">
      <c r="A1461" s="285" t="s">
        <v>2734</v>
      </c>
      <c r="B1461" s="356" t="s">
        <v>148</v>
      </c>
      <c r="C1461" s="356" t="s">
        <v>2768</v>
      </c>
      <c r="D1461" s="356"/>
      <c r="E1461" s="356"/>
      <c r="F1461" s="356" t="e">
        <v>#N/A</v>
      </c>
      <c r="G1461" s="356"/>
      <c r="H1461" s="356"/>
      <c r="I1461" s="356" t="s">
        <v>3241</v>
      </c>
      <c r="J1461" s="347" t="s">
        <v>3241</v>
      </c>
      <c r="K1461" s="348" t="s">
        <v>4069</v>
      </c>
      <c r="L1461" s="348" t="s">
        <v>3999</v>
      </c>
      <c r="M1461" s="347" t="s">
        <v>2734</v>
      </c>
      <c r="N1461" s="347" t="s">
        <v>3241</v>
      </c>
      <c r="O1461" s="348" t="s">
        <v>2249</v>
      </c>
      <c r="P1461" s="347"/>
      <c r="Q1461" s="357" t="s">
        <v>2769</v>
      </c>
      <c r="R1461" s="356"/>
      <c r="S1461" s="356" t="s">
        <v>2249</v>
      </c>
      <c r="T1461" s="287" t="s">
        <v>2771</v>
      </c>
      <c r="U1461" s="259" t="s">
        <v>1105</v>
      </c>
      <c r="V1461" s="304">
        <v>14000000</v>
      </c>
      <c r="W1461" s="305">
        <v>4300000</v>
      </c>
      <c r="X1461" s="305">
        <v>4300000</v>
      </c>
      <c r="Y1461" s="305">
        <v>4300000</v>
      </c>
    </row>
    <row r="1462" spans="1:25">
      <c r="A1462" s="285" t="s">
        <v>2729</v>
      </c>
      <c r="B1462" s="356" t="s">
        <v>148</v>
      </c>
      <c r="C1462" s="356" t="s">
        <v>2768</v>
      </c>
      <c r="D1462" s="356"/>
      <c r="E1462" s="356"/>
      <c r="F1462" s="356" t="s">
        <v>2729</v>
      </c>
      <c r="G1462" s="356"/>
      <c r="H1462" s="356"/>
      <c r="I1462" s="356" t="s">
        <v>3236</v>
      </c>
      <c r="J1462" s="347" t="s">
        <v>3236</v>
      </c>
      <c r="K1462" s="348" t="s">
        <v>4143</v>
      </c>
      <c r="L1462" s="348" t="s">
        <v>3999</v>
      </c>
      <c r="M1462" s="347" t="s">
        <v>2729</v>
      </c>
      <c r="N1462" s="347" t="s">
        <v>3236</v>
      </c>
      <c r="O1462" s="348" t="s">
        <v>2235</v>
      </c>
      <c r="P1462" s="347"/>
      <c r="Q1462" s="357" t="s">
        <v>2769</v>
      </c>
      <c r="R1462" s="356"/>
      <c r="S1462" s="356" t="s">
        <v>2235</v>
      </c>
      <c r="T1462" s="287" t="s">
        <v>2771</v>
      </c>
      <c r="U1462" s="259" t="s">
        <v>1106</v>
      </c>
      <c r="V1462" s="304">
        <v>12500000</v>
      </c>
      <c r="W1462" s="305">
        <v>12500000</v>
      </c>
      <c r="X1462" s="305">
        <v>12500000</v>
      </c>
      <c r="Y1462" s="305">
        <v>12500000</v>
      </c>
    </row>
    <row r="1463" spans="1:25" s="310" customFormat="1">
      <c r="A1463" s="285" t="s">
        <v>3448</v>
      </c>
      <c r="B1463" s="356" t="s">
        <v>148</v>
      </c>
      <c r="C1463" s="356" t="s">
        <v>3326</v>
      </c>
      <c r="D1463" s="358"/>
      <c r="E1463" s="358"/>
      <c r="F1463" s="356" t="e">
        <v>#N/A</v>
      </c>
      <c r="G1463" s="358"/>
      <c r="H1463" s="358"/>
      <c r="I1463" s="356" t="s">
        <v>3449</v>
      </c>
      <c r="J1463" s="347" t="s">
        <v>3958</v>
      </c>
      <c r="K1463" s="348" t="s">
        <v>4143</v>
      </c>
      <c r="L1463" s="348" t="s">
        <v>3999</v>
      </c>
      <c r="M1463" s="347" t="s">
        <v>3448</v>
      </c>
      <c r="N1463" s="347" t="s">
        <v>3958</v>
      </c>
      <c r="O1463" s="348">
        <v>0</v>
      </c>
      <c r="P1463" s="347"/>
      <c r="Q1463" s="357" t="s">
        <v>2769</v>
      </c>
      <c r="R1463" s="358"/>
      <c r="S1463" s="356">
        <v>23010121</v>
      </c>
      <c r="T1463" s="287"/>
      <c r="U1463" s="259" t="s">
        <v>1107</v>
      </c>
      <c r="V1463" s="304"/>
      <c r="W1463" s="305">
        <v>10000000</v>
      </c>
      <c r="X1463" s="305">
        <v>10000000</v>
      </c>
      <c r="Y1463" s="305">
        <v>10000000</v>
      </c>
    </row>
    <row r="1464" spans="1:25">
      <c r="A1464" s="285" t="s">
        <v>2731</v>
      </c>
      <c r="B1464" s="356" t="s">
        <v>148</v>
      </c>
      <c r="C1464" s="356" t="s">
        <v>2768</v>
      </c>
      <c r="D1464" s="356"/>
      <c r="E1464" s="356"/>
      <c r="F1464" s="356" t="e">
        <v>#N/A</v>
      </c>
      <c r="G1464" s="356"/>
      <c r="H1464" s="356"/>
      <c r="I1464" s="356" t="s">
        <v>3238</v>
      </c>
      <c r="J1464" s="347" t="s">
        <v>3238</v>
      </c>
      <c r="K1464" s="348" t="s">
        <v>4069</v>
      </c>
      <c r="L1464" s="348" t="s">
        <v>3999</v>
      </c>
      <c r="M1464" s="347" t="s">
        <v>2731</v>
      </c>
      <c r="N1464" s="347" t="s">
        <v>3238</v>
      </c>
      <c r="O1464" s="348" t="s">
        <v>2248</v>
      </c>
      <c r="P1464" s="347"/>
      <c r="Q1464" s="357" t="s">
        <v>2769</v>
      </c>
      <c r="R1464" s="356"/>
      <c r="S1464" s="356" t="s">
        <v>2248</v>
      </c>
      <c r="T1464" s="287" t="s">
        <v>2771</v>
      </c>
      <c r="U1464" s="259" t="s">
        <v>1108</v>
      </c>
      <c r="V1464" s="304">
        <v>519000</v>
      </c>
      <c r="W1464" s="305">
        <v>534000</v>
      </c>
      <c r="X1464" s="305">
        <v>534000</v>
      </c>
      <c r="Y1464" s="305">
        <v>534000</v>
      </c>
    </row>
    <row r="1465" spans="1:25" ht="31.5">
      <c r="A1465" s="285" t="s">
        <v>2723</v>
      </c>
      <c r="B1465" s="356" t="s">
        <v>148</v>
      </c>
      <c r="C1465" s="356" t="s">
        <v>2768</v>
      </c>
      <c r="D1465" s="356"/>
      <c r="E1465" s="356"/>
      <c r="F1465" s="356" t="e">
        <v>#N/A</v>
      </c>
      <c r="G1465" s="356"/>
      <c r="H1465" s="356"/>
      <c r="I1465" s="356" t="s">
        <v>3230</v>
      </c>
      <c r="J1465" s="347" t="s">
        <v>3230</v>
      </c>
      <c r="K1465" s="348" t="s">
        <v>4069</v>
      </c>
      <c r="L1465" s="348" t="s">
        <v>3999</v>
      </c>
      <c r="M1465" s="347" t="s">
        <v>2723</v>
      </c>
      <c r="N1465" s="347" t="s">
        <v>3230</v>
      </c>
      <c r="O1465" s="348" t="s">
        <v>2249</v>
      </c>
      <c r="P1465" s="347"/>
      <c r="Q1465" s="357" t="s">
        <v>2769</v>
      </c>
      <c r="R1465" s="356"/>
      <c r="S1465" s="356" t="s">
        <v>2249</v>
      </c>
      <c r="T1465" s="287" t="s">
        <v>2771</v>
      </c>
      <c r="U1465" s="259" t="s">
        <v>1937</v>
      </c>
      <c r="V1465" s="304">
        <v>3700000</v>
      </c>
      <c r="W1465" s="305">
        <v>0</v>
      </c>
      <c r="X1465" s="305"/>
      <c r="Y1465" s="305"/>
    </row>
    <row r="1466" spans="1:25" ht="31.5">
      <c r="A1466" s="285" t="s">
        <v>2725</v>
      </c>
      <c r="B1466" s="356" t="s">
        <v>148</v>
      </c>
      <c r="C1466" s="356" t="s">
        <v>2768</v>
      </c>
      <c r="D1466" s="356"/>
      <c r="E1466" s="356"/>
      <c r="F1466" s="356" t="e">
        <v>#N/A</v>
      </c>
      <c r="G1466" s="356"/>
      <c r="H1466" s="356"/>
      <c r="I1466" s="356" t="s">
        <v>3232</v>
      </c>
      <c r="J1466" s="347" t="s">
        <v>3232</v>
      </c>
      <c r="K1466" s="348" t="s">
        <v>4143</v>
      </c>
      <c r="L1466" s="348" t="s">
        <v>3999</v>
      </c>
      <c r="M1466" s="347" t="s">
        <v>2725</v>
      </c>
      <c r="N1466" s="347" t="s">
        <v>3232</v>
      </c>
      <c r="O1466" s="348" t="s">
        <v>2261</v>
      </c>
      <c r="P1466" s="347"/>
      <c r="Q1466" s="357" t="s">
        <v>2769</v>
      </c>
      <c r="R1466" s="356"/>
      <c r="S1466" s="356" t="s">
        <v>2261</v>
      </c>
      <c r="T1466" s="287" t="s">
        <v>2771</v>
      </c>
      <c r="U1466" s="259" t="s">
        <v>1940</v>
      </c>
      <c r="V1466" s="304">
        <v>96075000</v>
      </c>
      <c r="W1466" s="305">
        <v>0</v>
      </c>
      <c r="X1466" s="305"/>
      <c r="Y1466" s="305"/>
    </row>
    <row r="1467" spans="1:25" ht="31.5">
      <c r="A1467" s="285" t="s">
        <v>2726</v>
      </c>
      <c r="B1467" s="356" t="s">
        <v>148</v>
      </c>
      <c r="C1467" s="356" t="s">
        <v>2768</v>
      </c>
      <c r="D1467" s="356"/>
      <c r="E1467" s="356"/>
      <c r="F1467" s="356" t="e">
        <v>#N/A</v>
      </c>
      <c r="G1467" s="356"/>
      <c r="H1467" s="356"/>
      <c r="I1467" s="356" t="s">
        <v>3233</v>
      </c>
      <c r="J1467" s="347" t="s">
        <v>3233</v>
      </c>
      <c r="K1467" s="348" t="s">
        <v>4143</v>
      </c>
      <c r="L1467" s="348" t="s">
        <v>3999</v>
      </c>
      <c r="M1467" s="347" t="s">
        <v>2726</v>
      </c>
      <c r="N1467" s="347" t="s">
        <v>3233</v>
      </c>
      <c r="O1467" s="348" t="s">
        <v>2261</v>
      </c>
      <c r="P1467" s="347"/>
      <c r="Q1467" s="357" t="s">
        <v>2769</v>
      </c>
      <c r="R1467" s="356"/>
      <c r="S1467" s="356" t="s">
        <v>2261</v>
      </c>
      <c r="T1467" s="287" t="s">
        <v>2771</v>
      </c>
      <c r="U1467" s="259" t="s">
        <v>1938</v>
      </c>
      <c r="V1467" s="304">
        <v>65160000</v>
      </c>
      <c r="W1467" s="305">
        <v>0</v>
      </c>
      <c r="X1467" s="305"/>
      <c r="Y1467" s="305"/>
    </row>
    <row r="1468" spans="1:25">
      <c r="A1468" s="285" t="s">
        <v>2730</v>
      </c>
      <c r="B1468" s="356" t="s">
        <v>148</v>
      </c>
      <c r="C1468" s="356" t="s">
        <v>2768</v>
      </c>
      <c r="D1468" s="356"/>
      <c r="E1468" s="356"/>
      <c r="F1468" s="356" t="e">
        <v>#N/A</v>
      </c>
      <c r="G1468" s="356"/>
      <c r="H1468" s="356"/>
      <c r="I1468" s="356" t="s">
        <v>3237</v>
      </c>
      <c r="J1468" s="347" t="s">
        <v>3237</v>
      </c>
      <c r="K1468" s="348" t="s">
        <v>4143</v>
      </c>
      <c r="L1468" s="348" t="s">
        <v>3999</v>
      </c>
      <c r="M1468" s="347" t="s">
        <v>2730</v>
      </c>
      <c r="N1468" s="347" t="s">
        <v>3237</v>
      </c>
      <c r="O1468" s="348" t="s">
        <v>2235</v>
      </c>
      <c r="P1468" s="347"/>
      <c r="Q1468" s="357" t="s">
        <v>2769</v>
      </c>
      <c r="R1468" s="356"/>
      <c r="S1468" s="356" t="s">
        <v>2235</v>
      </c>
      <c r="T1468" s="287" t="s">
        <v>2771</v>
      </c>
      <c r="U1468" s="259" t="s">
        <v>1939</v>
      </c>
      <c r="V1468" s="304">
        <v>8500000</v>
      </c>
      <c r="W1468" s="305">
        <v>0</v>
      </c>
      <c r="X1468" s="305"/>
      <c r="Y1468" s="305"/>
    </row>
    <row r="1469" spans="1:25">
      <c r="A1469" s="284"/>
      <c r="B1469" s="356"/>
      <c r="C1469" s="356"/>
      <c r="D1469" s="356"/>
      <c r="E1469" s="356"/>
      <c r="F1469" s="356"/>
      <c r="G1469" s="356"/>
      <c r="H1469" s="356"/>
      <c r="I1469" s="356"/>
      <c r="J1469" s="347">
        <v>0</v>
      </c>
      <c r="K1469" s="348" t="s">
        <v>2763</v>
      </c>
      <c r="L1469" s="348" t="s">
        <v>2763</v>
      </c>
      <c r="M1469" s="347">
        <v>0</v>
      </c>
      <c r="N1469" s="347"/>
      <c r="O1469" s="348" t="e">
        <v>#N/A</v>
      </c>
      <c r="P1469" s="347"/>
      <c r="Q1469" s="357"/>
      <c r="R1469" s="356"/>
      <c r="S1469" s="356"/>
      <c r="U1469" s="308" t="s">
        <v>565</v>
      </c>
      <c r="V1469" s="309">
        <f>SUM(V1453:V1468)</f>
        <v>263724000</v>
      </c>
      <c r="W1469" s="309">
        <f>SUM(W1453:W1468)</f>
        <v>161644000</v>
      </c>
      <c r="X1469" s="309">
        <f>SUM(X1453:X1468)</f>
        <v>229444000</v>
      </c>
      <c r="Y1469" s="309">
        <f>SUM(Y1453:Y1468)</f>
        <v>231644000</v>
      </c>
    </row>
    <row r="1470" spans="1:25">
      <c r="A1470" s="284"/>
      <c r="J1470" s="278">
        <v>0</v>
      </c>
      <c r="K1470" s="279" t="s">
        <v>2763</v>
      </c>
      <c r="L1470" s="279" t="s">
        <v>2763</v>
      </c>
      <c r="M1470" s="278">
        <v>0</v>
      </c>
      <c r="N1470" s="278"/>
      <c r="O1470" s="279" t="e">
        <v>#N/A</v>
      </c>
      <c r="P1470" s="278"/>
      <c r="U1470" s="283" t="s">
        <v>565</v>
      </c>
      <c r="V1470" s="373"/>
      <c r="W1470" s="374"/>
    </row>
    <row r="1471" spans="1:25">
      <c r="A1471" s="284"/>
      <c r="J1471" s="278">
        <v>0</v>
      </c>
      <c r="K1471" s="279" t="s">
        <v>2763</v>
      </c>
      <c r="L1471" s="279" t="s">
        <v>2763</v>
      </c>
      <c r="M1471" s="278">
        <v>0</v>
      </c>
      <c r="N1471" s="278"/>
      <c r="O1471" s="279" t="e">
        <v>#N/A</v>
      </c>
      <c r="P1471" s="278"/>
      <c r="V1471" s="316"/>
      <c r="W1471" s="336"/>
    </row>
    <row r="1472" spans="1:25">
      <c r="A1472" s="284"/>
      <c r="J1472" s="278">
        <v>0</v>
      </c>
      <c r="K1472" s="279" t="s">
        <v>2763</v>
      </c>
      <c r="L1472" s="279" t="s">
        <v>2763</v>
      </c>
      <c r="M1472" s="278">
        <v>0</v>
      </c>
      <c r="N1472" s="278"/>
      <c r="O1472" s="279" t="e">
        <v>#N/A</v>
      </c>
      <c r="P1472" s="278"/>
      <c r="V1472" s="316"/>
      <c r="W1472" s="336"/>
    </row>
    <row r="1473" spans="1:25">
      <c r="A1473" s="284"/>
      <c r="J1473" s="278">
        <v>0</v>
      </c>
      <c r="K1473" s="279" t="s">
        <v>2763</v>
      </c>
      <c r="L1473" s="279" t="s">
        <v>2763</v>
      </c>
      <c r="M1473" s="278">
        <v>0</v>
      </c>
      <c r="N1473" s="278"/>
      <c r="O1473" s="279" t="e">
        <v>#N/A</v>
      </c>
      <c r="P1473" s="278"/>
      <c r="V1473" s="316"/>
      <c r="W1473" s="336"/>
    </row>
    <row r="1474" spans="1:25">
      <c r="A1474" s="284"/>
      <c r="B1474" s="313" t="s">
        <v>595</v>
      </c>
      <c r="C1474" s="313"/>
      <c r="J1474" s="278">
        <v>0</v>
      </c>
      <c r="K1474" s="279" t="s">
        <v>2763</v>
      </c>
      <c r="L1474" s="279" t="s">
        <v>2763</v>
      </c>
      <c r="M1474" s="278">
        <v>0</v>
      </c>
      <c r="N1474" s="278"/>
      <c r="O1474" s="279" t="e">
        <v>#N/A</v>
      </c>
      <c r="P1474" s="278"/>
      <c r="U1474" s="313"/>
      <c r="V1474" s="375"/>
      <c r="W1474" s="325"/>
      <c r="X1474" s="303"/>
      <c r="Y1474" s="303"/>
    </row>
    <row r="1475" spans="1:25" s="310" customFormat="1" ht="31.5">
      <c r="A1475" s="285" t="s">
        <v>3996</v>
      </c>
      <c r="B1475" s="356" t="s">
        <v>152</v>
      </c>
      <c r="C1475" s="356" t="s">
        <v>2768</v>
      </c>
      <c r="D1475" s="358"/>
      <c r="E1475" s="358"/>
      <c r="F1475" s="356" t="e">
        <v>#N/A</v>
      </c>
      <c r="G1475" s="358"/>
      <c r="H1475" s="358"/>
      <c r="I1475" s="356" t="e">
        <v>#N/A</v>
      </c>
      <c r="J1475" s="347" t="s">
        <v>3239</v>
      </c>
      <c r="K1475" s="348" t="s">
        <v>4143</v>
      </c>
      <c r="L1475" s="348" t="s">
        <v>3999</v>
      </c>
      <c r="M1475" s="347" t="s">
        <v>3996</v>
      </c>
      <c r="N1475" s="347" t="s">
        <v>4146</v>
      </c>
      <c r="O1475" s="348" t="s">
        <v>2261</v>
      </c>
      <c r="P1475" s="347"/>
      <c r="Q1475" s="357" t="s">
        <v>2769</v>
      </c>
      <c r="R1475" s="358"/>
      <c r="S1475" s="356" t="s">
        <v>2261</v>
      </c>
      <c r="T1475" s="287" t="s">
        <v>2771</v>
      </c>
      <c r="U1475" s="259" t="s">
        <v>1109</v>
      </c>
      <c r="V1475" s="304"/>
      <c r="W1475" s="305">
        <v>143878820</v>
      </c>
      <c r="X1475" s="305">
        <v>143878820</v>
      </c>
      <c r="Y1475" s="305">
        <v>143878820</v>
      </c>
    </row>
    <row r="1476" spans="1:25">
      <c r="A1476" s="285" t="s">
        <v>2733</v>
      </c>
      <c r="B1476" s="356" t="s">
        <v>152</v>
      </c>
      <c r="C1476" s="356" t="s">
        <v>2768</v>
      </c>
      <c r="D1476" s="356"/>
      <c r="E1476" s="356"/>
      <c r="F1476" s="356" t="e">
        <v>#N/A</v>
      </c>
      <c r="G1476" s="356"/>
      <c r="H1476" s="356"/>
      <c r="I1476" s="356" t="s">
        <v>3240</v>
      </c>
      <c r="J1476" s="347" t="s">
        <v>3240</v>
      </c>
      <c r="K1476" s="348" t="s">
        <v>4143</v>
      </c>
      <c r="L1476" s="348" t="s">
        <v>3999</v>
      </c>
      <c r="M1476" s="347" t="s">
        <v>2733</v>
      </c>
      <c r="N1476" s="347" t="s">
        <v>3240</v>
      </c>
      <c r="O1476" s="348" t="s">
        <v>2235</v>
      </c>
      <c r="P1476" s="347"/>
      <c r="Q1476" s="357" t="s">
        <v>2769</v>
      </c>
      <c r="R1476" s="356"/>
      <c r="S1476" s="356" t="s">
        <v>2235</v>
      </c>
      <c r="T1476" s="287" t="s">
        <v>2771</v>
      </c>
      <c r="U1476" s="259" t="s">
        <v>1116</v>
      </c>
      <c r="V1476" s="304">
        <v>95011500</v>
      </c>
      <c r="W1476" s="305">
        <v>90463500</v>
      </c>
      <c r="X1476" s="305">
        <v>90013500</v>
      </c>
      <c r="Y1476" s="305">
        <v>90013500</v>
      </c>
    </row>
    <row r="1477" spans="1:25" ht="31.5">
      <c r="A1477" s="285" t="s">
        <v>2732</v>
      </c>
      <c r="B1477" s="356" t="s">
        <v>152</v>
      </c>
      <c r="C1477" s="356" t="s">
        <v>2768</v>
      </c>
      <c r="D1477" s="356"/>
      <c r="E1477" s="356"/>
      <c r="F1477" s="356" t="e">
        <v>#N/A</v>
      </c>
      <c r="G1477" s="356"/>
      <c r="H1477" s="356"/>
      <c r="I1477" s="356" t="s">
        <v>3239</v>
      </c>
      <c r="J1477" s="347" t="s">
        <v>3239</v>
      </c>
      <c r="K1477" s="348" t="s">
        <v>4143</v>
      </c>
      <c r="L1477" s="348" t="s">
        <v>3999</v>
      </c>
      <c r="M1477" s="347" t="s">
        <v>2732</v>
      </c>
      <c r="N1477" s="347" t="s">
        <v>3239</v>
      </c>
      <c r="O1477" s="348" t="s">
        <v>2261</v>
      </c>
      <c r="P1477" s="347"/>
      <c r="Q1477" s="357" t="s">
        <v>2769</v>
      </c>
      <c r="R1477" s="356"/>
      <c r="S1477" s="356" t="s">
        <v>2261</v>
      </c>
      <c r="T1477" s="287" t="s">
        <v>2771</v>
      </c>
      <c r="U1477" s="259" t="s">
        <v>1934</v>
      </c>
      <c r="V1477" s="304">
        <v>105011500</v>
      </c>
      <c r="W1477" s="305">
        <v>0</v>
      </c>
      <c r="X1477" s="305"/>
      <c r="Y1477" s="305"/>
    </row>
    <row r="1478" spans="1:25">
      <c r="A1478" s="285" t="s">
        <v>2735</v>
      </c>
      <c r="B1478" s="356" t="s">
        <v>152</v>
      </c>
      <c r="C1478" s="356" t="s">
        <v>2768</v>
      </c>
      <c r="D1478" s="356"/>
      <c r="E1478" s="356"/>
      <c r="F1478" s="356" t="s">
        <v>2735</v>
      </c>
      <c r="G1478" s="356"/>
      <c r="H1478" s="356"/>
      <c r="I1478" s="356" t="s">
        <v>3242</v>
      </c>
      <c r="J1478" s="347" t="s">
        <v>3242</v>
      </c>
      <c r="K1478" s="348" t="s">
        <v>4069</v>
      </c>
      <c r="L1478" s="348" t="s">
        <v>3999</v>
      </c>
      <c r="M1478" s="347" t="s">
        <v>2735</v>
      </c>
      <c r="N1478" s="347" t="s">
        <v>3242</v>
      </c>
      <c r="O1478" s="348" t="s">
        <v>2277</v>
      </c>
      <c r="P1478" s="347"/>
      <c r="Q1478" s="357" t="s">
        <v>2769</v>
      </c>
      <c r="R1478" s="356"/>
      <c r="S1478" s="356" t="s">
        <v>2277</v>
      </c>
      <c r="T1478" s="287" t="s">
        <v>2771</v>
      </c>
      <c r="U1478" s="259" t="s">
        <v>1935</v>
      </c>
      <c r="V1478" s="304">
        <v>4875000</v>
      </c>
      <c r="W1478" s="305">
        <v>0</v>
      </c>
      <c r="X1478" s="305"/>
      <c r="Y1478" s="305"/>
    </row>
    <row r="1479" spans="1:25">
      <c r="A1479" s="285" t="s">
        <v>2441</v>
      </c>
      <c r="B1479" s="356" t="s">
        <v>152</v>
      </c>
      <c r="C1479" s="356" t="s">
        <v>2434</v>
      </c>
      <c r="D1479" s="356"/>
      <c r="E1479" s="356"/>
      <c r="F1479" s="356" t="e">
        <v>#N/A</v>
      </c>
      <c r="G1479" s="356"/>
      <c r="H1479" s="356"/>
      <c r="I1479" s="356" t="s">
        <v>2975</v>
      </c>
      <c r="J1479" s="347" t="s">
        <v>2975</v>
      </c>
      <c r="K1479" s="348" t="s">
        <v>3732</v>
      </c>
      <c r="L1479" s="348" t="s">
        <v>3999</v>
      </c>
      <c r="M1479" s="347" t="s">
        <v>2441</v>
      </c>
      <c r="N1479" s="347" t="s">
        <v>2975</v>
      </c>
      <c r="O1479" s="348" t="s">
        <v>2249</v>
      </c>
      <c r="P1479" s="347"/>
      <c r="Q1479" s="357" t="s">
        <v>2769</v>
      </c>
      <c r="R1479" s="356"/>
      <c r="S1479" s="356" t="s">
        <v>2249</v>
      </c>
      <c r="T1479" s="287" t="s">
        <v>2771</v>
      </c>
      <c r="U1479" s="259" t="s">
        <v>1936</v>
      </c>
      <c r="V1479" s="304">
        <v>31511500</v>
      </c>
      <c r="W1479" s="305">
        <v>0</v>
      </c>
      <c r="X1479" s="305"/>
      <c r="Y1479" s="305"/>
    </row>
    <row r="1480" spans="1:25">
      <c r="A1480" s="284"/>
      <c r="B1480" s="356"/>
      <c r="C1480" s="356"/>
      <c r="D1480" s="356"/>
      <c r="E1480" s="356"/>
      <c r="F1480" s="356"/>
      <c r="G1480" s="356"/>
      <c r="H1480" s="356"/>
      <c r="I1480" s="356"/>
      <c r="J1480" s="347">
        <v>0</v>
      </c>
      <c r="K1480" s="348" t="s">
        <v>2763</v>
      </c>
      <c r="L1480" s="348" t="s">
        <v>2763</v>
      </c>
      <c r="M1480" s="347">
        <v>0</v>
      </c>
      <c r="N1480" s="347"/>
      <c r="O1480" s="348" t="e">
        <v>#N/A</v>
      </c>
      <c r="P1480" s="347"/>
      <c r="Q1480" s="357"/>
      <c r="R1480" s="356"/>
      <c r="S1480" s="356"/>
      <c r="U1480" s="308"/>
      <c r="V1480" s="309">
        <f>SUM(V1475:V1479)</f>
        <v>236409500</v>
      </c>
      <c r="W1480" s="309">
        <f>SUM(W1475:W1479)</f>
        <v>234342320</v>
      </c>
      <c r="X1480" s="309">
        <f>SUM(X1475:X1479)</f>
        <v>233892320</v>
      </c>
      <c r="Y1480" s="309">
        <f>SUM(Y1475:Y1479)</f>
        <v>233892320</v>
      </c>
    </row>
    <row r="1481" spans="1:25">
      <c r="A1481" s="284"/>
      <c r="J1481" s="278">
        <v>0</v>
      </c>
      <c r="K1481" s="279" t="s">
        <v>2763</v>
      </c>
      <c r="L1481" s="279" t="s">
        <v>2763</v>
      </c>
      <c r="M1481" s="278">
        <v>0</v>
      </c>
      <c r="N1481" s="278"/>
      <c r="O1481" s="279" t="e">
        <v>#N/A</v>
      </c>
      <c r="P1481" s="278"/>
      <c r="U1481" s="312"/>
      <c r="V1481" s="312"/>
      <c r="W1481" s="315"/>
      <c r="X1481" s="315"/>
      <c r="Y1481" s="315"/>
    </row>
    <row r="1482" spans="1:25">
      <c r="A1482" s="284"/>
      <c r="J1482" s="278">
        <v>0</v>
      </c>
      <c r="K1482" s="279" t="s">
        <v>2763</v>
      </c>
      <c r="L1482" s="279" t="s">
        <v>2763</v>
      </c>
      <c r="M1482" s="278">
        <v>0</v>
      </c>
      <c r="N1482" s="278"/>
      <c r="O1482" s="279" t="e">
        <v>#N/A</v>
      </c>
      <c r="P1482" s="278"/>
      <c r="U1482" s="312"/>
      <c r="V1482" s="312"/>
      <c r="W1482" s="315"/>
      <c r="X1482" s="315"/>
      <c r="Y1482" s="315"/>
    </row>
    <row r="1483" spans="1:25">
      <c r="A1483" s="284"/>
      <c r="J1483" s="278">
        <v>0</v>
      </c>
      <c r="K1483" s="279" t="s">
        <v>2763</v>
      </c>
      <c r="L1483" s="279" t="s">
        <v>2763</v>
      </c>
      <c r="M1483" s="278">
        <v>0</v>
      </c>
      <c r="N1483" s="278"/>
      <c r="O1483" s="279" t="e">
        <v>#N/A</v>
      </c>
      <c r="P1483" s="278"/>
      <c r="U1483" s="312"/>
      <c r="V1483" s="312"/>
      <c r="W1483" s="315"/>
      <c r="X1483" s="315"/>
      <c r="Y1483" s="315"/>
    </row>
    <row r="1484" spans="1:25">
      <c r="A1484" s="284"/>
      <c r="J1484" s="278">
        <v>0</v>
      </c>
      <c r="K1484" s="279" t="s">
        <v>2763</v>
      </c>
      <c r="L1484" s="279" t="s">
        <v>2763</v>
      </c>
      <c r="M1484" s="278">
        <v>0</v>
      </c>
      <c r="N1484" s="278"/>
      <c r="O1484" s="279" t="e">
        <v>#N/A</v>
      </c>
      <c r="P1484" s="278"/>
      <c r="U1484" s="312"/>
      <c r="V1484" s="312"/>
      <c r="W1484" s="315"/>
      <c r="X1484" s="315"/>
      <c r="Y1484" s="315"/>
    </row>
    <row r="1485" spans="1:25" s="310" customFormat="1">
      <c r="A1485" s="284"/>
      <c r="B1485" s="313" t="s">
        <v>1110</v>
      </c>
      <c r="C1485" s="313"/>
      <c r="D1485" s="306"/>
      <c r="E1485" s="306"/>
      <c r="F1485" s="284"/>
      <c r="G1485" s="306"/>
      <c r="H1485" s="306"/>
      <c r="I1485" s="306"/>
      <c r="J1485" s="278">
        <v>0</v>
      </c>
      <c r="K1485" s="279" t="s">
        <v>2763</v>
      </c>
      <c r="L1485" s="279" t="s">
        <v>2763</v>
      </c>
      <c r="M1485" s="278">
        <v>0</v>
      </c>
      <c r="N1485" s="278"/>
      <c r="O1485" s="279" t="e">
        <v>#N/A</v>
      </c>
      <c r="P1485" s="278"/>
      <c r="Q1485" s="307"/>
      <c r="R1485" s="306"/>
      <c r="S1485" s="284"/>
      <c r="T1485" s="287"/>
      <c r="U1485" s="313"/>
      <c r="V1485" s="313"/>
      <c r="W1485" s="303"/>
      <c r="X1485" s="303"/>
      <c r="Y1485" s="303"/>
    </row>
    <row r="1486" spans="1:25">
      <c r="A1486" s="285" t="s">
        <v>2737</v>
      </c>
      <c r="B1486" s="356" t="s">
        <v>1774</v>
      </c>
      <c r="C1486" s="356" t="s">
        <v>2768</v>
      </c>
      <c r="D1486" s="356"/>
      <c r="E1486" s="356"/>
      <c r="F1486" s="356" t="e">
        <v>#N/A</v>
      </c>
      <c r="G1486" s="356"/>
      <c r="H1486" s="356"/>
      <c r="I1486" s="356" t="s">
        <v>3244</v>
      </c>
      <c r="J1486" s="347" t="s">
        <v>3244</v>
      </c>
      <c r="K1486" s="348" t="s">
        <v>4143</v>
      </c>
      <c r="L1486" s="348" t="s">
        <v>3999</v>
      </c>
      <c r="M1486" s="347" t="s">
        <v>2737</v>
      </c>
      <c r="N1486" s="347" t="s">
        <v>3244</v>
      </c>
      <c r="O1486" s="348" t="s">
        <v>2261</v>
      </c>
      <c r="P1486" s="347"/>
      <c r="Q1486" s="357" t="s">
        <v>2769</v>
      </c>
      <c r="R1486" s="356"/>
      <c r="S1486" s="356" t="s">
        <v>2261</v>
      </c>
      <c r="T1486" s="287" t="s">
        <v>2771</v>
      </c>
      <c r="U1486" s="259" t="s">
        <v>1933</v>
      </c>
      <c r="V1486" s="304">
        <v>149552000</v>
      </c>
      <c r="W1486" s="305">
        <v>0</v>
      </c>
      <c r="X1486" s="305"/>
      <c r="Y1486" s="305"/>
    </row>
    <row r="1487" spans="1:25">
      <c r="A1487" s="285" t="s">
        <v>3745</v>
      </c>
      <c r="B1487" s="356" t="s">
        <v>1774</v>
      </c>
      <c r="C1487" s="356" t="s">
        <v>2768</v>
      </c>
      <c r="D1487" s="356"/>
      <c r="E1487" s="356"/>
      <c r="F1487" s="356" t="e">
        <v>#N/A</v>
      </c>
      <c r="G1487" s="356"/>
      <c r="H1487" s="356"/>
      <c r="I1487" s="356" t="e">
        <v>#N/A</v>
      </c>
      <c r="J1487" s="347" t="s">
        <v>3244</v>
      </c>
      <c r="K1487" s="348" t="s">
        <v>4143</v>
      </c>
      <c r="L1487" s="348" t="s">
        <v>3999</v>
      </c>
      <c r="M1487" s="347" t="s">
        <v>3745</v>
      </c>
      <c r="N1487" s="347" t="s">
        <v>4147</v>
      </c>
      <c r="O1487" s="348">
        <v>0</v>
      </c>
      <c r="P1487" s="347"/>
      <c r="Q1487" s="357" t="s">
        <v>2769</v>
      </c>
      <c r="R1487" s="356"/>
      <c r="S1487" s="356" t="s">
        <v>2177</v>
      </c>
      <c r="U1487" s="259" t="s">
        <v>1114</v>
      </c>
      <c r="V1487" s="259"/>
      <c r="W1487" s="305">
        <v>91017347.200000003</v>
      </c>
      <c r="X1487" s="305">
        <v>0</v>
      </c>
      <c r="Y1487" s="305">
        <v>0</v>
      </c>
    </row>
    <row r="1488" spans="1:25">
      <c r="A1488" s="284"/>
      <c r="B1488" s="356"/>
      <c r="C1488" s="356"/>
      <c r="D1488" s="356"/>
      <c r="E1488" s="356"/>
      <c r="F1488" s="356"/>
      <c r="G1488" s="356"/>
      <c r="H1488" s="356"/>
      <c r="I1488" s="356"/>
      <c r="J1488" s="347">
        <v>0</v>
      </c>
      <c r="K1488" s="348" t="s">
        <v>2763</v>
      </c>
      <c r="L1488" s="348" t="s">
        <v>2763</v>
      </c>
      <c r="M1488" s="347">
        <v>0</v>
      </c>
      <c r="N1488" s="347"/>
      <c r="O1488" s="348" t="e">
        <v>#N/A</v>
      </c>
      <c r="P1488" s="347"/>
      <c r="Q1488" s="357"/>
      <c r="R1488" s="356"/>
      <c r="S1488" s="356"/>
      <c r="U1488" s="308"/>
      <c r="V1488" s="309">
        <f>SUM(V1486:V1487)</f>
        <v>149552000</v>
      </c>
      <c r="W1488" s="309">
        <f>SUM(W1486:W1487)</f>
        <v>91017347.200000003</v>
      </c>
      <c r="X1488" s="309">
        <f>SUM(X1486:X1487)</f>
        <v>0</v>
      </c>
      <c r="Y1488" s="309">
        <f>SUM(Y1486:Y1487)</f>
        <v>0</v>
      </c>
    </row>
    <row r="1489" spans="1:25">
      <c r="A1489" s="284"/>
      <c r="J1489" s="278">
        <v>0</v>
      </c>
      <c r="K1489" s="279" t="s">
        <v>2763</v>
      </c>
      <c r="L1489" s="279" t="s">
        <v>2763</v>
      </c>
      <c r="M1489" s="278">
        <v>0</v>
      </c>
      <c r="N1489" s="278"/>
      <c r="O1489" s="279" t="e">
        <v>#N/A</v>
      </c>
      <c r="P1489" s="278"/>
    </row>
    <row r="1490" spans="1:25">
      <c r="A1490" s="284"/>
      <c r="J1490" s="278">
        <v>0</v>
      </c>
      <c r="K1490" s="279" t="s">
        <v>2763</v>
      </c>
      <c r="L1490" s="279" t="s">
        <v>2763</v>
      </c>
      <c r="M1490" s="278">
        <v>0</v>
      </c>
      <c r="N1490" s="278"/>
      <c r="O1490" s="279" t="e">
        <v>#N/A</v>
      </c>
      <c r="P1490" s="278"/>
    </row>
    <row r="1491" spans="1:25">
      <c r="A1491" s="284"/>
      <c r="J1491" s="278">
        <v>0</v>
      </c>
      <c r="K1491" s="279" t="s">
        <v>2763</v>
      </c>
      <c r="L1491" s="279" t="s">
        <v>2763</v>
      </c>
      <c r="M1491" s="278">
        <v>0</v>
      </c>
      <c r="N1491" s="278"/>
      <c r="O1491" s="279" t="e">
        <v>#N/A</v>
      </c>
      <c r="P1491" s="278"/>
    </row>
    <row r="1492" spans="1:25">
      <c r="A1492" s="284"/>
      <c r="J1492" s="278">
        <v>0</v>
      </c>
      <c r="K1492" s="279" t="s">
        <v>2763</v>
      </c>
      <c r="L1492" s="279" t="s">
        <v>2763</v>
      </c>
      <c r="M1492" s="278">
        <v>0</v>
      </c>
      <c r="N1492" s="278"/>
      <c r="O1492" s="279" t="e">
        <v>#N/A</v>
      </c>
      <c r="P1492" s="278"/>
    </row>
    <row r="1493" spans="1:25">
      <c r="A1493" s="284"/>
      <c r="J1493" s="278">
        <v>0</v>
      </c>
      <c r="K1493" s="279" t="s">
        <v>2763</v>
      </c>
      <c r="L1493" s="279" t="s">
        <v>2763</v>
      </c>
      <c r="M1493" s="278">
        <v>0</v>
      </c>
      <c r="N1493" s="278"/>
      <c r="O1493" s="279" t="e">
        <v>#N/A</v>
      </c>
      <c r="P1493" s="278"/>
    </row>
    <row r="1494" spans="1:25">
      <c r="A1494" s="284"/>
      <c r="B1494" s="313" t="s">
        <v>95</v>
      </c>
      <c r="C1494" s="313"/>
      <c r="J1494" s="278">
        <v>0</v>
      </c>
      <c r="K1494" s="279" t="s">
        <v>2763</v>
      </c>
      <c r="L1494" s="279" t="s">
        <v>2763</v>
      </c>
      <c r="M1494" s="278">
        <v>0</v>
      </c>
      <c r="N1494" s="278"/>
      <c r="O1494" s="279" t="e">
        <v>#N/A</v>
      </c>
      <c r="P1494" s="278"/>
      <c r="U1494" s="313"/>
      <c r="V1494" s="313"/>
      <c r="W1494" s="303"/>
      <c r="X1494" s="303"/>
      <c r="Y1494" s="303"/>
    </row>
    <row r="1495" spans="1:25">
      <c r="A1495" s="285" t="s">
        <v>2739</v>
      </c>
      <c r="B1495" s="356" t="s">
        <v>1777</v>
      </c>
      <c r="C1495" s="356" t="s">
        <v>2738</v>
      </c>
      <c r="D1495" s="356"/>
      <c r="E1495" s="356"/>
      <c r="F1495" s="356" t="e">
        <v>#N/A</v>
      </c>
      <c r="G1495" s="356"/>
      <c r="H1495" s="356"/>
      <c r="I1495" s="356" t="s">
        <v>3245</v>
      </c>
      <c r="J1495" s="347" t="s">
        <v>3245</v>
      </c>
      <c r="K1495" s="348" t="s">
        <v>4047</v>
      </c>
      <c r="L1495" s="348" t="s">
        <v>3999</v>
      </c>
      <c r="M1495" s="347" t="s">
        <v>2739</v>
      </c>
      <c r="N1495" s="347" t="s">
        <v>3245</v>
      </c>
      <c r="O1495" s="348" t="s">
        <v>2261</v>
      </c>
      <c r="P1495" s="347"/>
      <c r="Q1495" s="357" t="s">
        <v>2769</v>
      </c>
      <c r="R1495" s="356"/>
      <c r="S1495" s="356" t="s">
        <v>2261</v>
      </c>
      <c r="T1495" s="287" t="s">
        <v>2771</v>
      </c>
      <c r="U1495" s="259" t="s">
        <v>1111</v>
      </c>
      <c r="V1495" s="304">
        <v>12000000</v>
      </c>
      <c r="W1495" s="305">
        <v>0</v>
      </c>
      <c r="X1495" s="305">
        <v>0</v>
      </c>
      <c r="Y1495" s="305">
        <v>0</v>
      </c>
    </row>
    <row r="1496" spans="1:25">
      <c r="A1496" s="285" t="s">
        <v>2740</v>
      </c>
      <c r="B1496" s="356" t="s">
        <v>1777</v>
      </c>
      <c r="C1496" s="356" t="s">
        <v>2738</v>
      </c>
      <c r="D1496" s="356"/>
      <c r="E1496" s="356"/>
      <c r="F1496" s="356" t="s">
        <v>2740</v>
      </c>
      <c r="G1496" s="356"/>
      <c r="H1496" s="356"/>
      <c r="I1496" s="356" t="s">
        <v>3246</v>
      </c>
      <c r="J1496" s="347" t="s">
        <v>3246</v>
      </c>
      <c r="K1496" s="348" t="s">
        <v>4047</v>
      </c>
      <c r="L1496" s="348" t="s">
        <v>3999</v>
      </c>
      <c r="M1496" s="347" t="s">
        <v>2740</v>
      </c>
      <c r="N1496" s="347" t="s">
        <v>3246</v>
      </c>
      <c r="O1496" s="348" t="s">
        <v>2177</v>
      </c>
      <c r="P1496" s="347"/>
      <c r="Q1496" s="357" t="s">
        <v>2769</v>
      </c>
      <c r="R1496" s="356"/>
      <c r="S1496" s="356" t="s">
        <v>2177</v>
      </c>
      <c r="T1496" s="287" t="s">
        <v>2771</v>
      </c>
      <c r="U1496" s="259" t="s">
        <v>1112</v>
      </c>
      <c r="V1496" s="304">
        <v>229999988</v>
      </c>
      <c r="W1496" s="305">
        <v>329999988</v>
      </c>
      <c r="X1496" s="305">
        <v>329999988</v>
      </c>
      <c r="Y1496" s="305">
        <v>329999988</v>
      </c>
    </row>
    <row r="1497" spans="1:25">
      <c r="A1497" s="285" t="s">
        <v>2741</v>
      </c>
      <c r="B1497" s="356" t="s">
        <v>1777</v>
      </c>
      <c r="C1497" s="356" t="s">
        <v>2738</v>
      </c>
      <c r="D1497" s="356"/>
      <c r="E1497" s="356"/>
      <c r="F1497" s="356" t="s">
        <v>2741</v>
      </c>
      <c r="G1497" s="356"/>
      <c r="H1497" s="356"/>
      <c r="I1497" s="356" t="s">
        <v>3247</v>
      </c>
      <c r="J1497" s="347" t="s">
        <v>3247</v>
      </c>
      <c r="K1497" s="348" t="s">
        <v>4047</v>
      </c>
      <c r="L1497" s="348" t="s">
        <v>3999</v>
      </c>
      <c r="M1497" s="347" t="s">
        <v>2741</v>
      </c>
      <c r="N1497" s="347" t="s">
        <v>3247</v>
      </c>
      <c r="O1497" s="348" t="s">
        <v>2339</v>
      </c>
      <c r="P1497" s="347"/>
      <c r="Q1497" s="357" t="s">
        <v>2769</v>
      </c>
      <c r="R1497" s="356"/>
      <c r="S1497" s="356" t="s">
        <v>2339</v>
      </c>
      <c r="T1497" s="287" t="s">
        <v>2771</v>
      </c>
      <c r="U1497" s="259" t="s">
        <v>1113</v>
      </c>
      <c r="V1497" s="304">
        <v>4948200</v>
      </c>
      <c r="W1497" s="305">
        <v>4948200</v>
      </c>
      <c r="X1497" s="305">
        <v>4948200</v>
      </c>
      <c r="Y1497" s="305">
        <v>4948200</v>
      </c>
    </row>
    <row r="1498" spans="1:25">
      <c r="A1498" s="285" t="s">
        <v>2742</v>
      </c>
      <c r="B1498" s="356" t="s">
        <v>1777</v>
      </c>
      <c r="C1498" s="356" t="s">
        <v>2738</v>
      </c>
      <c r="D1498" s="356"/>
      <c r="E1498" s="356"/>
      <c r="F1498" s="356" t="e">
        <v>#N/A</v>
      </c>
      <c r="G1498" s="356"/>
      <c r="H1498" s="356"/>
      <c r="I1498" s="356" t="s">
        <v>3248</v>
      </c>
      <c r="J1498" s="347" t="s">
        <v>3248</v>
      </c>
      <c r="K1498" s="348" t="s">
        <v>4047</v>
      </c>
      <c r="L1498" s="348" t="s">
        <v>3999</v>
      </c>
      <c r="M1498" s="347" t="s">
        <v>2742</v>
      </c>
      <c r="N1498" s="347" t="s">
        <v>3248</v>
      </c>
      <c r="O1498" s="348" t="s">
        <v>2236</v>
      </c>
      <c r="P1498" s="347"/>
      <c r="Q1498" s="357" t="s">
        <v>2769</v>
      </c>
      <c r="R1498" s="356"/>
      <c r="S1498" s="356" t="s">
        <v>2236</v>
      </c>
      <c r="T1498" s="287" t="s">
        <v>2771</v>
      </c>
      <c r="U1498" s="259" t="s">
        <v>1115</v>
      </c>
      <c r="V1498" s="304">
        <v>28266250</v>
      </c>
      <c r="W1498" s="305">
        <v>28266250</v>
      </c>
      <c r="X1498" s="305">
        <v>28266250</v>
      </c>
      <c r="Y1498" s="305">
        <v>28266250</v>
      </c>
    </row>
    <row r="1499" spans="1:25">
      <c r="A1499" s="285" t="s">
        <v>2743</v>
      </c>
      <c r="B1499" s="356" t="s">
        <v>1777</v>
      </c>
      <c r="C1499" s="356" t="s">
        <v>2738</v>
      </c>
      <c r="D1499" s="356"/>
      <c r="E1499" s="356"/>
      <c r="F1499" s="356" t="e">
        <v>#N/A</v>
      </c>
      <c r="G1499" s="356"/>
      <c r="H1499" s="356"/>
      <c r="I1499" s="356" t="s">
        <v>3249</v>
      </c>
      <c r="J1499" s="347" t="s">
        <v>3249</v>
      </c>
      <c r="K1499" s="348" t="s">
        <v>4047</v>
      </c>
      <c r="L1499" s="348" t="s">
        <v>3999</v>
      </c>
      <c r="M1499" s="347" t="s">
        <v>2743</v>
      </c>
      <c r="N1499" s="347" t="s">
        <v>3249</v>
      </c>
      <c r="O1499" s="348" t="s">
        <v>2230</v>
      </c>
      <c r="P1499" s="347"/>
      <c r="Q1499" s="357" t="s">
        <v>2769</v>
      </c>
      <c r="R1499" s="356"/>
      <c r="S1499" s="356" t="s">
        <v>2230</v>
      </c>
      <c r="T1499" s="287" t="s">
        <v>2771</v>
      </c>
      <c r="U1499" s="259" t="s">
        <v>596</v>
      </c>
      <c r="V1499" s="304">
        <v>25200000</v>
      </c>
      <c r="W1499" s="305">
        <v>25200000</v>
      </c>
      <c r="X1499" s="305">
        <v>25200000</v>
      </c>
      <c r="Y1499" s="305">
        <v>25200000</v>
      </c>
    </row>
    <row r="1500" spans="1:25">
      <c r="A1500" s="285" t="s">
        <v>2744</v>
      </c>
      <c r="B1500" s="356" t="s">
        <v>1777</v>
      </c>
      <c r="C1500" s="356" t="s">
        <v>2738</v>
      </c>
      <c r="D1500" s="356"/>
      <c r="E1500" s="356"/>
      <c r="F1500" s="356" t="e">
        <v>#N/A</v>
      </c>
      <c r="G1500" s="356"/>
      <c r="H1500" s="356"/>
      <c r="I1500" s="356" t="s">
        <v>3250</v>
      </c>
      <c r="J1500" s="347" t="s">
        <v>3250</v>
      </c>
      <c r="K1500" s="348" t="s">
        <v>4049</v>
      </c>
      <c r="L1500" s="348" t="s">
        <v>3999</v>
      </c>
      <c r="M1500" s="347" t="s">
        <v>2744</v>
      </c>
      <c r="N1500" s="347" t="s">
        <v>3250</v>
      </c>
      <c r="O1500" s="348" t="s">
        <v>2436</v>
      </c>
      <c r="P1500" s="347"/>
      <c r="Q1500" s="357" t="s">
        <v>2769</v>
      </c>
      <c r="R1500" s="356"/>
      <c r="S1500" s="356" t="s">
        <v>2436</v>
      </c>
      <c r="T1500" s="287" t="s">
        <v>2771</v>
      </c>
      <c r="U1500" s="259" t="s">
        <v>1117</v>
      </c>
      <c r="V1500" s="304">
        <v>2500000</v>
      </c>
      <c r="W1500" s="305">
        <v>2500000</v>
      </c>
      <c r="X1500" s="305">
        <v>2500000</v>
      </c>
      <c r="Y1500" s="305">
        <v>2500000</v>
      </c>
    </row>
    <row r="1501" spans="1:25">
      <c r="A1501" s="285" t="s">
        <v>2745</v>
      </c>
      <c r="B1501" s="356" t="s">
        <v>1777</v>
      </c>
      <c r="C1501" s="356" t="s">
        <v>2738</v>
      </c>
      <c r="D1501" s="356"/>
      <c r="E1501" s="356"/>
      <c r="F1501" s="356" t="e">
        <v>#N/A</v>
      </c>
      <c r="G1501" s="356"/>
      <c r="H1501" s="356"/>
      <c r="I1501" s="356" t="s">
        <v>3251</v>
      </c>
      <c r="J1501" s="347" t="s">
        <v>3251</v>
      </c>
      <c r="K1501" s="348" t="s">
        <v>4049</v>
      </c>
      <c r="L1501" s="348" t="s">
        <v>3999</v>
      </c>
      <c r="M1501" s="347" t="s">
        <v>2745</v>
      </c>
      <c r="N1501" s="347" t="s">
        <v>3251</v>
      </c>
      <c r="O1501" s="348" t="s">
        <v>2512</v>
      </c>
      <c r="P1501" s="347"/>
      <c r="Q1501" s="357" t="s">
        <v>2769</v>
      </c>
      <c r="R1501" s="356"/>
      <c r="S1501" s="356" t="s">
        <v>2512</v>
      </c>
      <c r="T1501" s="287" t="s">
        <v>2771</v>
      </c>
      <c r="U1501" s="259" t="s">
        <v>1118</v>
      </c>
      <c r="V1501" s="304">
        <v>7000000</v>
      </c>
      <c r="W1501" s="305">
        <v>7000000</v>
      </c>
      <c r="X1501" s="305">
        <v>7000000</v>
      </c>
      <c r="Y1501" s="305">
        <v>7000000</v>
      </c>
    </row>
    <row r="1502" spans="1:25">
      <c r="A1502" s="285" t="s">
        <v>2746</v>
      </c>
      <c r="B1502" s="356" t="s">
        <v>1777</v>
      </c>
      <c r="C1502" s="356" t="s">
        <v>2738</v>
      </c>
      <c r="D1502" s="356"/>
      <c r="E1502" s="356"/>
      <c r="F1502" s="356" t="s">
        <v>2728</v>
      </c>
      <c r="G1502" s="356"/>
      <c r="H1502" s="356"/>
      <c r="I1502" s="356" t="s">
        <v>3252</v>
      </c>
      <c r="J1502" s="347" t="s">
        <v>3252</v>
      </c>
      <c r="K1502" s="348" t="s">
        <v>4049</v>
      </c>
      <c r="L1502" s="348" t="s">
        <v>3999</v>
      </c>
      <c r="M1502" s="347" t="s">
        <v>2746</v>
      </c>
      <c r="N1502" s="347" t="s">
        <v>3252</v>
      </c>
      <c r="O1502" s="348" t="s">
        <v>2436</v>
      </c>
      <c r="P1502" s="347"/>
      <c r="Q1502" s="357" t="s">
        <v>2769</v>
      </c>
      <c r="R1502" s="356"/>
      <c r="S1502" s="356" t="s">
        <v>2436</v>
      </c>
      <c r="T1502" s="287" t="s">
        <v>2771</v>
      </c>
      <c r="U1502" s="259" t="s">
        <v>1119</v>
      </c>
      <c r="V1502" s="304">
        <v>2500000</v>
      </c>
      <c r="W1502" s="305">
        <v>2500000</v>
      </c>
      <c r="X1502" s="305">
        <v>2500000</v>
      </c>
      <c r="Y1502" s="305">
        <v>2500000</v>
      </c>
    </row>
    <row r="1503" spans="1:25">
      <c r="A1503" s="285" t="s">
        <v>2747</v>
      </c>
      <c r="B1503" s="356" t="s">
        <v>1777</v>
      </c>
      <c r="C1503" s="356" t="s">
        <v>2738</v>
      </c>
      <c r="D1503" s="356"/>
      <c r="E1503" s="356"/>
      <c r="F1503" s="356" t="s">
        <v>2648</v>
      </c>
      <c r="G1503" s="356"/>
      <c r="H1503" s="356"/>
      <c r="I1503" s="356" t="s">
        <v>3253</v>
      </c>
      <c r="J1503" s="347" t="s">
        <v>3158</v>
      </c>
      <c r="K1503" s="348" t="s">
        <v>4049</v>
      </c>
      <c r="L1503" s="348" t="s">
        <v>3999</v>
      </c>
      <c r="M1503" s="347" t="s">
        <v>2747</v>
      </c>
      <c r="N1503" s="347" t="s">
        <v>3253</v>
      </c>
      <c r="O1503" s="348" t="s">
        <v>2459</v>
      </c>
      <c r="P1503" s="347"/>
      <c r="Q1503" s="357" t="s">
        <v>2769</v>
      </c>
      <c r="R1503" s="356"/>
      <c r="S1503" s="356" t="s">
        <v>2459</v>
      </c>
      <c r="T1503" s="287" t="s">
        <v>2771</v>
      </c>
      <c r="U1503" s="259" t="s">
        <v>1120</v>
      </c>
      <c r="V1503" s="304">
        <v>5000000</v>
      </c>
      <c r="W1503" s="305">
        <v>5000000</v>
      </c>
      <c r="X1503" s="305">
        <v>5000000</v>
      </c>
      <c r="Y1503" s="305">
        <v>5000000</v>
      </c>
    </row>
    <row r="1504" spans="1:25">
      <c r="A1504" s="285" t="s">
        <v>2748</v>
      </c>
      <c r="B1504" s="356" t="s">
        <v>1777</v>
      </c>
      <c r="C1504" s="356" t="s">
        <v>2738</v>
      </c>
      <c r="D1504" s="356"/>
      <c r="E1504" s="356"/>
      <c r="F1504" s="356" t="s">
        <v>2748</v>
      </c>
      <c r="G1504" s="356"/>
      <c r="H1504" s="356"/>
      <c r="I1504" s="356" t="s">
        <v>3254</v>
      </c>
      <c r="J1504" s="347" t="s">
        <v>3254</v>
      </c>
      <c r="K1504" s="348" t="s">
        <v>4047</v>
      </c>
      <c r="L1504" s="348" t="s">
        <v>3999</v>
      </c>
      <c r="M1504" s="347" t="s">
        <v>2748</v>
      </c>
      <c r="N1504" s="347" t="s">
        <v>3254</v>
      </c>
      <c r="O1504" s="348" t="s">
        <v>2235</v>
      </c>
      <c r="P1504" s="347"/>
      <c r="Q1504" s="357" t="s">
        <v>2769</v>
      </c>
      <c r="R1504" s="356"/>
      <c r="S1504" s="356" t="s">
        <v>2235</v>
      </c>
      <c r="T1504" s="287" t="s">
        <v>2771</v>
      </c>
      <c r="U1504" s="259" t="s">
        <v>1121</v>
      </c>
      <c r="V1504" s="304">
        <v>27630292</v>
      </c>
      <c r="W1504" s="305">
        <v>27630292</v>
      </c>
      <c r="X1504" s="305">
        <v>27630292</v>
      </c>
      <c r="Y1504" s="305">
        <v>27630292</v>
      </c>
    </row>
    <row r="1505" spans="1:25" s="310" customFormat="1">
      <c r="A1505" s="285" t="s">
        <v>2749</v>
      </c>
      <c r="B1505" s="356" t="s">
        <v>1777</v>
      </c>
      <c r="C1505" s="356" t="s">
        <v>2738</v>
      </c>
      <c r="D1505" s="358"/>
      <c r="E1505" s="358"/>
      <c r="F1505" s="356" t="e">
        <v>#N/A</v>
      </c>
      <c r="G1505" s="358"/>
      <c r="H1505" s="358"/>
      <c r="I1505" s="356" t="s">
        <v>3255</v>
      </c>
      <c r="J1505" s="347" t="s">
        <v>3255</v>
      </c>
      <c r="K1505" s="348" t="s">
        <v>4047</v>
      </c>
      <c r="L1505" s="348" t="s">
        <v>3999</v>
      </c>
      <c r="M1505" s="347" t="s">
        <v>2749</v>
      </c>
      <c r="N1505" s="347" t="s">
        <v>3255</v>
      </c>
      <c r="O1505" s="348" t="s">
        <v>2315</v>
      </c>
      <c r="P1505" s="347"/>
      <c r="Q1505" s="357" t="s">
        <v>2769</v>
      </c>
      <c r="R1505" s="358"/>
      <c r="S1505" s="356" t="s">
        <v>2315</v>
      </c>
      <c r="T1505" s="287" t="s">
        <v>2771</v>
      </c>
      <c r="U1505" s="259" t="s">
        <v>1123</v>
      </c>
      <c r="V1505" s="304">
        <v>13276000</v>
      </c>
      <c r="W1505" s="305">
        <v>13276000</v>
      </c>
      <c r="X1505" s="305">
        <v>13276000</v>
      </c>
      <c r="Y1505" s="305">
        <v>13276000</v>
      </c>
    </row>
    <row r="1506" spans="1:25">
      <c r="A1506" s="285" t="s">
        <v>2750</v>
      </c>
      <c r="B1506" s="356" t="s">
        <v>1777</v>
      </c>
      <c r="C1506" s="356" t="s">
        <v>2738</v>
      </c>
      <c r="D1506" s="356"/>
      <c r="E1506" s="356"/>
      <c r="F1506" s="356" t="s">
        <v>2750</v>
      </c>
      <c r="G1506" s="356"/>
      <c r="H1506" s="356"/>
      <c r="I1506" s="356" t="s">
        <v>3256</v>
      </c>
      <c r="J1506" s="347" t="s">
        <v>3256</v>
      </c>
      <c r="K1506" s="348" t="s">
        <v>4049</v>
      </c>
      <c r="L1506" s="348" t="s">
        <v>3999</v>
      </c>
      <c r="M1506" s="347" t="s">
        <v>2750</v>
      </c>
      <c r="N1506" s="347" t="s">
        <v>3256</v>
      </c>
      <c r="O1506" s="348" t="s">
        <v>2249</v>
      </c>
      <c r="P1506" s="347"/>
      <c r="Q1506" s="357" t="s">
        <v>2769</v>
      </c>
      <c r="R1506" s="356"/>
      <c r="S1506" s="356" t="s">
        <v>2249</v>
      </c>
      <c r="T1506" s="287" t="s">
        <v>2771</v>
      </c>
      <c r="U1506" s="259" t="s">
        <v>1122</v>
      </c>
      <c r="V1506" s="304">
        <v>100000000</v>
      </c>
      <c r="W1506" s="305">
        <v>100000000</v>
      </c>
      <c r="X1506" s="305">
        <v>100000000</v>
      </c>
      <c r="Y1506" s="305">
        <v>100000000</v>
      </c>
    </row>
    <row r="1507" spans="1:25" ht="31.5">
      <c r="B1507" s="356" t="s">
        <v>1777</v>
      </c>
      <c r="C1507" s="356" t="s">
        <v>2766</v>
      </c>
      <c r="D1507" s="356"/>
      <c r="E1507" s="356"/>
      <c r="F1507" s="356"/>
      <c r="G1507" s="356"/>
      <c r="H1507" s="356"/>
      <c r="I1507" s="356"/>
      <c r="J1507" s="347"/>
      <c r="K1507" s="348"/>
      <c r="L1507" s="348"/>
      <c r="M1507" s="347"/>
      <c r="N1507" s="347" t="s">
        <v>4171</v>
      </c>
      <c r="O1507" s="348"/>
      <c r="P1507" s="347"/>
      <c r="Q1507" s="357" t="s">
        <v>2769</v>
      </c>
      <c r="R1507" s="356"/>
      <c r="S1507" s="356">
        <v>23010142</v>
      </c>
      <c r="U1507" s="259" t="s">
        <v>4170</v>
      </c>
      <c r="V1507" s="304"/>
      <c r="W1507" s="305"/>
      <c r="X1507" s="305"/>
      <c r="Y1507" s="305"/>
    </row>
    <row r="1508" spans="1:25">
      <c r="A1508" s="285" t="s">
        <v>3441</v>
      </c>
      <c r="B1508" s="356" t="s">
        <v>1777</v>
      </c>
      <c r="C1508" s="356" t="s">
        <v>3442</v>
      </c>
      <c r="D1508" s="356"/>
      <c r="E1508" s="356"/>
      <c r="F1508" s="356" t="e">
        <v>#N/A</v>
      </c>
      <c r="G1508" s="356"/>
      <c r="H1508" s="356"/>
      <c r="I1508" s="356" t="s">
        <v>3443</v>
      </c>
      <c r="J1508" s="347" t="s">
        <v>3959</v>
      </c>
      <c r="K1508" s="348" t="s">
        <v>4047</v>
      </c>
      <c r="L1508" s="348" t="s">
        <v>3997</v>
      </c>
      <c r="M1508" s="347" t="s">
        <v>3441</v>
      </c>
      <c r="N1508" s="347" t="s">
        <v>3959</v>
      </c>
      <c r="O1508" s="348">
        <v>0</v>
      </c>
      <c r="P1508" s="347"/>
      <c r="Q1508" s="357" t="s">
        <v>2769</v>
      </c>
      <c r="R1508" s="356"/>
      <c r="S1508" s="356">
        <v>23020101</v>
      </c>
      <c r="U1508" s="259" t="s">
        <v>2140</v>
      </c>
      <c r="V1508" s="259"/>
      <c r="W1508" s="305">
        <v>1000000000</v>
      </c>
      <c r="X1508" s="305"/>
      <c r="Y1508" s="305"/>
    </row>
    <row r="1509" spans="1:25">
      <c r="A1509" s="284"/>
      <c r="B1509" s="356"/>
      <c r="C1509" s="356"/>
      <c r="D1509" s="356"/>
      <c r="E1509" s="356"/>
      <c r="F1509" s="356"/>
      <c r="G1509" s="356"/>
      <c r="H1509" s="356"/>
      <c r="I1509" s="356"/>
      <c r="J1509" s="357"/>
      <c r="K1509" s="348" t="s">
        <v>565</v>
      </c>
      <c r="L1509" s="348" t="s">
        <v>565</v>
      </c>
      <c r="M1509" s="347">
        <v>0</v>
      </c>
      <c r="N1509" s="347"/>
      <c r="O1509" s="364"/>
      <c r="P1509" s="357"/>
      <c r="Q1509" s="357"/>
      <c r="R1509" s="356"/>
      <c r="S1509" s="356"/>
      <c r="U1509" s="308"/>
      <c r="V1509" s="309">
        <f>SUM(V1495:V1508)</f>
        <v>458320730</v>
      </c>
      <c r="W1509" s="309">
        <f>SUM(W1495:W1508)</f>
        <v>1546320730</v>
      </c>
      <c r="X1509" s="309">
        <f>SUM(X1495:X1508)</f>
        <v>546320730</v>
      </c>
      <c r="Y1509" s="309">
        <f>SUM(Y1495:Y1508)</f>
        <v>546320730</v>
      </c>
    </row>
    <row r="1510" spans="1:25">
      <c r="A1510" s="284"/>
      <c r="K1510" s="279" t="s">
        <v>565</v>
      </c>
      <c r="L1510" s="279" t="s">
        <v>565</v>
      </c>
      <c r="M1510" s="278">
        <v>0</v>
      </c>
      <c r="N1510" s="278"/>
    </row>
    <row r="1511" spans="1:25">
      <c r="A1511" s="284"/>
      <c r="K1511" s="279" t="s">
        <v>565</v>
      </c>
      <c r="L1511" s="279" t="s">
        <v>565</v>
      </c>
      <c r="M1511" s="278">
        <v>0</v>
      </c>
      <c r="N1511" s="278"/>
    </row>
    <row r="1512" spans="1:25">
      <c r="A1512" s="284"/>
      <c r="K1512" s="279" t="s">
        <v>565</v>
      </c>
      <c r="L1512" s="279" t="s">
        <v>565</v>
      </c>
      <c r="M1512" s="278">
        <v>0</v>
      </c>
      <c r="N1512" s="278"/>
      <c r="U1512" s="312" t="s">
        <v>1489</v>
      </c>
      <c r="V1512" s="312"/>
    </row>
    <row r="1513" spans="1:25">
      <c r="A1513" s="284"/>
      <c r="K1513" s="279" t="s">
        <v>565</v>
      </c>
      <c r="L1513" s="279" t="s">
        <v>565</v>
      </c>
      <c r="M1513" s="278">
        <v>0</v>
      </c>
      <c r="N1513" s="278"/>
      <c r="U1513" s="316" t="s">
        <v>1328</v>
      </c>
      <c r="V1513" s="316"/>
      <c r="W1513" s="289">
        <v>556078414.85000002</v>
      </c>
    </row>
    <row r="1514" spans="1:25">
      <c r="A1514" s="284"/>
      <c r="K1514" s="279" t="s">
        <v>565</v>
      </c>
      <c r="L1514" s="279" t="s">
        <v>565</v>
      </c>
      <c r="M1514" s="278">
        <v>0</v>
      </c>
      <c r="N1514" s="278"/>
    </row>
    <row r="1515" spans="1:25">
      <c r="A1515" s="284"/>
      <c r="K1515" s="279" t="s">
        <v>565</v>
      </c>
      <c r="L1515" s="279" t="s">
        <v>565</v>
      </c>
      <c r="M1515" s="278">
        <v>0</v>
      </c>
      <c r="N1515" s="278"/>
    </row>
    <row r="1516" spans="1:25">
      <c r="A1516" s="284"/>
      <c r="K1516" s="279" t="s">
        <v>565</v>
      </c>
      <c r="L1516" s="279" t="s">
        <v>565</v>
      </c>
      <c r="M1516" s="278">
        <v>0</v>
      </c>
      <c r="N1516" s="278"/>
    </row>
    <row r="1517" spans="1:25">
      <c r="A1517" s="284"/>
      <c r="K1517" s="279" t="s">
        <v>565</v>
      </c>
      <c r="L1517" s="279" t="s">
        <v>565</v>
      </c>
      <c r="M1517" s="278">
        <v>0</v>
      </c>
      <c r="N1517" s="278"/>
      <c r="W1517" s="336"/>
    </row>
    <row r="1518" spans="1:25">
      <c r="A1518" s="284"/>
      <c r="K1518" s="279" t="s">
        <v>565</v>
      </c>
      <c r="L1518" s="279" t="s">
        <v>565</v>
      </c>
      <c r="M1518" s="278">
        <v>0</v>
      </c>
      <c r="N1518" s="278"/>
      <c r="W1518" s="337"/>
    </row>
    <row r="1519" spans="1:25">
      <c r="A1519" s="284"/>
      <c r="K1519" s="279" t="s">
        <v>565</v>
      </c>
      <c r="L1519" s="279" t="s">
        <v>565</v>
      </c>
      <c r="M1519" s="278">
        <v>0</v>
      </c>
      <c r="N1519" s="278"/>
      <c r="W1519" s="336"/>
    </row>
    <row r="1520" spans="1:25">
      <c r="A1520" s="284"/>
      <c r="K1520" s="279" t="s">
        <v>565</v>
      </c>
      <c r="L1520" s="279" t="s">
        <v>565</v>
      </c>
      <c r="M1520" s="278">
        <v>0</v>
      </c>
      <c r="N1520" s="278"/>
      <c r="W1520" s="336"/>
    </row>
    <row r="1521" spans="1:23">
      <c r="A1521" s="284"/>
      <c r="K1521" s="279" t="s">
        <v>565</v>
      </c>
      <c r="L1521" s="279" t="s">
        <v>565</v>
      </c>
      <c r="M1521" s="278">
        <v>0</v>
      </c>
      <c r="N1521" s="278"/>
      <c r="W1521" s="336"/>
    </row>
    <row r="1522" spans="1:23">
      <c r="A1522" s="284"/>
      <c r="K1522" s="279" t="s">
        <v>565</v>
      </c>
      <c r="L1522" s="279" t="s">
        <v>565</v>
      </c>
      <c r="M1522" s="278">
        <v>0</v>
      </c>
      <c r="N1522" s="278"/>
      <c r="W1522" s="336"/>
    </row>
  </sheetData>
  <mergeCells count="2">
    <mergeCell ref="B1:Y1"/>
    <mergeCell ref="B34:Y34"/>
  </mergeCells>
  <dataValidations count="4">
    <dataValidation type="custom" allowBlank="1" showInputMessage="1" showErrorMessage="1" error="No data allowed" promptTitle="budget Sheets:" prompt="No data entry allowed" sqref="X204:Y211" xr:uid="{00000000-0002-0000-0900-000000000000}">
      <formula1>"unip@#$%^&amp;*()_)__)(*&amp;&amp;^%$##@@!"</formula1>
    </dataValidation>
    <dataValidation type="custom" allowBlank="1" showInputMessage="1" showErrorMessage="1" errorTitle="Not Allowed" error="Data entry not allowed" promptTitle="Budget Sheet:" prompt="No Data Entry Allowed" sqref="X204:Y211" xr:uid="{00000000-0002-0000-0900-000001000000}">
      <formula1>"nUlL!!@#$%^&amp;*(*&amp;^%$#@#@%^%$^&amp;*&amp;^%"</formula1>
    </dataValidation>
    <dataValidation allowBlank="1" showInputMessage="1" showErrorMessage="1" errorTitle="Not Allowed" error="Data entry not allowed" promptTitle="Budget Sheet:" prompt="No Data Entry Allowed" sqref="U204:U211" xr:uid="{00000000-0002-0000-0900-000002000000}"/>
    <dataValidation allowBlank="1" showInputMessage="1" showErrorMessage="1" error="No data allowed" promptTitle="budget Sheets:" prompt="No data entry allowed" sqref="U204:U211" xr:uid="{00000000-0002-0000-0900-000003000000}"/>
  </dataValidations>
  <printOptions horizontalCentered="1"/>
  <pageMargins left="0.42" right="0.28000000000000003" top="0.62" bottom="0.55000000000000004" header="0.3" footer="0.3"/>
  <pageSetup paperSize="9" scale="66" orientation="landscape" r:id="rId1"/>
  <headerFooter>
    <oddHeader>&amp;C&amp;"-,Bold"&amp;20KADUNA STATE GOVERNMENT MULTI-YEAR APPROVED BUDGET 2018</oddHeader>
    <oddFooter>&amp;C&amp;P</oddFooter>
  </headerFooter>
  <rowBreaks count="62" manualBreakCount="62">
    <brk id="33" max="16383" man="1"/>
    <brk id="128" max="16383" man="1"/>
    <brk id="187" max="16383" man="1"/>
    <brk id="202" max="16383" man="1"/>
    <brk id="220" max="16383" man="1"/>
    <brk id="242" max="16383" man="1"/>
    <brk id="254" max="16383" man="1"/>
    <brk id="271" max="16383" man="1"/>
    <brk id="295" max="16383" man="1"/>
    <brk id="308" max="16383" man="1"/>
    <brk id="332" max="16383" man="1"/>
    <brk id="359" max="16383" man="1"/>
    <brk id="370" max="16383" man="1"/>
    <brk id="408" max="16383" man="1"/>
    <brk id="447" max="16383" man="1"/>
    <brk id="585" max="16383" man="1"/>
    <brk id="612" max="16383" man="1"/>
    <brk id="626" max="16383" man="1"/>
    <brk id="635" max="16383" man="1"/>
    <brk id="643" max="16383" man="1"/>
    <brk id="704" max="16383" man="1"/>
    <brk id="730" max="16383" man="1"/>
    <brk id="774" max="16383" man="1"/>
    <brk id="799" max="16383" man="1"/>
    <brk id="817" max="16383" man="1"/>
    <brk id="850" max="16383" man="1"/>
    <brk id="875" max="16383" man="1"/>
    <brk id="910" max="16383" man="1"/>
    <brk id="924" max="16383" man="1"/>
    <brk id="948" max="16383" man="1"/>
    <brk id="968" max="16383" man="1"/>
    <brk id="983" max="16383" man="1"/>
    <brk id="995" max="16383" man="1"/>
    <brk id="1039" max="16383" man="1"/>
    <brk id="1069" max="16383" man="1"/>
    <brk id="1127" max="16383" man="1"/>
    <brk id="1153" max="16383" man="1"/>
    <brk id="1163" max="16383" man="1"/>
    <brk id="1184" max="16383" man="1"/>
    <brk id="1195" max="16383" man="1"/>
    <brk id="1209" max="16383" man="1"/>
    <brk id="1219" max="16383" man="1"/>
    <brk id="1231" max="16383" man="1"/>
    <brk id="1240" max="16383" man="1"/>
    <brk id="1252" max="16383" man="1"/>
    <brk id="1271" max="16383" man="1"/>
    <brk id="1284" max="16383" man="1"/>
    <brk id="1293" max="16383" man="1"/>
    <brk id="1300" max="16383" man="1"/>
    <brk id="1307" max="16383" man="1"/>
    <brk id="1318" max="16383" man="1"/>
    <brk id="1329" max="16383" man="1"/>
    <brk id="1335" max="16383" man="1"/>
    <brk id="1342" max="16383" man="1"/>
    <brk id="1352" max="16383" man="1"/>
    <brk id="1387" max="16383" man="1"/>
    <brk id="1412" max="16383" man="1"/>
    <brk id="1439" max="16383" man="1"/>
    <brk id="1451" max="16383" man="1"/>
    <brk id="1473" max="16383" man="1"/>
    <brk id="1484" max="16383" man="1"/>
    <brk id="149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G11:M22"/>
  <sheetViews>
    <sheetView topLeftCell="A6" zoomScale="80" zoomScaleNormal="80" workbookViewId="0">
      <selection activeCell="G15" sqref="G15"/>
    </sheetView>
  </sheetViews>
  <sheetFormatPr defaultRowHeight="15"/>
  <cols>
    <col min="7" max="7" width="17.5703125" customWidth="1"/>
  </cols>
  <sheetData>
    <row r="11" spans="7:7" ht="46.5">
      <c r="G11" s="136" t="s">
        <v>1520</v>
      </c>
    </row>
    <row r="13" spans="7:7" ht="46.5">
      <c r="G13" s="137" t="s">
        <v>2152</v>
      </c>
    </row>
    <row r="15" spans="7:7" ht="90.75">
      <c r="G15" s="217" t="s">
        <v>1914</v>
      </c>
    </row>
    <row r="18" spans="7:13" ht="23.25">
      <c r="G18" s="138" t="s">
        <v>1522</v>
      </c>
    </row>
    <row r="19" spans="7:13" ht="23.25">
      <c r="G19" s="140" t="s">
        <v>1523</v>
      </c>
    </row>
    <row r="20" spans="7:13" ht="23.25">
      <c r="G20" s="138" t="s">
        <v>1524</v>
      </c>
    </row>
    <row r="21" spans="7:13" ht="23.25">
      <c r="G21" s="138" t="s">
        <v>1521</v>
      </c>
    </row>
    <row r="22" spans="7:13">
      <c r="M22" s="139"/>
    </row>
  </sheetData>
  <printOptions horizontalCentered="1"/>
  <pageMargins left="0.70866141732283472" right="0.43307086614173229" top="0.63" bottom="0.6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4"/>
  <sheetViews>
    <sheetView view="pageLayout" topLeftCell="A97" zoomScale="115" zoomScaleNormal="100" zoomScalePageLayoutView="115" workbookViewId="0">
      <selection activeCell="B105" sqref="B105"/>
    </sheetView>
  </sheetViews>
  <sheetFormatPr defaultRowHeight="15.75"/>
  <cols>
    <col min="1" max="1" width="12.5703125" style="9" customWidth="1"/>
    <col min="2" max="2" width="99" style="9" customWidth="1"/>
    <col min="3" max="3" width="16.7109375" style="9" customWidth="1"/>
    <col min="4" max="4" width="7.28515625" style="9" customWidth="1"/>
    <col min="5" max="16384" width="9.140625" style="9"/>
  </cols>
  <sheetData>
    <row r="1" spans="1:3">
      <c r="A1" s="161" t="s">
        <v>366</v>
      </c>
      <c r="B1" s="162" t="s">
        <v>1525</v>
      </c>
      <c r="C1" s="161" t="s">
        <v>1526</v>
      </c>
    </row>
    <row r="2" spans="1:3">
      <c r="A2" s="141">
        <v>1</v>
      </c>
      <c r="B2" s="142" t="s">
        <v>1376</v>
      </c>
      <c r="C2" s="143" t="s">
        <v>1996</v>
      </c>
    </row>
    <row r="3" spans="1:3">
      <c r="A3" s="141">
        <v>2</v>
      </c>
      <c r="B3" s="144" t="s">
        <v>2153</v>
      </c>
      <c r="C3" s="143" t="s">
        <v>1997</v>
      </c>
    </row>
    <row r="4" spans="1:3">
      <c r="A4" s="141">
        <v>3</v>
      </c>
      <c r="B4" s="144" t="s">
        <v>2154</v>
      </c>
      <c r="C4" s="143" t="s">
        <v>1998</v>
      </c>
    </row>
    <row r="5" spans="1:3">
      <c r="A5" s="141"/>
      <c r="B5" s="145" t="s">
        <v>1445</v>
      </c>
      <c r="C5" s="143"/>
    </row>
    <row r="6" spans="1:3">
      <c r="A6" s="141">
        <v>4</v>
      </c>
      <c r="B6" s="144" t="s">
        <v>2155</v>
      </c>
      <c r="C6" s="143" t="s">
        <v>4151</v>
      </c>
    </row>
    <row r="7" spans="1:3">
      <c r="A7" s="141">
        <v>5</v>
      </c>
      <c r="B7" s="144" t="s">
        <v>1527</v>
      </c>
      <c r="C7" s="143" t="s">
        <v>1999</v>
      </c>
    </row>
    <row r="8" spans="1:3">
      <c r="A8" s="141">
        <v>6</v>
      </c>
      <c r="B8" s="144" t="s">
        <v>1604</v>
      </c>
      <c r="C8" s="143" t="s">
        <v>2000</v>
      </c>
    </row>
    <row r="9" spans="1:3">
      <c r="A9" s="141">
        <v>7</v>
      </c>
      <c r="B9" s="144" t="s">
        <v>1528</v>
      </c>
      <c r="C9" s="143" t="s">
        <v>1796</v>
      </c>
    </row>
    <row r="10" spans="1:3">
      <c r="A10" s="141">
        <v>8</v>
      </c>
      <c r="B10" s="144" t="s">
        <v>1529</v>
      </c>
      <c r="C10" s="143" t="s">
        <v>2001</v>
      </c>
    </row>
    <row r="11" spans="1:3">
      <c r="A11" s="141">
        <v>9</v>
      </c>
      <c r="B11" s="144" t="s">
        <v>48</v>
      </c>
      <c r="C11" s="143" t="s">
        <v>2002</v>
      </c>
    </row>
    <row r="12" spans="1:3">
      <c r="A12" s="141">
        <v>10</v>
      </c>
      <c r="B12" s="147" t="s">
        <v>1535</v>
      </c>
      <c r="C12" s="143" t="s">
        <v>2003</v>
      </c>
    </row>
    <row r="13" spans="1:3">
      <c r="A13" s="141">
        <v>11</v>
      </c>
      <c r="B13" s="149" t="s">
        <v>1582</v>
      </c>
      <c r="C13" s="143" t="s">
        <v>1797</v>
      </c>
    </row>
    <row r="14" spans="1:3">
      <c r="A14" s="141">
        <v>12</v>
      </c>
      <c r="B14" s="144" t="s">
        <v>1533</v>
      </c>
      <c r="C14" s="143" t="s">
        <v>1798</v>
      </c>
    </row>
    <row r="15" spans="1:3">
      <c r="A15" s="141">
        <v>13</v>
      </c>
      <c r="B15" s="144" t="s">
        <v>1530</v>
      </c>
      <c r="C15" s="143" t="s">
        <v>1799</v>
      </c>
    </row>
    <row r="16" spans="1:3">
      <c r="A16" s="141">
        <v>14</v>
      </c>
      <c r="B16" s="146" t="s">
        <v>1536</v>
      </c>
      <c r="C16" s="143" t="s">
        <v>1800</v>
      </c>
    </row>
    <row r="17" spans="1:3">
      <c r="A17" s="141">
        <v>15</v>
      </c>
      <c r="B17" s="146" t="s">
        <v>1539</v>
      </c>
      <c r="C17" s="143" t="s">
        <v>1803</v>
      </c>
    </row>
    <row r="18" spans="1:3">
      <c r="A18" s="141">
        <v>16</v>
      </c>
      <c r="B18" s="148" t="s">
        <v>1540</v>
      </c>
      <c r="C18" s="143" t="s">
        <v>1804</v>
      </c>
    </row>
    <row r="19" spans="1:3">
      <c r="A19" s="141">
        <v>17</v>
      </c>
      <c r="B19" s="146" t="s">
        <v>1541</v>
      </c>
      <c r="C19" s="143" t="s">
        <v>2004</v>
      </c>
    </row>
    <row r="20" spans="1:3">
      <c r="A20" s="141">
        <v>18</v>
      </c>
      <c r="B20" s="146" t="s">
        <v>1542</v>
      </c>
      <c r="C20" s="143" t="s">
        <v>2005</v>
      </c>
    </row>
    <row r="21" spans="1:3">
      <c r="A21" s="141">
        <v>19</v>
      </c>
      <c r="B21" s="144" t="s">
        <v>1801</v>
      </c>
      <c r="C21" s="143" t="s">
        <v>2006</v>
      </c>
    </row>
    <row r="22" spans="1:3">
      <c r="A22" s="141">
        <v>20</v>
      </c>
      <c r="B22" s="144" t="s">
        <v>1802</v>
      </c>
      <c r="C22" s="143" t="s">
        <v>2007</v>
      </c>
    </row>
    <row r="23" spans="1:3">
      <c r="A23" s="141">
        <v>21</v>
      </c>
      <c r="B23" s="146" t="s">
        <v>1544</v>
      </c>
      <c r="C23" s="143" t="s">
        <v>2008</v>
      </c>
    </row>
    <row r="24" spans="1:3">
      <c r="A24" s="141">
        <v>22</v>
      </c>
      <c r="B24" s="146" t="s">
        <v>1538</v>
      </c>
      <c r="C24" s="143" t="s">
        <v>2009</v>
      </c>
    </row>
    <row r="25" spans="1:3">
      <c r="A25" s="141">
        <v>23</v>
      </c>
      <c r="B25" s="149" t="s">
        <v>1548</v>
      </c>
      <c r="C25" s="143" t="s">
        <v>2010</v>
      </c>
    </row>
    <row r="26" spans="1:3">
      <c r="A26" s="141">
        <v>24</v>
      </c>
      <c r="B26" s="149" t="s">
        <v>1549</v>
      </c>
      <c r="C26" s="143" t="s">
        <v>1531</v>
      </c>
    </row>
    <row r="27" spans="1:3">
      <c r="A27" s="141">
        <v>25</v>
      </c>
      <c r="B27" s="146" t="s">
        <v>1547</v>
      </c>
      <c r="C27" s="143" t="s">
        <v>2011</v>
      </c>
    </row>
    <row r="28" spans="1:3">
      <c r="A28" s="141">
        <v>26</v>
      </c>
      <c r="B28" s="151" t="s">
        <v>1550</v>
      </c>
      <c r="C28" s="152" t="s">
        <v>2012</v>
      </c>
    </row>
    <row r="29" spans="1:3">
      <c r="A29" s="141">
        <v>27</v>
      </c>
      <c r="B29" s="146" t="s">
        <v>1551</v>
      </c>
      <c r="C29" s="143" t="s">
        <v>2013</v>
      </c>
    </row>
    <row r="30" spans="1:3">
      <c r="A30" s="141">
        <v>28</v>
      </c>
      <c r="B30" s="146" t="s">
        <v>1552</v>
      </c>
      <c r="C30" s="143" t="s">
        <v>2014</v>
      </c>
    </row>
    <row r="31" spans="1:3">
      <c r="A31" s="141">
        <v>29</v>
      </c>
      <c r="B31" s="146" t="s">
        <v>1805</v>
      </c>
      <c r="C31" s="143" t="s">
        <v>2015</v>
      </c>
    </row>
    <row r="32" spans="1:3">
      <c r="A32" s="141">
        <v>30</v>
      </c>
      <c r="B32" s="146" t="s">
        <v>1553</v>
      </c>
      <c r="C32" s="143" t="s">
        <v>2016</v>
      </c>
    </row>
    <row r="33" spans="1:3">
      <c r="A33" s="141">
        <v>31</v>
      </c>
      <c r="B33" s="151" t="s">
        <v>1554</v>
      </c>
      <c r="C33" s="152" t="s">
        <v>2017</v>
      </c>
    </row>
    <row r="34" spans="1:3">
      <c r="A34" s="439" t="s">
        <v>1300</v>
      </c>
      <c r="B34" s="439"/>
      <c r="C34" s="439"/>
    </row>
    <row r="35" spans="1:3">
      <c r="A35" s="141">
        <v>32</v>
      </c>
      <c r="B35" s="146" t="s">
        <v>1555</v>
      </c>
      <c r="C35" s="143" t="s">
        <v>2018</v>
      </c>
    </row>
    <row r="36" spans="1:3">
      <c r="A36" s="141">
        <v>33</v>
      </c>
      <c r="B36" s="146" t="s">
        <v>234</v>
      </c>
      <c r="C36" s="143" t="s">
        <v>2019</v>
      </c>
    </row>
    <row r="37" spans="1:3">
      <c r="A37" s="141">
        <v>34</v>
      </c>
      <c r="B37" s="146" t="s">
        <v>282</v>
      </c>
      <c r="C37" s="143" t="s">
        <v>2020</v>
      </c>
    </row>
    <row r="38" spans="1:3">
      <c r="A38" s="141">
        <v>35</v>
      </c>
      <c r="B38" s="146" t="s">
        <v>1534</v>
      </c>
      <c r="C38" s="143" t="s">
        <v>2021</v>
      </c>
    </row>
    <row r="39" spans="1:3">
      <c r="A39" s="141">
        <v>36</v>
      </c>
      <c r="B39" s="146" t="s">
        <v>281</v>
      </c>
      <c r="C39" s="143" t="s">
        <v>2022</v>
      </c>
    </row>
    <row r="40" spans="1:3">
      <c r="A40" s="141">
        <v>37</v>
      </c>
      <c r="B40" s="146" t="s">
        <v>1806</v>
      </c>
      <c r="C40" s="143" t="s">
        <v>2023</v>
      </c>
    </row>
    <row r="41" spans="1:3">
      <c r="A41" s="141">
        <v>38</v>
      </c>
      <c r="B41" s="146" t="s">
        <v>1556</v>
      </c>
      <c r="C41" s="143" t="s">
        <v>1545</v>
      </c>
    </row>
    <row r="42" spans="1:3">
      <c r="A42" s="141">
        <v>39</v>
      </c>
      <c r="B42" s="146" t="s">
        <v>1557</v>
      </c>
      <c r="C42" s="143" t="s">
        <v>1546</v>
      </c>
    </row>
    <row r="43" spans="1:3">
      <c r="A43" s="141">
        <v>40</v>
      </c>
      <c r="B43" s="146" t="s">
        <v>137</v>
      </c>
      <c r="C43" s="143" t="s">
        <v>2024</v>
      </c>
    </row>
    <row r="44" spans="1:3">
      <c r="A44" s="141">
        <v>41</v>
      </c>
      <c r="B44" s="146" t="s">
        <v>1558</v>
      </c>
      <c r="C44" s="143" t="s">
        <v>2025</v>
      </c>
    </row>
    <row r="45" spans="1:3">
      <c r="A45" s="141">
        <v>42</v>
      </c>
      <c r="B45" s="146" t="s">
        <v>1807</v>
      </c>
      <c r="C45" s="143" t="s">
        <v>2026</v>
      </c>
    </row>
    <row r="46" spans="1:3">
      <c r="A46" s="141">
        <v>43</v>
      </c>
      <c r="B46" s="146" t="s">
        <v>1559</v>
      </c>
      <c r="C46" s="143" t="s">
        <v>2027</v>
      </c>
    </row>
    <row r="47" spans="1:3">
      <c r="A47" s="141">
        <v>44</v>
      </c>
      <c r="B47" s="146" t="s">
        <v>1560</v>
      </c>
      <c r="C47" s="143" t="s">
        <v>2028</v>
      </c>
    </row>
    <row r="48" spans="1:3">
      <c r="A48" s="141">
        <v>45</v>
      </c>
      <c r="B48" s="146" t="s">
        <v>365</v>
      </c>
      <c r="C48" s="143" t="s">
        <v>2029</v>
      </c>
    </row>
    <row r="49" spans="1:3">
      <c r="A49" s="141">
        <v>46</v>
      </c>
      <c r="B49" s="144" t="s">
        <v>1808</v>
      </c>
      <c r="C49" s="143" t="s">
        <v>2030</v>
      </c>
    </row>
    <row r="50" spans="1:3">
      <c r="A50" s="141">
        <v>47</v>
      </c>
      <c r="B50" s="144" t="s">
        <v>64</v>
      </c>
      <c r="C50" s="143" t="s">
        <v>2031</v>
      </c>
    </row>
    <row r="51" spans="1:3">
      <c r="A51" s="141">
        <v>48</v>
      </c>
      <c r="B51" s="144" t="s">
        <v>1532</v>
      </c>
      <c r="C51" s="143" t="s">
        <v>2033</v>
      </c>
    </row>
    <row r="52" spans="1:3">
      <c r="A52" s="141">
        <v>49</v>
      </c>
      <c r="B52" s="144" t="s">
        <v>790</v>
      </c>
      <c r="C52" s="143" t="s">
        <v>2034</v>
      </c>
    </row>
    <row r="53" spans="1:3">
      <c r="A53" s="141">
        <v>50</v>
      </c>
      <c r="B53" s="146" t="s">
        <v>157</v>
      </c>
      <c r="C53" s="143" t="s">
        <v>2035</v>
      </c>
    </row>
    <row r="54" spans="1:3">
      <c r="A54" s="141">
        <v>51</v>
      </c>
      <c r="B54" s="146" t="s">
        <v>1564</v>
      </c>
      <c r="C54" s="143" t="s">
        <v>2036</v>
      </c>
    </row>
    <row r="55" spans="1:3">
      <c r="A55" s="141">
        <v>52</v>
      </c>
      <c r="B55" s="146" t="s">
        <v>1565</v>
      </c>
      <c r="C55" s="143" t="s">
        <v>2037</v>
      </c>
    </row>
    <row r="56" spans="1:3">
      <c r="A56" s="141">
        <v>53</v>
      </c>
      <c r="B56" s="149" t="s">
        <v>164</v>
      </c>
      <c r="C56" s="143" t="s">
        <v>2038</v>
      </c>
    </row>
    <row r="57" spans="1:3">
      <c r="A57" s="141">
        <v>54</v>
      </c>
      <c r="B57" s="149" t="s">
        <v>1566</v>
      </c>
      <c r="C57" s="143" t="s">
        <v>2039</v>
      </c>
    </row>
    <row r="58" spans="1:3">
      <c r="A58" s="141">
        <v>55</v>
      </c>
      <c r="B58" s="149" t="s">
        <v>168</v>
      </c>
      <c r="C58" s="143" t="s">
        <v>2040</v>
      </c>
    </row>
    <row r="59" spans="1:3">
      <c r="A59" s="141">
        <v>56</v>
      </c>
      <c r="B59" s="149" t="s">
        <v>169</v>
      </c>
      <c r="C59" s="143" t="s">
        <v>2041</v>
      </c>
    </row>
    <row r="60" spans="1:3">
      <c r="A60" s="141">
        <v>57</v>
      </c>
      <c r="B60" s="149" t="s">
        <v>173</v>
      </c>
      <c r="C60" s="143" t="s">
        <v>2042</v>
      </c>
    </row>
    <row r="61" spans="1:3">
      <c r="A61" s="141">
        <v>58</v>
      </c>
      <c r="B61" s="151" t="s">
        <v>1567</v>
      </c>
      <c r="C61" s="152" t="s">
        <v>2043</v>
      </c>
    </row>
    <row r="62" spans="1:3">
      <c r="A62" s="141">
        <v>59</v>
      </c>
      <c r="B62" s="146" t="s">
        <v>186</v>
      </c>
      <c r="C62" s="143" t="s">
        <v>2044</v>
      </c>
    </row>
    <row r="63" spans="1:3">
      <c r="A63" s="141">
        <v>60</v>
      </c>
      <c r="B63" s="146" t="s">
        <v>190</v>
      </c>
      <c r="C63" s="143" t="s">
        <v>2045</v>
      </c>
    </row>
    <row r="64" spans="1:3">
      <c r="A64" s="141">
        <v>61</v>
      </c>
      <c r="B64" s="146" t="s">
        <v>359</v>
      </c>
      <c r="C64" s="143" t="s">
        <v>1561</v>
      </c>
    </row>
    <row r="65" spans="1:3">
      <c r="A65" s="141">
        <v>62</v>
      </c>
      <c r="B65" s="146" t="s">
        <v>1568</v>
      </c>
      <c r="C65" s="143" t="s">
        <v>1562</v>
      </c>
    </row>
    <row r="66" spans="1:3">
      <c r="A66" s="141">
        <v>63</v>
      </c>
      <c r="B66" s="151" t="s">
        <v>1569</v>
      </c>
      <c r="C66" s="152" t="s">
        <v>2046</v>
      </c>
    </row>
    <row r="67" spans="1:3">
      <c r="A67" s="439" t="s">
        <v>1305</v>
      </c>
      <c r="B67" s="439"/>
      <c r="C67" s="439"/>
    </row>
    <row r="68" spans="1:3">
      <c r="A68" s="141">
        <v>64</v>
      </c>
      <c r="B68" s="146" t="s">
        <v>357</v>
      </c>
      <c r="C68" s="143" t="s">
        <v>2047</v>
      </c>
    </row>
    <row r="69" spans="1:3">
      <c r="A69" s="141">
        <v>65</v>
      </c>
      <c r="B69" s="146" t="s">
        <v>1570</v>
      </c>
      <c r="C69" s="143" t="s">
        <v>2048</v>
      </c>
    </row>
    <row r="70" spans="1:3">
      <c r="A70" s="141">
        <v>66</v>
      </c>
      <c r="B70" s="146" t="s">
        <v>1571</v>
      </c>
      <c r="C70" s="143" t="s">
        <v>2049</v>
      </c>
    </row>
    <row r="71" spans="1:3">
      <c r="A71" s="141">
        <v>67</v>
      </c>
      <c r="B71" s="146" t="s">
        <v>361</v>
      </c>
      <c r="C71" s="143" t="s">
        <v>1563</v>
      </c>
    </row>
    <row r="72" spans="1:3">
      <c r="A72" s="141">
        <v>68</v>
      </c>
      <c r="B72" s="146" t="s">
        <v>1572</v>
      </c>
      <c r="C72" s="143" t="s">
        <v>2050</v>
      </c>
    </row>
    <row r="73" spans="1:3">
      <c r="A73" s="141">
        <v>69</v>
      </c>
      <c r="B73" s="146" t="s">
        <v>1573</v>
      </c>
      <c r="C73" s="143" t="s">
        <v>2051</v>
      </c>
    </row>
    <row r="74" spans="1:3">
      <c r="A74" s="141">
        <v>70</v>
      </c>
      <c r="B74" s="146" t="s">
        <v>4152</v>
      </c>
      <c r="C74" s="143" t="s">
        <v>2052</v>
      </c>
    </row>
    <row r="75" spans="1:3">
      <c r="A75" s="141">
        <v>71</v>
      </c>
      <c r="B75" s="146" t="s">
        <v>2054</v>
      </c>
      <c r="C75" s="143" t="s">
        <v>2053</v>
      </c>
    </row>
    <row r="76" spans="1:3">
      <c r="A76" s="141">
        <v>72</v>
      </c>
      <c r="B76" s="146" t="s">
        <v>283</v>
      </c>
      <c r="C76" s="143" t="s">
        <v>2055</v>
      </c>
    </row>
    <row r="77" spans="1:3">
      <c r="A77" s="141">
        <v>73</v>
      </c>
      <c r="B77" s="146" t="s">
        <v>1574</v>
      </c>
      <c r="C77" s="143" t="s">
        <v>2056</v>
      </c>
    </row>
    <row r="78" spans="1:3">
      <c r="A78" s="141">
        <v>74</v>
      </c>
      <c r="B78" s="146" t="s">
        <v>1575</v>
      </c>
      <c r="C78" s="143" t="s">
        <v>2057</v>
      </c>
    </row>
    <row r="79" spans="1:3">
      <c r="A79" s="141">
        <v>75</v>
      </c>
      <c r="B79" s="146" t="s">
        <v>358</v>
      </c>
      <c r="C79" s="143" t="s">
        <v>2058</v>
      </c>
    </row>
    <row r="80" spans="1:3">
      <c r="A80" s="141">
        <v>76</v>
      </c>
      <c r="B80" s="146" t="s">
        <v>360</v>
      </c>
      <c r="C80" s="143" t="s">
        <v>1809</v>
      </c>
    </row>
    <row r="81" spans="1:3">
      <c r="A81" s="141">
        <v>77</v>
      </c>
      <c r="B81" s="146" t="s">
        <v>1577</v>
      </c>
      <c r="C81" s="143" t="s">
        <v>2059</v>
      </c>
    </row>
    <row r="82" spans="1:3">
      <c r="A82" s="141">
        <v>78</v>
      </c>
      <c r="B82" s="146" t="s">
        <v>210</v>
      </c>
      <c r="C82" s="143" t="s">
        <v>2060</v>
      </c>
    </row>
    <row r="83" spans="1:3">
      <c r="A83" s="141">
        <v>79</v>
      </c>
      <c r="B83" s="146" t="s">
        <v>2061</v>
      </c>
      <c r="C83" s="143" t="s">
        <v>1810</v>
      </c>
    </row>
    <row r="84" spans="1:3">
      <c r="A84" s="141">
        <v>80</v>
      </c>
      <c r="B84" s="146" t="s">
        <v>211</v>
      </c>
      <c r="C84" s="143" t="s">
        <v>2062</v>
      </c>
    </row>
    <row r="85" spans="1:3">
      <c r="A85" s="141">
        <v>81</v>
      </c>
      <c r="B85" s="146" t="s">
        <v>1578</v>
      </c>
      <c r="C85" s="143" t="s">
        <v>2063</v>
      </c>
    </row>
    <row r="86" spans="1:3">
      <c r="A86" s="141">
        <v>82</v>
      </c>
      <c r="B86" s="146" t="s">
        <v>1579</v>
      </c>
      <c r="C86" s="143" t="s">
        <v>1811</v>
      </c>
    </row>
    <row r="87" spans="1:3">
      <c r="A87" s="141">
        <v>83</v>
      </c>
      <c r="B87" s="146" t="s">
        <v>1580</v>
      </c>
      <c r="C87" s="143" t="s">
        <v>2064</v>
      </c>
    </row>
    <row r="88" spans="1:3">
      <c r="A88" s="141">
        <v>84</v>
      </c>
      <c r="B88" s="149" t="s">
        <v>215</v>
      </c>
      <c r="C88" s="143" t="s">
        <v>2065</v>
      </c>
    </row>
    <row r="89" spans="1:3">
      <c r="A89" s="141">
        <v>85</v>
      </c>
      <c r="B89" s="149" t="s">
        <v>1581</v>
      </c>
      <c r="C89" s="143" t="s">
        <v>2066</v>
      </c>
    </row>
    <row r="90" spans="1:3">
      <c r="A90" s="141">
        <v>86</v>
      </c>
      <c r="B90" s="149" t="s">
        <v>244</v>
      </c>
      <c r="C90" s="143" t="s">
        <v>2067</v>
      </c>
    </row>
    <row r="91" spans="1:3">
      <c r="A91" s="141">
        <v>87</v>
      </c>
      <c r="B91" s="146" t="s">
        <v>1537</v>
      </c>
      <c r="C91" s="143" t="s">
        <v>2068</v>
      </c>
    </row>
    <row r="92" spans="1:3">
      <c r="A92" s="141">
        <v>88</v>
      </c>
      <c r="B92" s="149" t="s">
        <v>2070</v>
      </c>
      <c r="C92" s="143" t="s">
        <v>2069</v>
      </c>
    </row>
    <row r="93" spans="1:3">
      <c r="A93" s="141">
        <v>89</v>
      </c>
      <c r="B93" s="146" t="s">
        <v>409</v>
      </c>
      <c r="C93" s="143" t="s">
        <v>2071</v>
      </c>
    </row>
    <row r="94" spans="1:3">
      <c r="A94" s="141">
        <v>90</v>
      </c>
      <c r="B94" s="146" t="s">
        <v>144</v>
      </c>
      <c r="C94" s="143" t="s">
        <v>2072</v>
      </c>
    </row>
    <row r="95" spans="1:3">
      <c r="A95" s="141">
        <v>91</v>
      </c>
      <c r="B95" s="146" t="s">
        <v>146</v>
      </c>
      <c r="C95" s="143" t="s">
        <v>2073</v>
      </c>
    </row>
    <row r="96" spans="1:3">
      <c r="A96" s="141">
        <v>92</v>
      </c>
      <c r="B96" s="146" t="s">
        <v>149</v>
      </c>
      <c r="C96" s="143" t="s">
        <v>2074</v>
      </c>
    </row>
    <row r="97" spans="1:3">
      <c r="A97" s="141">
        <v>93</v>
      </c>
      <c r="B97" s="146" t="s">
        <v>153</v>
      </c>
      <c r="C97" s="152" t="s">
        <v>2075</v>
      </c>
    </row>
    <row r="98" spans="1:3">
      <c r="A98" s="141">
        <v>94</v>
      </c>
      <c r="B98" s="151" t="s">
        <v>95</v>
      </c>
      <c r="C98" s="143" t="s">
        <v>1576</v>
      </c>
    </row>
    <row r="99" spans="1:3">
      <c r="A99" s="141">
        <v>95</v>
      </c>
      <c r="B99" s="146" t="s">
        <v>1543</v>
      </c>
      <c r="C99" s="143" t="s">
        <v>4153</v>
      </c>
    </row>
    <row r="100" spans="1:3">
      <c r="A100" s="439" t="s">
        <v>1307</v>
      </c>
      <c r="B100" s="439"/>
      <c r="C100" s="439"/>
    </row>
    <row r="101" spans="1:3">
      <c r="A101" s="141">
        <v>96</v>
      </c>
      <c r="B101" s="151" t="s">
        <v>1584</v>
      </c>
      <c r="C101" s="152" t="s">
        <v>4154</v>
      </c>
    </row>
    <row r="102" spans="1:3">
      <c r="A102" s="141"/>
      <c r="B102" s="153" t="s">
        <v>1585</v>
      </c>
      <c r="C102" s="143"/>
    </row>
    <row r="103" spans="1:3">
      <c r="A103" s="141">
        <v>97</v>
      </c>
      <c r="B103" s="146" t="s">
        <v>682</v>
      </c>
      <c r="C103" s="143" t="s">
        <v>4155</v>
      </c>
    </row>
    <row r="104" spans="1:3">
      <c r="A104" s="141">
        <v>98</v>
      </c>
      <c r="B104" s="146" t="s">
        <v>683</v>
      </c>
      <c r="C104" s="143" t="s">
        <v>4156</v>
      </c>
    </row>
    <row r="105" spans="1:3">
      <c r="A105" s="141">
        <v>99</v>
      </c>
      <c r="B105" s="146" t="s">
        <v>1552</v>
      </c>
      <c r="C105" s="143" t="s">
        <v>4157</v>
      </c>
    </row>
    <row r="106" spans="1:3">
      <c r="A106" s="141">
        <v>100</v>
      </c>
      <c r="B106" s="146" t="s">
        <v>1553</v>
      </c>
      <c r="C106" s="143" t="s">
        <v>1583</v>
      </c>
    </row>
    <row r="107" spans="1:3">
      <c r="A107" s="141">
        <v>101</v>
      </c>
      <c r="B107" s="146" t="s">
        <v>1815</v>
      </c>
      <c r="C107" s="143" t="s">
        <v>2076</v>
      </c>
    </row>
    <row r="108" spans="1:3">
      <c r="A108" s="141">
        <v>102</v>
      </c>
      <c r="B108" s="146" t="s">
        <v>282</v>
      </c>
      <c r="C108" s="143" t="s">
        <v>4158</v>
      </c>
    </row>
    <row r="109" spans="1:3">
      <c r="A109" s="141">
        <v>103</v>
      </c>
      <c r="B109" s="146" t="s">
        <v>1603</v>
      </c>
      <c r="C109" s="141">
        <v>155</v>
      </c>
    </row>
    <row r="110" spans="1:3">
      <c r="A110" s="141">
        <v>104</v>
      </c>
      <c r="B110" s="146" t="s">
        <v>64</v>
      </c>
      <c r="C110" s="143" t="s">
        <v>1812</v>
      </c>
    </row>
    <row r="111" spans="1:3">
      <c r="A111" s="141">
        <v>105</v>
      </c>
      <c r="B111" s="146" t="s">
        <v>1586</v>
      </c>
      <c r="C111" s="143" t="s">
        <v>1813</v>
      </c>
    </row>
    <row r="112" spans="1:3">
      <c r="A112" s="141">
        <v>106</v>
      </c>
      <c r="B112" s="146" t="s">
        <v>790</v>
      </c>
      <c r="C112" s="143" t="s">
        <v>1814</v>
      </c>
    </row>
    <row r="113" spans="1:3">
      <c r="A113" s="141">
        <v>107</v>
      </c>
      <c r="B113" s="146" t="s">
        <v>281</v>
      </c>
      <c r="C113" s="143" t="s">
        <v>1816</v>
      </c>
    </row>
    <row r="114" spans="1:3">
      <c r="A114" s="141">
        <v>108</v>
      </c>
      <c r="B114" s="146" t="s">
        <v>1806</v>
      </c>
      <c r="C114" s="143" t="s">
        <v>2077</v>
      </c>
    </row>
    <row r="115" spans="1:3">
      <c r="A115" s="141">
        <v>109</v>
      </c>
      <c r="B115" s="146" t="s">
        <v>1556</v>
      </c>
      <c r="C115" s="143" t="s">
        <v>1817</v>
      </c>
    </row>
    <row r="116" spans="1:3">
      <c r="A116" s="141">
        <v>110</v>
      </c>
      <c r="B116" s="149" t="s">
        <v>1601</v>
      </c>
      <c r="C116" s="143" t="s">
        <v>1818</v>
      </c>
    </row>
    <row r="117" spans="1:3">
      <c r="A117" s="141">
        <v>111</v>
      </c>
      <c r="B117" s="146" t="s">
        <v>164</v>
      </c>
      <c r="C117" s="143" t="s">
        <v>4159</v>
      </c>
    </row>
    <row r="118" spans="1:3">
      <c r="A118" s="141">
        <v>112</v>
      </c>
      <c r="B118" s="146" t="s">
        <v>186</v>
      </c>
      <c r="C118" s="143" t="s">
        <v>4160</v>
      </c>
    </row>
    <row r="119" spans="1:3">
      <c r="A119" s="141">
        <v>113</v>
      </c>
      <c r="B119" s="146" t="s">
        <v>1587</v>
      </c>
      <c r="C119" s="143" t="s">
        <v>2078</v>
      </c>
    </row>
    <row r="120" spans="1:3">
      <c r="A120" s="141">
        <v>114</v>
      </c>
      <c r="B120" s="146" t="s">
        <v>168</v>
      </c>
      <c r="C120" s="143" t="s">
        <v>2079</v>
      </c>
    </row>
    <row r="121" spans="1:3">
      <c r="A121" s="141">
        <v>115</v>
      </c>
      <c r="B121" s="146" t="s">
        <v>210</v>
      </c>
      <c r="C121" s="143" t="s">
        <v>2080</v>
      </c>
    </row>
    <row r="122" spans="1:3">
      <c r="A122" s="141">
        <v>116</v>
      </c>
      <c r="B122" s="146" t="s">
        <v>1837</v>
      </c>
      <c r="C122" s="143" t="s">
        <v>4161</v>
      </c>
    </row>
    <row r="123" spans="1:3">
      <c r="A123" s="141">
        <v>117</v>
      </c>
      <c r="B123" s="146" t="s">
        <v>1566</v>
      </c>
      <c r="C123" s="143" t="s">
        <v>4162</v>
      </c>
    </row>
    <row r="124" spans="1:3">
      <c r="A124" s="141">
        <v>118</v>
      </c>
      <c r="B124" s="146" t="s">
        <v>173</v>
      </c>
      <c r="C124" s="143" t="s">
        <v>1819</v>
      </c>
    </row>
    <row r="125" spans="1:3">
      <c r="A125" s="141">
        <v>119</v>
      </c>
      <c r="B125" s="146" t="s">
        <v>211</v>
      </c>
      <c r="C125" s="143" t="s">
        <v>1820</v>
      </c>
    </row>
    <row r="126" spans="1:3">
      <c r="A126" s="141">
        <v>120</v>
      </c>
      <c r="B126" s="146" t="s">
        <v>1592</v>
      </c>
      <c r="C126" s="143" t="s">
        <v>2081</v>
      </c>
    </row>
    <row r="127" spans="1:3">
      <c r="A127" s="141">
        <v>121</v>
      </c>
      <c r="B127" s="146" t="s">
        <v>1593</v>
      </c>
      <c r="C127" s="143" t="s">
        <v>2082</v>
      </c>
    </row>
    <row r="128" spans="1:3">
      <c r="A128" s="141">
        <v>122</v>
      </c>
      <c r="B128" s="146" t="s">
        <v>1581</v>
      </c>
      <c r="C128" s="143" t="s">
        <v>1821</v>
      </c>
    </row>
    <row r="129" spans="1:3">
      <c r="A129" s="141">
        <v>123</v>
      </c>
      <c r="B129" s="148" t="s">
        <v>1578</v>
      </c>
      <c r="C129" s="143" t="s">
        <v>1822</v>
      </c>
    </row>
    <row r="130" spans="1:3">
      <c r="A130" s="141">
        <v>124</v>
      </c>
      <c r="B130" s="146" t="s">
        <v>215</v>
      </c>
      <c r="C130" s="154" t="s">
        <v>1823</v>
      </c>
    </row>
    <row r="131" spans="1:3">
      <c r="A131" s="141">
        <v>125</v>
      </c>
      <c r="B131" s="146" t="s">
        <v>1537</v>
      </c>
      <c r="C131" s="154" t="s">
        <v>1824</v>
      </c>
    </row>
    <row r="132" spans="1:3">
      <c r="A132" s="141">
        <v>126</v>
      </c>
      <c r="B132" s="146" t="s">
        <v>244</v>
      </c>
      <c r="C132" s="154" t="s">
        <v>1825</v>
      </c>
    </row>
    <row r="133" spans="1:3">
      <c r="A133" s="439" t="s">
        <v>1309</v>
      </c>
      <c r="B133" s="439"/>
      <c r="C133" s="439"/>
    </row>
    <row r="134" spans="1:3">
      <c r="A134" s="150">
        <v>127</v>
      </c>
      <c r="B134" s="151" t="s">
        <v>157</v>
      </c>
      <c r="C134" s="163" t="s">
        <v>1826</v>
      </c>
    </row>
    <row r="135" spans="1:3">
      <c r="A135" s="141">
        <v>128</v>
      </c>
      <c r="B135" s="146" t="s">
        <v>1564</v>
      </c>
      <c r="C135" s="143" t="s">
        <v>1827</v>
      </c>
    </row>
    <row r="136" spans="1:3">
      <c r="A136" s="141">
        <v>129</v>
      </c>
      <c r="B136" s="149" t="s">
        <v>553</v>
      </c>
      <c r="C136" s="143" t="s">
        <v>1828</v>
      </c>
    </row>
    <row r="137" spans="1:3">
      <c r="A137" s="150">
        <v>130</v>
      </c>
      <c r="B137" s="149" t="s">
        <v>137</v>
      </c>
      <c r="C137" s="143" t="s">
        <v>1588</v>
      </c>
    </row>
    <row r="138" spans="1:3">
      <c r="A138" s="141">
        <v>131</v>
      </c>
      <c r="B138" s="151" t="s">
        <v>1558</v>
      </c>
      <c r="C138" s="152" t="s">
        <v>4163</v>
      </c>
    </row>
    <row r="139" spans="1:3">
      <c r="A139" s="141">
        <v>132</v>
      </c>
      <c r="B139" s="146" t="s">
        <v>1560</v>
      </c>
      <c r="C139" s="143" t="s">
        <v>4164</v>
      </c>
    </row>
    <row r="140" spans="1:3">
      <c r="A140" s="150">
        <v>133</v>
      </c>
      <c r="B140" s="146" t="s">
        <v>365</v>
      </c>
      <c r="C140" s="143" t="s">
        <v>1589</v>
      </c>
    </row>
    <row r="141" spans="1:3">
      <c r="A141" s="141">
        <v>134</v>
      </c>
      <c r="B141" s="146" t="s">
        <v>1829</v>
      </c>
      <c r="C141" s="143" t="s">
        <v>1590</v>
      </c>
    </row>
    <row r="142" spans="1:3">
      <c r="A142" s="141">
        <v>135</v>
      </c>
      <c r="B142" s="146" t="s">
        <v>1830</v>
      </c>
      <c r="C142" s="143" t="s">
        <v>2083</v>
      </c>
    </row>
    <row r="143" spans="1:3">
      <c r="A143" s="150">
        <v>136</v>
      </c>
      <c r="B143" s="146" t="s">
        <v>1529</v>
      </c>
      <c r="C143" s="143" t="s">
        <v>2084</v>
      </c>
    </row>
    <row r="144" spans="1:3">
      <c r="A144" s="141">
        <v>137</v>
      </c>
      <c r="B144" s="146" t="s">
        <v>1600</v>
      </c>
      <c r="C144" s="143" t="s">
        <v>1591</v>
      </c>
    </row>
    <row r="145" spans="1:3">
      <c r="A145" s="141">
        <v>138</v>
      </c>
      <c r="B145" s="146" t="s">
        <v>1530</v>
      </c>
      <c r="C145" s="143" t="s">
        <v>4165</v>
      </c>
    </row>
    <row r="146" spans="1:3">
      <c r="A146" s="150">
        <v>139</v>
      </c>
      <c r="B146" s="146" t="s">
        <v>1533</v>
      </c>
      <c r="C146" s="141">
        <v>195</v>
      </c>
    </row>
    <row r="147" spans="1:3">
      <c r="A147" s="141">
        <v>140</v>
      </c>
      <c r="B147" s="146" t="s">
        <v>1801</v>
      </c>
      <c r="C147" s="154" t="s">
        <v>4166</v>
      </c>
    </row>
    <row r="148" spans="1:3">
      <c r="A148" s="141">
        <v>141</v>
      </c>
      <c r="B148" s="149" t="s">
        <v>2085</v>
      </c>
      <c r="C148" s="141">
        <v>197</v>
      </c>
    </row>
    <row r="149" spans="1:3">
      <c r="A149" s="150">
        <v>142</v>
      </c>
      <c r="B149" s="149" t="s">
        <v>1554</v>
      </c>
      <c r="C149" s="141">
        <v>198</v>
      </c>
    </row>
    <row r="150" spans="1:3">
      <c r="A150" s="141">
        <v>143</v>
      </c>
      <c r="B150" s="149" t="s">
        <v>234</v>
      </c>
      <c r="C150" s="141">
        <v>199</v>
      </c>
    </row>
    <row r="151" spans="1:3">
      <c r="A151" s="141">
        <v>144</v>
      </c>
      <c r="B151" s="149" t="s">
        <v>1549</v>
      </c>
      <c r="C151" s="143" t="s">
        <v>2086</v>
      </c>
    </row>
    <row r="152" spans="1:3">
      <c r="A152" s="150">
        <v>145</v>
      </c>
      <c r="B152" s="149" t="s">
        <v>1535</v>
      </c>
      <c r="C152" s="143" t="s">
        <v>2087</v>
      </c>
    </row>
    <row r="153" spans="1:3">
      <c r="A153" s="141">
        <v>146</v>
      </c>
      <c r="B153" s="149" t="s">
        <v>1551</v>
      </c>
      <c r="C153" s="143" t="s">
        <v>2088</v>
      </c>
    </row>
    <row r="154" spans="1:3">
      <c r="A154" s="141">
        <v>147</v>
      </c>
      <c r="B154" s="149" t="s">
        <v>265</v>
      </c>
      <c r="C154" s="143" t="s">
        <v>2089</v>
      </c>
    </row>
    <row r="155" spans="1:3">
      <c r="A155" s="150">
        <v>148</v>
      </c>
      <c r="B155" s="149" t="s">
        <v>1539</v>
      </c>
      <c r="C155" s="143" t="s">
        <v>1594</v>
      </c>
    </row>
    <row r="156" spans="1:3">
      <c r="A156" s="141">
        <v>149</v>
      </c>
      <c r="B156" s="149" t="s">
        <v>1807</v>
      </c>
      <c r="C156" s="143" t="s">
        <v>1595</v>
      </c>
    </row>
    <row r="157" spans="1:3">
      <c r="A157" s="141">
        <v>150</v>
      </c>
      <c r="B157" s="149" t="s">
        <v>1559</v>
      </c>
      <c r="C157" s="143" t="s">
        <v>1596</v>
      </c>
    </row>
    <row r="158" spans="1:3">
      <c r="A158" s="150">
        <v>151</v>
      </c>
      <c r="B158" s="149" t="s">
        <v>144</v>
      </c>
      <c r="C158" s="143" t="s">
        <v>1597</v>
      </c>
    </row>
    <row r="159" spans="1:3">
      <c r="A159" s="141">
        <v>152</v>
      </c>
      <c r="B159" s="149" t="s">
        <v>146</v>
      </c>
      <c r="C159" s="143" t="s">
        <v>1598</v>
      </c>
    </row>
    <row r="160" spans="1:3">
      <c r="A160" s="141">
        <v>153</v>
      </c>
      <c r="B160" s="149" t="s">
        <v>149</v>
      </c>
      <c r="C160" s="143" t="s">
        <v>1599</v>
      </c>
    </row>
    <row r="161" spans="1:3">
      <c r="A161" s="150">
        <v>154</v>
      </c>
      <c r="B161" s="149" t="s">
        <v>153</v>
      </c>
      <c r="C161" s="143" t="s">
        <v>2090</v>
      </c>
    </row>
    <row r="162" spans="1:3">
      <c r="A162" s="141">
        <v>155</v>
      </c>
      <c r="B162" s="149" t="s">
        <v>1602</v>
      </c>
      <c r="C162" s="143" t="s">
        <v>1831</v>
      </c>
    </row>
    <row r="163" spans="1:3">
      <c r="A163" s="141">
        <v>156</v>
      </c>
      <c r="B163" s="149" t="s">
        <v>95</v>
      </c>
      <c r="C163" s="143" t="s">
        <v>4167</v>
      </c>
    </row>
    <row r="164" spans="1:3">
      <c r="A164" s="439" t="s">
        <v>1317</v>
      </c>
      <c r="B164" s="439"/>
      <c r="C164" s="439"/>
    </row>
  </sheetData>
  <mergeCells count="5">
    <mergeCell ref="A34:C34"/>
    <mergeCell ref="A67:C67"/>
    <mergeCell ref="A100:C100"/>
    <mergeCell ref="A133:C133"/>
    <mergeCell ref="A164:C164"/>
  </mergeCells>
  <printOptions horizontalCentered="1"/>
  <pageMargins left="0.68" right="0.47244094488188981" top="0.47244094488188981" bottom="0.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0"/>
  <sheetViews>
    <sheetView topLeftCell="A85" zoomScale="110" zoomScaleNormal="110" workbookViewId="0">
      <selection activeCell="C83" sqref="C83"/>
    </sheetView>
  </sheetViews>
  <sheetFormatPr defaultRowHeight="16.5"/>
  <cols>
    <col min="1" max="1" width="9.140625" style="213"/>
    <col min="2" max="2" width="71.5703125" style="214" customWidth="1"/>
    <col min="3" max="3" width="21.85546875" style="214" customWidth="1"/>
    <col min="4" max="4" width="23.140625" style="196" customWidth="1"/>
    <col min="5" max="16384" width="9.140625" style="164"/>
  </cols>
  <sheetData>
    <row r="1" spans="1:4" s="176" customFormat="1">
      <c r="A1" s="427" t="s">
        <v>1376</v>
      </c>
      <c r="B1" s="427"/>
      <c r="C1" s="427"/>
      <c r="D1" s="427"/>
    </row>
    <row r="2" spans="1:4" s="176" customFormat="1">
      <c r="A2" s="427" t="s">
        <v>1394</v>
      </c>
      <c r="B2" s="427"/>
      <c r="C2" s="427"/>
      <c r="D2" s="427"/>
    </row>
    <row r="4" spans="1:4" s="168" customFormat="1" ht="33">
      <c r="A4" s="197" t="s">
        <v>1378</v>
      </c>
      <c r="B4" s="198" t="s">
        <v>1292</v>
      </c>
      <c r="C4" s="167" t="s">
        <v>1395</v>
      </c>
      <c r="D4" s="167" t="s">
        <v>2147</v>
      </c>
    </row>
    <row r="5" spans="1:4">
      <c r="A5" s="199">
        <v>1</v>
      </c>
      <c r="B5" s="200" t="s">
        <v>1381</v>
      </c>
      <c r="C5" s="207">
        <f>'3. ACCOUNTS SUMM'!C6</f>
        <v>15300000000</v>
      </c>
      <c r="D5" s="207">
        <f>'3. ACCOUNTS SUMM'!D6</f>
        <v>10000000000</v>
      </c>
    </row>
    <row r="6" spans="1:4">
      <c r="A6" s="199">
        <v>2</v>
      </c>
      <c r="B6" s="200" t="s">
        <v>1396</v>
      </c>
      <c r="C6" s="207">
        <f>'3. ACCOUNTS SUMM'!C8</f>
        <v>34919424430.150002</v>
      </c>
      <c r="D6" s="207">
        <f>'3. ACCOUNTS SUMM'!D8</f>
        <v>34810814484.75</v>
      </c>
    </row>
    <row r="7" spans="1:4">
      <c r="A7" s="199">
        <v>3</v>
      </c>
      <c r="B7" s="200" t="s">
        <v>1389</v>
      </c>
      <c r="C7" s="207">
        <f>'3. ACCOUNTS SUMM'!C20</f>
        <v>9469838052.75</v>
      </c>
      <c r="D7" s="207">
        <f>'3. ACCOUNTS SUMM'!D20</f>
        <v>13294559591.540001</v>
      </c>
    </row>
    <row r="8" spans="1:4">
      <c r="A8" s="199">
        <v>4</v>
      </c>
      <c r="B8" s="200" t="s">
        <v>1382</v>
      </c>
      <c r="C8" s="174">
        <f>'3. ACCOUNTS SUMM'!C7</f>
        <v>50228877278.107018</v>
      </c>
      <c r="D8" s="174">
        <f>'3. ACCOUNTS SUMM'!D7</f>
        <v>42920096876.110008</v>
      </c>
    </row>
    <row r="9" spans="1:4" s="176" customFormat="1">
      <c r="A9" s="201"/>
      <c r="B9" s="202" t="s">
        <v>1397</v>
      </c>
      <c r="C9" s="209">
        <f>SUM(C5:C8)</f>
        <v>109918139761.00702</v>
      </c>
      <c r="D9" s="209">
        <f>SUM(D5:D8)</f>
        <v>101025470952.40001</v>
      </c>
    </row>
    <row r="10" spans="1:4">
      <c r="A10" s="199"/>
      <c r="B10" s="200"/>
      <c r="C10" s="207"/>
      <c r="D10" s="207"/>
    </row>
    <row r="11" spans="1:4">
      <c r="A11" s="199">
        <v>5</v>
      </c>
      <c r="B11" s="202" t="s">
        <v>1303</v>
      </c>
      <c r="C11" s="207"/>
      <c r="D11" s="207"/>
    </row>
    <row r="12" spans="1:4">
      <c r="A12" s="199" t="s">
        <v>1300</v>
      </c>
      <c r="B12" s="200" t="s">
        <v>1398</v>
      </c>
      <c r="C12" s="207">
        <f>'3. ACCOUNTS SUMM'!C25</f>
        <v>1000000000</v>
      </c>
      <c r="D12" s="207">
        <f>'3. ACCOUNTS SUMM'!D25</f>
        <v>320000000</v>
      </c>
    </row>
    <row r="13" spans="1:4" s="178" customFormat="1">
      <c r="A13" s="185" t="s">
        <v>1305</v>
      </c>
      <c r="B13" s="190" t="s">
        <v>1399</v>
      </c>
      <c r="C13" s="184">
        <f>'3. ACCOUNTS SUMM'!C26</f>
        <v>250000000</v>
      </c>
      <c r="D13" s="184">
        <f>'3. ACCOUNTS SUMM'!D26</f>
        <v>0</v>
      </c>
    </row>
    <row r="14" spans="1:4" s="178" customFormat="1">
      <c r="A14" s="185" t="s">
        <v>1307</v>
      </c>
      <c r="B14" s="190" t="s">
        <v>1308</v>
      </c>
      <c r="C14" s="184">
        <f>'3. ACCOUNTS SUMM'!C27</f>
        <v>4000315000</v>
      </c>
      <c r="D14" s="184">
        <f>'3. ACCOUNTS SUMM'!D27</f>
        <v>500420000</v>
      </c>
    </row>
    <row r="15" spans="1:4" s="178" customFormat="1">
      <c r="A15" s="185" t="s">
        <v>1309</v>
      </c>
      <c r="B15" s="190" t="s">
        <v>1310</v>
      </c>
      <c r="C15" s="184">
        <f>'3. ACCOUNTS SUMM'!C28</f>
        <v>1400000000</v>
      </c>
      <c r="D15" s="184">
        <f>'3. ACCOUNTS SUMM'!D28</f>
        <v>0</v>
      </c>
    </row>
    <row r="16" spans="1:4" s="192" customFormat="1">
      <c r="A16" s="182"/>
      <c r="B16" s="203" t="s">
        <v>1400</v>
      </c>
      <c r="C16" s="188">
        <f>SUM(C12:C15)</f>
        <v>6650315000</v>
      </c>
      <c r="D16" s="188">
        <f>SUM(D12:D15)</f>
        <v>820420000</v>
      </c>
    </row>
    <row r="17" spans="1:4" s="178" customFormat="1">
      <c r="A17" s="185"/>
      <c r="B17" s="190"/>
      <c r="C17" s="184"/>
      <c r="D17" s="184"/>
    </row>
    <row r="18" spans="1:4" s="178" customFormat="1">
      <c r="A18" s="185">
        <v>6</v>
      </c>
      <c r="B18" s="204" t="s">
        <v>1296</v>
      </c>
      <c r="C18" s="184"/>
      <c r="D18" s="184"/>
    </row>
    <row r="19" spans="1:4" s="178" customFormat="1">
      <c r="A19" s="185" t="s">
        <v>1300</v>
      </c>
      <c r="B19" s="190" t="s">
        <v>1313</v>
      </c>
      <c r="C19" s="205">
        <f>'3. ACCOUNTS SUMM'!C33</f>
        <v>3111390436.6900001</v>
      </c>
      <c r="D19" s="205">
        <f>'3. ACCOUNTS SUMM'!D33</f>
        <v>6140928615</v>
      </c>
    </row>
    <row r="20" spans="1:4" s="178" customFormat="1">
      <c r="A20" s="185" t="s">
        <v>1305</v>
      </c>
      <c r="B20" s="190" t="s">
        <v>1314</v>
      </c>
      <c r="C20" s="205">
        <f>'3. ACCOUNTS SUMM'!C34</f>
        <v>291743500</v>
      </c>
      <c r="D20" s="205">
        <f>'3. ACCOUNTS SUMM'!D34</f>
        <v>0</v>
      </c>
    </row>
    <row r="21" spans="1:4" s="178" customFormat="1">
      <c r="A21" s="185" t="s">
        <v>1307</v>
      </c>
      <c r="B21" s="190" t="s">
        <v>1315</v>
      </c>
      <c r="C21" s="205">
        <f>'3. ACCOUNTS SUMM'!C35</f>
        <v>250000000</v>
      </c>
      <c r="D21" s="205">
        <f>'3. ACCOUNTS SUMM'!D35</f>
        <v>0</v>
      </c>
    </row>
    <row r="22" spans="1:4">
      <c r="A22" s="199" t="s">
        <v>1309</v>
      </c>
      <c r="B22" s="200" t="s">
        <v>1316</v>
      </c>
      <c r="C22" s="205">
        <f>'3. ACCOUNTS SUMM'!C36</f>
        <v>692221708</v>
      </c>
      <c r="D22" s="205">
        <f>'3. ACCOUNTS SUMM'!D36</f>
        <v>0</v>
      </c>
    </row>
    <row r="23" spans="1:4">
      <c r="A23" s="199" t="s">
        <v>1317</v>
      </c>
      <c r="B23" s="200" t="s">
        <v>1318</v>
      </c>
      <c r="C23" s="205">
        <f>'3. ACCOUNTS SUMM'!C37</f>
        <v>0</v>
      </c>
      <c r="D23" s="205">
        <f>'3. ACCOUNTS SUMM'!D37</f>
        <v>0</v>
      </c>
    </row>
    <row r="24" spans="1:4">
      <c r="A24" s="199" t="s">
        <v>1319</v>
      </c>
      <c r="B24" s="200" t="s">
        <v>1320</v>
      </c>
      <c r="C24" s="205">
        <f>'3. ACCOUNTS SUMM'!C38</f>
        <v>2591495725.29</v>
      </c>
      <c r="D24" s="205">
        <f>'3. ACCOUNTS SUMM'!D38</f>
        <v>2273837779</v>
      </c>
    </row>
    <row r="25" spans="1:4">
      <c r="A25" s="199" t="s">
        <v>1321</v>
      </c>
      <c r="B25" s="200" t="s">
        <v>1322</v>
      </c>
      <c r="C25" s="206">
        <f>'3. ACCOUNTS SUMM'!C39</f>
        <v>1500000000</v>
      </c>
      <c r="D25" s="206">
        <f>'3. ACCOUNTS SUMM'!D39</f>
        <v>1500000000</v>
      </c>
    </row>
    <row r="26" spans="1:4">
      <c r="A26" s="199" t="s">
        <v>1323</v>
      </c>
      <c r="B26" s="200" t="s">
        <v>1324</v>
      </c>
      <c r="C26" s="206">
        <f>'3. ACCOUNTS SUMM'!C40</f>
        <v>2039154880</v>
      </c>
      <c r="D26" s="206">
        <f>'3. ACCOUNTS SUMM'!D40</f>
        <v>4323401090.1800003</v>
      </c>
    </row>
    <row r="27" spans="1:4">
      <c r="A27" s="199" t="s">
        <v>1325</v>
      </c>
      <c r="B27" s="200" t="s">
        <v>1326</v>
      </c>
      <c r="C27" s="206">
        <f>'3. ACCOUNTS SUMM'!C41</f>
        <v>57416572.289999999</v>
      </c>
      <c r="D27" s="206">
        <f>'3. ACCOUNTS SUMM'!D41</f>
        <v>57416572.289999999</v>
      </c>
    </row>
    <row r="28" spans="1:4" s="178" customFormat="1" ht="16.5" customHeight="1">
      <c r="A28" s="185" t="s">
        <v>1327</v>
      </c>
      <c r="B28" s="190" t="s">
        <v>1994</v>
      </c>
      <c r="C28" s="205">
        <f>'3. ACCOUNTS SUMM'!C42</f>
        <v>0</v>
      </c>
      <c r="D28" s="205">
        <f>'3. ACCOUNTS SUMM'!D42</f>
        <v>45423728</v>
      </c>
    </row>
    <row r="29" spans="1:4" s="178" customFormat="1" ht="16.5" customHeight="1">
      <c r="A29" s="185" t="s">
        <v>1340</v>
      </c>
      <c r="B29" s="190" t="s">
        <v>1995</v>
      </c>
      <c r="C29" s="205">
        <f>'3. ACCOUNTS SUMM'!C43</f>
        <v>0</v>
      </c>
      <c r="D29" s="205">
        <f>'3. ACCOUNTS SUMM'!D43</f>
        <v>42858762</v>
      </c>
    </row>
    <row r="30" spans="1:4" s="178" customFormat="1">
      <c r="A30" s="185" t="s">
        <v>1342</v>
      </c>
      <c r="B30" s="190" t="s">
        <v>1328</v>
      </c>
      <c r="C30" s="205">
        <f>'3. ACCOUNTS SUMM'!C44</f>
        <v>45374887024.660004</v>
      </c>
      <c r="D30" s="205">
        <f>'3. ACCOUNTS SUMM'!D44</f>
        <v>74711093019.705505</v>
      </c>
    </row>
    <row r="31" spans="1:4" s="192" customFormat="1">
      <c r="A31" s="182"/>
      <c r="B31" s="203" t="s">
        <v>1401</v>
      </c>
      <c r="C31" s="188">
        <f>SUM(C19:C30)</f>
        <v>55908309846.930008</v>
      </c>
      <c r="D31" s="188">
        <f>SUM(D19:D30)</f>
        <v>89094959566.175507</v>
      </c>
    </row>
    <row r="32" spans="1:4" s="178" customFormat="1">
      <c r="A32" s="185"/>
      <c r="B32" s="190"/>
      <c r="C32" s="184"/>
      <c r="D32" s="184"/>
    </row>
    <row r="33" spans="1:4" s="178" customFormat="1">
      <c r="A33" s="185">
        <v>7</v>
      </c>
      <c r="B33" s="204" t="s">
        <v>1297</v>
      </c>
      <c r="C33" s="184"/>
      <c r="D33" s="184"/>
    </row>
    <row r="34" spans="1:4" s="178" customFormat="1">
      <c r="A34" s="185" t="s">
        <v>1300</v>
      </c>
      <c r="B34" s="190" t="s">
        <v>1330</v>
      </c>
      <c r="C34" s="184">
        <f>'3. ACCOUNTS SUMM'!C48</f>
        <v>15000000</v>
      </c>
      <c r="D34" s="184">
        <f>'3. ACCOUNTS SUMM'!D48</f>
        <v>0</v>
      </c>
    </row>
    <row r="35" spans="1:4" s="178" customFormat="1">
      <c r="A35" s="185" t="s">
        <v>1305</v>
      </c>
      <c r="B35" s="190" t="s">
        <v>1331</v>
      </c>
      <c r="C35" s="184">
        <f>'3. ACCOUNTS SUMM'!C49</f>
        <v>100000000</v>
      </c>
      <c r="D35" s="184">
        <f>'3. ACCOUNTS SUMM'!D49</f>
        <v>0</v>
      </c>
    </row>
    <row r="36" spans="1:4" s="178" customFormat="1">
      <c r="A36" s="185" t="s">
        <v>1307</v>
      </c>
      <c r="B36" s="190" t="s">
        <v>1402</v>
      </c>
      <c r="C36" s="184">
        <f>'3. ACCOUNTS SUMM'!C50</f>
        <v>20000000</v>
      </c>
      <c r="D36" s="184">
        <f>'3. ACCOUNTS SUMM'!D50</f>
        <v>0</v>
      </c>
    </row>
    <row r="37" spans="1:4" s="178" customFormat="1">
      <c r="A37" s="185" t="s">
        <v>1309</v>
      </c>
      <c r="B37" s="190" t="s">
        <v>1333</v>
      </c>
      <c r="C37" s="184">
        <f>'3. ACCOUNTS SUMM'!C51</f>
        <v>10500000</v>
      </c>
      <c r="D37" s="184">
        <f>'3. ACCOUNTS SUMM'!D51</f>
        <v>0</v>
      </c>
    </row>
    <row r="38" spans="1:4" s="178" customFormat="1">
      <c r="A38" s="185" t="s">
        <v>1317</v>
      </c>
      <c r="B38" s="190" t="s">
        <v>1403</v>
      </c>
      <c r="C38" s="184">
        <f>'3. ACCOUNTS SUMM'!C52</f>
        <v>1800000000</v>
      </c>
      <c r="D38" s="184">
        <f>'3. ACCOUNTS SUMM'!D52</f>
        <v>0</v>
      </c>
    </row>
    <row r="39" spans="1:4">
      <c r="A39" s="199" t="s">
        <v>1319</v>
      </c>
      <c r="B39" s="200" t="s">
        <v>1404</v>
      </c>
      <c r="C39" s="206">
        <f>'3. ACCOUNTS SUMM'!C53</f>
        <v>2000000000</v>
      </c>
      <c r="D39" s="206">
        <f>'3. ACCOUNTS SUMM'!D53</f>
        <v>1987486550</v>
      </c>
    </row>
    <row r="40" spans="1:4">
      <c r="A40" s="199" t="s">
        <v>1321</v>
      </c>
      <c r="B40" s="200" t="s">
        <v>1405</v>
      </c>
      <c r="C40" s="207">
        <f>'3. ACCOUNTS SUMM'!C54</f>
        <v>323789964.19999999</v>
      </c>
      <c r="D40" s="207">
        <f>'3. ACCOUNTS SUMM'!D54</f>
        <v>0</v>
      </c>
    </row>
    <row r="41" spans="1:4">
      <c r="A41" s="199" t="s">
        <v>1323</v>
      </c>
      <c r="B41" s="200" t="s">
        <v>1406</v>
      </c>
      <c r="C41" s="207">
        <f>'3. ACCOUNTS SUMM'!C55</f>
        <v>42817021</v>
      </c>
      <c r="D41" s="207">
        <f>'3. ACCOUNTS SUMM'!D55</f>
        <v>0</v>
      </c>
    </row>
    <row r="42" spans="1:4">
      <c r="A42" s="199" t="s">
        <v>1325</v>
      </c>
      <c r="B42" s="200" t="s">
        <v>1407</v>
      </c>
      <c r="C42" s="207">
        <f>'3. ACCOUNTS SUMM'!C56</f>
        <v>0</v>
      </c>
      <c r="D42" s="207">
        <f>'3. ACCOUNTS SUMM'!D56</f>
        <v>0</v>
      </c>
    </row>
    <row r="43" spans="1:4">
      <c r="A43" s="199" t="s">
        <v>1327</v>
      </c>
      <c r="B43" s="200" t="s">
        <v>1408</v>
      </c>
      <c r="C43" s="207">
        <f>'3. ACCOUNTS SUMM'!C57</f>
        <v>54071500</v>
      </c>
      <c r="D43" s="207">
        <f>'3. ACCOUNTS SUMM'!D57</f>
        <v>54071500</v>
      </c>
    </row>
    <row r="44" spans="1:4">
      <c r="A44" s="199" t="s">
        <v>1340</v>
      </c>
      <c r="B44" s="200" t="s">
        <v>1409</v>
      </c>
      <c r="C44" s="207">
        <f>'3. ACCOUNTS SUMM'!C58</f>
        <v>69283180.400000006</v>
      </c>
      <c r="D44" s="207">
        <f>'3. ACCOUNTS SUMM'!D58</f>
        <v>0</v>
      </c>
    </row>
    <row r="45" spans="1:4" s="178" customFormat="1">
      <c r="A45" s="185" t="s">
        <v>1342</v>
      </c>
      <c r="B45" s="186" t="s">
        <v>1410</v>
      </c>
      <c r="C45" s="184">
        <f>'3. ACCOUNTS SUMM'!C59</f>
        <v>700000000</v>
      </c>
      <c r="D45" s="184">
        <f>'3. ACCOUNTS SUMM'!D59</f>
        <v>0</v>
      </c>
    </row>
    <row r="46" spans="1:4" s="178" customFormat="1">
      <c r="A46" s="185" t="s">
        <v>1344</v>
      </c>
      <c r="B46" s="186" t="s">
        <v>1345</v>
      </c>
      <c r="C46" s="184">
        <f>'3. ACCOUNTS SUMM'!C60</f>
        <v>2000000000</v>
      </c>
      <c r="D46" s="184">
        <f>'3. ACCOUNTS SUMM'!D60</f>
        <v>0</v>
      </c>
    </row>
    <row r="47" spans="1:4" s="178" customFormat="1">
      <c r="A47" s="185" t="s">
        <v>1358</v>
      </c>
      <c r="B47" s="186" t="s">
        <v>1484</v>
      </c>
      <c r="C47" s="184">
        <f>'3. ACCOUNTS SUMM'!C61</f>
        <v>0</v>
      </c>
      <c r="D47" s="184">
        <f>'3. ACCOUNTS SUMM'!D61</f>
        <v>37000000</v>
      </c>
    </row>
    <row r="48" spans="1:4" s="178" customFormat="1">
      <c r="A48" s="185" t="s">
        <v>1360</v>
      </c>
      <c r="B48" s="186" t="s">
        <v>1461</v>
      </c>
      <c r="C48" s="184">
        <f>'3. ACCOUNTS SUMM'!C62</f>
        <v>0</v>
      </c>
      <c r="D48" s="184">
        <f>'3. ACCOUNTS SUMM'!D62</f>
        <v>2100000000</v>
      </c>
    </row>
    <row r="49" spans="1:4" s="178" customFormat="1">
      <c r="A49" s="185" t="s">
        <v>1362</v>
      </c>
      <c r="B49" s="186" t="s">
        <v>1705</v>
      </c>
      <c r="C49" s="184">
        <f>'3. ACCOUNTS SUMM'!C63</f>
        <v>0</v>
      </c>
      <c r="D49" s="184">
        <f>'3. ACCOUNTS SUMM'!D63</f>
        <v>360000000</v>
      </c>
    </row>
    <row r="50" spans="1:4" s="176" customFormat="1">
      <c r="A50" s="201"/>
      <c r="B50" s="208" t="s">
        <v>1411</v>
      </c>
      <c r="C50" s="209">
        <f>SUM(C34:C49)</f>
        <v>7135461665.5999994</v>
      </c>
      <c r="D50" s="209">
        <f>SUM(D34:D49)</f>
        <v>4538558050</v>
      </c>
    </row>
    <row r="51" spans="1:4">
      <c r="A51" s="199"/>
      <c r="B51" s="200"/>
      <c r="C51" s="207"/>
      <c r="D51" s="207"/>
    </row>
    <row r="52" spans="1:4">
      <c r="A52" s="199">
        <v>8</v>
      </c>
      <c r="B52" s="202" t="s">
        <v>1298</v>
      </c>
      <c r="C52" s="207"/>
      <c r="D52" s="207"/>
    </row>
    <row r="53" spans="1:4">
      <c r="A53" s="185" t="s">
        <v>1300</v>
      </c>
      <c r="B53" s="200" t="s">
        <v>1412</v>
      </c>
      <c r="C53" s="207">
        <f>'3. ACCOUNTS SUMM'!C67</f>
        <v>60000000</v>
      </c>
      <c r="D53" s="207">
        <f>'3. ACCOUNTS SUMM'!D67</f>
        <v>340874316</v>
      </c>
    </row>
    <row r="54" spans="1:4">
      <c r="A54" s="185" t="s">
        <v>1305</v>
      </c>
      <c r="B54" s="200" t="s">
        <v>1348</v>
      </c>
      <c r="C54" s="207">
        <f>'3. ACCOUNTS SUMM'!C68</f>
        <v>11500000</v>
      </c>
      <c r="D54" s="207">
        <f>'3. ACCOUNTS SUMM'!D68</f>
        <v>32727348.050000001</v>
      </c>
    </row>
    <row r="55" spans="1:4">
      <c r="A55" s="185" t="s">
        <v>1307</v>
      </c>
      <c r="B55" s="200" t="s">
        <v>1349</v>
      </c>
      <c r="C55" s="207">
        <f>'3. ACCOUNTS SUMM'!C69</f>
        <v>438376878.38</v>
      </c>
      <c r="D55" s="207">
        <f>'3. ACCOUNTS SUMM'!D69</f>
        <v>0</v>
      </c>
    </row>
    <row r="56" spans="1:4">
      <c r="A56" s="185" t="s">
        <v>1309</v>
      </c>
      <c r="B56" s="200" t="s">
        <v>1350</v>
      </c>
      <c r="C56" s="207">
        <f>'3. ACCOUNTS SUMM'!C70</f>
        <v>521013513.50999999</v>
      </c>
      <c r="D56" s="207">
        <f>'3. ACCOUNTS SUMM'!D70</f>
        <v>6379617403</v>
      </c>
    </row>
    <row r="57" spans="1:4">
      <c r="A57" s="185" t="s">
        <v>1317</v>
      </c>
      <c r="B57" s="200" t="s">
        <v>1413</v>
      </c>
      <c r="C57" s="207">
        <f>'3. ACCOUNTS SUMM'!C71</f>
        <v>494962837.84500003</v>
      </c>
      <c r="D57" s="207">
        <f>'3. ACCOUNTS SUMM'!D71</f>
        <v>0</v>
      </c>
    </row>
    <row r="58" spans="1:4">
      <c r="A58" s="185" t="s">
        <v>1319</v>
      </c>
      <c r="B58" s="200" t="s">
        <v>1414</v>
      </c>
      <c r="C58" s="207">
        <f>'3. ACCOUNTS SUMM'!C72</f>
        <v>0</v>
      </c>
      <c r="D58" s="207">
        <f>'3. ACCOUNTS SUMM'!D72</f>
        <v>0</v>
      </c>
    </row>
    <row r="59" spans="1:4">
      <c r="A59" s="185" t="s">
        <v>1321</v>
      </c>
      <c r="B59" s="200" t="s">
        <v>1415</v>
      </c>
      <c r="C59" s="207">
        <f>'3. ACCOUNTS SUMM'!C73</f>
        <v>31725692.225000001</v>
      </c>
      <c r="D59" s="207">
        <f>'3. ACCOUNTS SUMM'!D73</f>
        <v>529103580.01999998</v>
      </c>
    </row>
    <row r="60" spans="1:4">
      <c r="A60" s="185" t="s">
        <v>1323</v>
      </c>
      <c r="B60" s="200" t="s">
        <v>1354</v>
      </c>
      <c r="C60" s="207">
        <f>'3. ACCOUNTS SUMM'!C74</f>
        <v>251900000</v>
      </c>
      <c r="D60" s="207">
        <f>'3. ACCOUNTS SUMM'!D74</f>
        <v>0</v>
      </c>
    </row>
    <row r="61" spans="1:4">
      <c r="A61" s="185" t="s">
        <v>1325</v>
      </c>
      <c r="B61" s="200" t="s">
        <v>1354</v>
      </c>
      <c r="C61" s="207">
        <f>'3. ACCOUNTS SUMM'!C75</f>
        <v>90286652.790000007</v>
      </c>
      <c r="D61" s="207">
        <f>'3. ACCOUNTS SUMM'!D75</f>
        <v>0</v>
      </c>
    </row>
    <row r="62" spans="1:4">
      <c r="A62" s="185" t="s">
        <v>1327</v>
      </c>
      <c r="B62" s="200" t="s">
        <v>1355</v>
      </c>
      <c r="C62" s="207">
        <f>'3. ACCOUNTS SUMM'!C76</f>
        <v>0</v>
      </c>
      <c r="D62" s="207">
        <f>'3. ACCOUNTS SUMM'!D76</f>
        <v>197025410.49000001</v>
      </c>
    </row>
    <row r="63" spans="1:4">
      <c r="A63" s="185" t="s">
        <v>1340</v>
      </c>
      <c r="B63" s="200" t="s">
        <v>1416</v>
      </c>
      <c r="C63" s="207">
        <f>'3. ACCOUNTS SUMM'!C77</f>
        <v>0</v>
      </c>
      <c r="D63" s="207">
        <f>'3. ACCOUNTS SUMM'!D77</f>
        <v>1331951000.05</v>
      </c>
    </row>
    <row r="64" spans="1:4">
      <c r="A64" s="185" t="s">
        <v>1342</v>
      </c>
      <c r="B64" s="200" t="s">
        <v>1356</v>
      </c>
      <c r="C64" s="207">
        <f>'3. ACCOUNTS SUMM'!C78</f>
        <v>251000000</v>
      </c>
      <c r="D64" s="207">
        <f>'3. ACCOUNTS SUMM'!D78</f>
        <v>0</v>
      </c>
    </row>
    <row r="65" spans="1:4">
      <c r="A65" s="185" t="s">
        <v>1344</v>
      </c>
      <c r="B65" s="200" t="s">
        <v>1357</v>
      </c>
      <c r="C65" s="207">
        <f>'3. ACCOUNTS SUMM'!C79</f>
        <v>0</v>
      </c>
      <c r="D65" s="207">
        <f>'3. ACCOUNTS SUMM'!D79</f>
        <v>0</v>
      </c>
    </row>
    <row r="66" spans="1:4">
      <c r="A66" s="185" t="s">
        <v>1358</v>
      </c>
      <c r="B66" s="200" t="s">
        <v>1359</v>
      </c>
      <c r="C66" s="207">
        <f>'3. ACCOUNTS SUMM'!C80</f>
        <v>2112772890.605</v>
      </c>
      <c r="D66" s="207">
        <f>'3. ACCOUNTS SUMM'!D80</f>
        <v>0</v>
      </c>
    </row>
    <row r="67" spans="1:4">
      <c r="A67" s="185" t="s">
        <v>1360</v>
      </c>
      <c r="B67" s="200" t="s">
        <v>1361</v>
      </c>
      <c r="C67" s="207">
        <f>'3. ACCOUNTS SUMM'!C81</f>
        <v>117913819.56999999</v>
      </c>
      <c r="D67" s="207">
        <f>'3. ACCOUNTS SUMM'!D81</f>
        <v>0</v>
      </c>
    </row>
    <row r="68" spans="1:4">
      <c r="A68" s="185" t="s">
        <v>1362</v>
      </c>
      <c r="B68" s="200" t="s">
        <v>1363</v>
      </c>
      <c r="C68" s="207">
        <f>'3. ACCOUNTS SUMM'!C82</f>
        <v>237814597.22</v>
      </c>
      <c r="D68" s="207">
        <f>'3. ACCOUNTS SUMM'!D82</f>
        <v>0</v>
      </c>
    </row>
    <row r="69" spans="1:4">
      <c r="A69" s="185" t="s">
        <v>1364</v>
      </c>
      <c r="B69" s="200" t="s">
        <v>1417</v>
      </c>
      <c r="C69" s="207">
        <f>'3. ACCOUNTS SUMM'!C83</f>
        <v>42817021</v>
      </c>
      <c r="D69" s="207">
        <f>'3. ACCOUNTS SUMM'!D83</f>
        <v>0</v>
      </c>
    </row>
    <row r="70" spans="1:4">
      <c r="A70" s="199" t="s">
        <v>1365</v>
      </c>
      <c r="B70" s="200" t="s">
        <v>1366</v>
      </c>
      <c r="C70" s="207">
        <f>'3. ACCOUNTS SUMM'!C84</f>
        <v>0</v>
      </c>
      <c r="D70" s="207">
        <f>'3. ACCOUNTS SUMM'!D84</f>
        <v>0</v>
      </c>
    </row>
    <row r="71" spans="1:4" ht="16.5" customHeight="1">
      <c r="A71" s="199" t="s">
        <v>1367</v>
      </c>
      <c r="B71" s="200" t="s">
        <v>1368</v>
      </c>
      <c r="C71" s="207">
        <f>'3. ACCOUNTS SUMM'!C85</f>
        <v>1500000000</v>
      </c>
      <c r="D71" s="207">
        <f>'3. ACCOUNTS SUMM'!D85</f>
        <v>200000000</v>
      </c>
    </row>
    <row r="72" spans="1:4" ht="34.5" customHeight="1">
      <c r="A72" s="199" t="s">
        <v>1369</v>
      </c>
      <c r="B72" s="200" t="s">
        <v>1370</v>
      </c>
      <c r="C72" s="207">
        <f>'3. ACCOUNTS SUMM'!C86</f>
        <v>14742000000</v>
      </c>
      <c r="D72" s="207">
        <f>'3. ACCOUNTS SUMM'!D86</f>
        <v>0</v>
      </c>
    </row>
    <row r="73" spans="1:4" s="178" customFormat="1">
      <c r="A73" s="185" t="s">
        <v>1371</v>
      </c>
      <c r="B73" s="190" t="s">
        <v>1372</v>
      </c>
      <c r="C73" s="184">
        <f>'3. ACCOUNTS SUMM'!C87</f>
        <v>14400000000</v>
      </c>
      <c r="D73" s="184">
        <f>'3. ACCOUNTS SUMM'!D87</f>
        <v>0</v>
      </c>
    </row>
    <row r="74" spans="1:4" s="178" customFormat="1">
      <c r="A74" s="185" t="s">
        <v>1373</v>
      </c>
      <c r="B74" s="190" t="s">
        <v>1374</v>
      </c>
      <c r="C74" s="184">
        <f>'3. ACCOUNTS SUMM'!C88</f>
        <v>4800000</v>
      </c>
      <c r="D74" s="184">
        <f>'3. ACCOUNTS SUMM'!D88</f>
        <v>0</v>
      </c>
    </row>
    <row r="75" spans="1:4" s="178" customFormat="1">
      <c r="A75" s="185" t="s">
        <v>1457</v>
      </c>
      <c r="B75" s="190" t="s">
        <v>1458</v>
      </c>
      <c r="C75" s="184">
        <f>'3. ACCOUNTS SUMM'!C89</f>
        <v>0</v>
      </c>
      <c r="D75" s="184">
        <f>'3. ACCOUNTS SUMM'!D89</f>
        <v>552000000</v>
      </c>
    </row>
    <row r="76" spans="1:4" s="176" customFormat="1">
      <c r="A76" s="201"/>
      <c r="B76" s="208" t="s">
        <v>1418</v>
      </c>
      <c r="C76" s="209">
        <f>SUM(C52:C75)</f>
        <v>35308883903.145004</v>
      </c>
      <c r="D76" s="209">
        <f>SUM(D52:D75)</f>
        <v>9563299057.6099987</v>
      </c>
    </row>
    <row r="77" spans="1:4" s="176" customFormat="1">
      <c r="A77" s="201">
        <v>9</v>
      </c>
      <c r="B77" s="210" t="s">
        <v>1779</v>
      </c>
      <c r="C77" s="211"/>
      <c r="D77" s="211"/>
    </row>
    <row r="78" spans="1:4" s="176" customFormat="1">
      <c r="A78" s="201" t="s">
        <v>1300</v>
      </c>
      <c r="B78" s="195" t="s">
        <v>1779</v>
      </c>
      <c r="C78" s="211"/>
      <c r="D78" s="211">
        <f>'3. ACCOUNTS SUMM'!D94</f>
        <v>11607466286.360001</v>
      </c>
    </row>
    <row r="79" spans="1:4" s="176" customFormat="1">
      <c r="A79" s="201"/>
      <c r="B79" s="208" t="s">
        <v>1780</v>
      </c>
      <c r="C79" s="212"/>
      <c r="D79" s="212">
        <f>SUM(D78)</f>
        <v>11607466286.360001</v>
      </c>
    </row>
    <row r="80" spans="1:4" s="176" customFormat="1">
      <c r="A80" s="201"/>
      <c r="B80" s="208" t="s">
        <v>631</v>
      </c>
      <c r="C80" s="209">
        <f>C79+C76+C50+C31+C16+C9</f>
        <v>214921110176.68204</v>
      </c>
      <c r="D80" s="209">
        <f>D79+D76+D50+D31+D16+D9</f>
        <v>216650173912.54553</v>
      </c>
    </row>
  </sheetData>
  <mergeCells count="2">
    <mergeCell ref="A1:D1"/>
    <mergeCell ref="A2:D2"/>
  </mergeCells>
  <printOptions horizontalCentered="1"/>
  <pageMargins left="0.56999999999999995" right="0.32" top="0.51" bottom="0.59055118110236227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8"/>
  <sheetViews>
    <sheetView topLeftCell="A7" zoomScaleNormal="100" workbookViewId="0">
      <selection activeCell="D15" sqref="D15"/>
    </sheetView>
  </sheetViews>
  <sheetFormatPr defaultRowHeight="16.5"/>
  <cols>
    <col min="1" max="1" width="11.85546875" style="164" customWidth="1"/>
    <col min="2" max="2" width="70.42578125" style="164" customWidth="1"/>
    <col min="3" max="3" width="23.85546875" style="164" customWidth="1"/>
    <col min="4" max="4" width="23.85546875" style="196" customWidth="1"/>
    <col min="5" max="16384" width="9.140625" style="164"/>
  </cols>
  <sheetData>
    <row r="1" spans="1:4">
      <c r="A1" s="428" t="s">
        <v>1376</v>
      </c>
      <c r="B1" s="428"/>
      <c r="C1" s="428"/>
      <c r="D1" s="428"/>
    </row>
    <row r="2" spans="1:4">
      <c r="A2" s="428" t="s">
        <v>1419</v>
      </c>
      <c r="B2" s="428"/>
      <c r="C2" s="428"/>
      <c r="D2" s="428"/>
    </row>
    <row r="3" spans="1:4">
      <c r="A3" s="177"/>
      <c r="B3" s="178"/>
      <c r="C3" s="178"/>
      <c r="D3" s="179"/>
    </row>
    <row r="4" spans="1:4" ht="33">
      <c r="A4" s="180"/>
      <c r="B4" s="180" t="s">
        <v>1292</v>
      </c>
      <c r="C4" s="181" t="s">
        <v>1380</v>
      </c>
      <c r="D4" s="181" t="s">
        <v>2144</v>
      </c>
    </row>
    <row r="5" spans="1:4">
      <c r="A5" s="182"/>
      <c r="B5" s="183" t="s">
        <v>1420</v>
      </c>
      <c r="C5" s="184"/>
      <c r="D5" s="184"/>
    </row>
    <row r="6" spans="1:4">
      <c r="A6" s="185">
        <v>1</v>
      </c>
      <c r="B6" s="186" t="s">
        <v>1421</v>
      </c>
      <c r="C6" s="184">
        <f>'4. FIN. STATEMENT SUMM'!C6</f>
        <v>15300000000</v>
      </c>
      <c r="D6" s="184">
        <f>'4. FIN. STATEMENT SUMM'!D6</f>
        <v>10000000000</v>
      </c>
    </row>
    <row r="7" spans="1:4">
      <c r="A7" s="185">
        <v>2</v>
      </c>
      <c r="B7" s="186" t="s">
        <v>1422</v>
      </c>
      <c r="C7" s="174">
        <v>50228877278.107018</v>
      </c>
      <c r="D7" s="174">
        <f>'Summary of Revenue'!D67</f>
        <v>42920096876.110008</v>
      </c>
    </row>
    <row r="8" spans="1:4">
      <c r="A8" s="185">
        <v>3</v>
      </c>
      <c r="B8" s="186" t="s">
        <v>1423</v>
      </c>
      <c r="C8" s="184">
        <v>34919424430.150002</v>
      </c>
      <c r="D8" s="184">
        <f>'4. FIN. STATEMENT SUMM'!D8</f>
        <v>34810814484.75</v>
      </c>
    </row>
    <row r="9" spans="1:4" s="176" customFormat="1">
      <c r="A9" s="182"/>
      <c r="B9" s="187" t="s">
        <v>1424</v>
      </c>
      <c r="C9" s="188">
        <f>SUM(C6:C8)</f>
        <v>100448301708.25702</v>
      </c>
      <c r="D9" s="188">
        <f>SUM(D6:D8)</f>
        <v>87730911360.860016</v>
      </c>
    </row>
    <row r="10" spans="1:4" s="176" customFormat="1">
      <c r="A10" s="182">
        <v>1</v>
      </c>
      <c r="B10" s="187" t="s">
        <v>1425</v>
      </c>
      <c r="C10" s="188"/>
      <c r="D10" s="188"/>
    </row>
    <row r="11" spans="1:4">
      <c r="A11" s="185">
        <v>2</v>
      </c>
      <c r="B11" s="186" t="s">
        <v>1426</v>
      </c>
      <c r="C11" s="184">
        <f>'4. FIN. STATEMENT SUMM'!C15</f>
        <v>4118669349</v>
      </c>
      <c r="D11" s="184">
        <f>'4. FIN. STATEMENT SUMM'!D15</f>
        <v>4307330421.2400007</v>
      </c>
    </row>
    <row r="12" spans="1:4">
      <c r="A12" s="185">
        <v>3</v>
      </c>
      <c r="B12" s="186" t="s">
        <v>1427</v>
      </c>
      <c r="C12" s="184">
        <f>SUM('4. FIN. STATEMENT SUMM'!C13:C14)</f>
        <v>77123566708.305969</v>
      </c>
      <c r="D12" s="184">
        <f>SUM('4. FIN. STATEMENT SUMM'!D13:D14)</f>
        <v>79440300092.714554</v>
      </c>
    </row>
    <row r="13" spans="1:4">
      <c r="A13" s="185">
        <v>4</v>
      </c>
      <c r="B13" s="186" t="s">
        <v>1428</v>
      </c>
      <c r="C13" s="184">
        <f>'4. FIN. STATEMENT SUMM'!C16</f>
        <v>923689200</v>
      </c>
      <c r="D13" s="184">
        <f>'4. FIN. STATEMENT SUMM'!D16</f>
        <v>400000000</v>
      </c>
    </row>
    <row r="14" spans="1:4">
      <c r="A14" s="185">
        <v>5</v>
      </c>
      <c r="B14" s="186" t="s">
        <v>1429</v>
      </c>
      <c r="C14" s="184">
        <f>'4. FIN. STATEMENT SUMM'!C12</f>
        <v>1299367538</v>
      </c>
      <c r="D14" s="184">
        <f>'4. FIN. STATEMENT SUMM'!D12</f>
        <v>1293367538</v>
      </c>
    </row>
    <row r="15" spans="1:4" s="176" customFormat="1">
      <c r="A15" s="182"/>
      <c r="B15" s="187" t="s">
        <v>1449</v>
      </c>
      <c r="C15" s="188">
        <f>SUM(C11:C14)</f>
        <v>83465292795.305969</v>
      </c>
      <c r="D15" s="188">
        <f>SUM(D11:D14)</f>
        <v>85440998051.954559</v>
      </c>
    </row>
    <row r="16" spans="1:4" s="176" customFormat="1">
      <c r="A16" s="182"/>
      <c r="B16" s="187" t="s">
        <v>1430</v>
      </c>
      <c r="C16" s="188">
        <f>C9-C15</f>
        <v>16983008912.95105</v>
      </c>
      <c r="D16" s="188">
        <f>D9-D15</f>
        <v>2289913308.9054565</v>
      </c>
    </row>
    <row r="17" spans="1:4">
      <c r="A17" s="185"/>
      <c r="B17" s="187"/>
      <c r="C17" s="184"/>
      <c r="D17" s="184"/>
    </row>
    <row r="18" spans="1:4">
      <c r="A18" s="185"/>
      <c r="B18" s="187" t="s">
        <v>1431</v>
      </c>
      <c r="C18" s="184"/>
      <c r="D18" s="184"/>
    </row>
    <row r="19" spans="1:4">
      <c r="A19" s="185">
        <v>1</v>
      </c>
      <c r="B19" s="186" t="s">
        <v>1432</v>
      </c>
      <c r="C19" s="184"/>
      <c r="D19" s="184"/>
    </row>
    <row r="20" spans="1:4">
      <c r="A20" s="185">
        <v>2</v>
      </c>
      <c r="B20" s="186" t="s">
        <v>1389</v>
      </c>
      <c r="C20" s="184">
        <v>9469838052.75</v>
      </c>
      <c r="D20" s="184">
        <f>'Capital Receipt'!D34</f>
        <v>13294559591.540001</v>
      </c>
    </row>
    <row r="21" spans="1:4" s="176" customFormat="1">
      <c r="A21" s="182">
        <v>3</v>
      </c>
      <c r="B21" s="187" t="s">
        <v>1433</v>
      </c>
      <c r="C21" s="188">
        <f>C16</f>
        <v>16983008912.95105</v>
      </c>
      <c r="D21" s="188">
        <f>D16</f>
        <v>2289913308.9054565</v>
      </c>
    </row>
    <row r="22" spans="1:4" s="176" customFormat="1">
      <c r="A22" s="182"/>
      <c r="B22" s="187" t="s">
        <v>1434</v>
      </c>
      <c r="C22" s="188">
        <f>SUM(C19:C21)</f>
        <v>26452846965.70105</v>
      </c>
      <c r="D22" s="188">
        <f>SUM(D19:D21)</f>
        <v>15584472900.445457</v>
      </c>
    </row>
    <row r="23" spans="1:4">
      <c r="A23" s="185"/>
      <c r="B23" s="186"/>
      <c r="C23" s="184"/>
      <c r="D23" s="184"/>
    </row>
    <row r="24" spans="1:4">
      <c r="A24" s="185">
        <v>6</v>
      </c>
      <c r="B24" s="187" t="s">
        <v>1303</v>
      </c>
      <c r="C24" s="184"/>
      <c r="D24" s="184"/>
    </row>
    <row r="25" spans="1:4">
      <c r="A25" s="185" t="s">
        <v>1300</v>
      </c>
      <c r="B25" s="186" t="s">
        <v>1304</v>
      </c>
      <c r="C25" s="184">
        <f>'Capital Receipt'!C44</f>
        <v>1000000000</v>
      </c>
      <c r="D25" s="184">
        <f>'Capital Receipt'!D44</f>
        <v>320000000</v>
      </c>
    </row>
    <row r="26" spans="1:4" s="178" customFormat="1">
      <c r="A26" s="185" t="s">
        <v>1305</v>
      </c>
      <c r="B26" s="186" t="s">
        <v>1399</v>
      </c>
      <c r="C26" s="184">
        <f>'Capital Receipt'!C45</f>
        <v>250000000</v>
      </c>
      <c r="D26" s="184">
        <f>'Capital Receipt'!D45</f>
        <v>0</v>
      </c>
    </row>
    <row r="27" spans="1:4" s="178" customFormat="1">
      <c r="A27" s="185" t="s">
        <v>1307</v>
      </c>
      <c r="B27" s="186" t="s">
        <v>1308</v>
      </c>
      <c r="C27" s="184">
        <f>'Capital Receipt'!C46</f>
        <v>4000315000</v>
      </c>
      <c r="D27" s="184">
        <f>'Capital Receipt'!D46</f>
        <v>500420000</v>
      </c>
    </row>
    <row r="28" spans="1:4" s="178" customFormat="1">
      <c r="A28" s="185" t="s">
        <v>1309</v>
      </c>
      <c r="B28" s="190" t="s">
        <v>1310</v>
      </c>
      <c r="C28" s="184">
        <f>'Capital Receipt'!C47</f>
        <v>1400000000</v>
      </c>
      <c r="D28" s="184">
        <f>'Capital Receipt'!D47</f>
        <v>0</v>
      </c>
    </row>
    <row r="29" spans="1:4" s="192" customFormat="1">
      <c r="A29" s="182"/>
      <c r="B29" s="191" t="s">
        <v>1400</v>
      </c>
      <c r="C29" s="188">
        <f>SUM(C25:C28)</f>
        <v>6650315000</v>
      </c>
      <c r="D29" s="188">
        <f>SUM(D25:D28)</f>
        <v>820420000</v>
      </c>
    </row>
    <row r="30" spans="1:4" s="178" customFormat="1">
      <c r="A30" s="185"/>
      <c r="B30" s="186"/>
      <c r="C30" s="184"/>
      <c r="D30" s="184"/>
    </row>
    <row r="31" spans="1:4" s="178" customFormat="1">
      <c r="A31" s="185"/>
      <c r="B31" s="186"/>
      <c r="C31" s="184"/>
      <c r="D31" s="184"/>
    </row>
    <row r="32" spans="1:4" s="178" customFormat="1">
      <c r="A32" s="185">
        <v>7</v>
      </c>
      <c r="B32" s="187" t="s">
        <v>1296</v>
      </c>
      <c r="C32" s="184"/>
      <c r="D32" s="184"/>
    </row>
    <row r="33" spans="1:4" s="178" customFormat="1">
      <c r="A33" s="185" t="s">
        <v>1300</v>
      </c>
      <c r="B33" s="186" t="s">
        <v>1313</v>
      </c>
      <c r="C33" s="184">
        <f>'Capital Receipt'!C56</f>
        <v>3111390436.6900001</v>
      </c>
      <c r="D33" s="184">
        <f>'Capital Receipt'!D56</f>
        <v>6140928615</v>
      </c>
    </row>
    <row r="34" spans="1:4" s="178" customFormat="1">
      <c r="A34" s="185" t="s">
        <v>1305</v>
      </c>
      <c r="B34" s="186" t="s">
        <v>1314</v>
      </c>
      <c r="C34" s="184">
        <f>'Capital Receipt'!C57</f>
        <v>291743500</v>
      </c>
      <c r="D34" s="184">
        <f>'Capital Receipt'!D57</f>
        <v>0</v>
      </c>
    </row>
    <row r="35" spans="1:4" s="178" customFormat="1">
      <c r="A35" s="185" t="s">
        <v>1307</v>
      </c>
      <c r="B35" s="186" t="s">
        <v>1315</v>
      </c>
      <c r="C35" s="184">
        <f>'Capital Receipt'!C58</f>
        <v>250000000</v>
      </c>
      <c r="D35" s="184">
        <f>'Capital Receipt'!D58</f>
        <v>0</v>
      </c>
    </row>
    <row r="36" spans="1:4" s="178" customFormat="1">
      <c r="A36" s="185" t="s">
        <v>1309</v>
      </c>
      <c r="B36" s="186" t="s">
        <v>1316</v>
      </c>
      <c r="C36" s="184">
        <f>'Capital Receipt'!C59</f>
        <v>692221708</v>
      </c>
      <c r="D36" s="184">
        <f>'Capital Receipt'!D59</f>
        <v>0</v>
      </c>
    </row>
    <row r="37" spans="1:4" s="178" customFormat="1">
      <c r="A37" s="185" t="s">
        <v>1317</v>
      </c>
      <c r="B37" s="186" t="s">
        <v>1318</v>
      </c>
      <c r="C37" s="184">
        <f>'Capital Receipt'!C60</f>
        <v>0</v>
      </c>
      <c r="D37" s="184">
        <f>'Capital Receipt'!D60</f>
        <v>0</v>
      </c>
    </row>
    <row r="38" spans="1:4" s="178" customFormat="1">
      <c r="A38" s="185" t="s">
        <v>1319</v>
      </c>
      <c r="B38" s="186" t="s">
        <v>1320</v>
      </c>
      <c r="C38" s="184">
        <f>'Capital Receipt'!C61</f>
        <v>2591495725.29</v>
      </c>
      <c r="D38" s="184">
        <f>'Capital Receipt'!D61</f>
        <v>2273837779</v>
      </c>
    </row>
    <row r="39" spans="1:4" s="178" customFormat="1">
      <c r="A39" s="185" t="s">
        <v>1321</v>
      </c>
      <c r="B39" s="186" t="s">
        <v>1322</v>
      </c>
      <c r="C39" s="184">
        <f>'Capital Receipt'!C62</f>
        <v>1500000000</v>
      </c>
      <c r="D39" s="184">
        <f>'Capital Receipt'!D62</f>
        <v>1500000000</v>
      </c>
    </row>
    <row r="40" spans="1:4" s="178" customFormat="1">
      <c r="A40" s="185" t="s">
        <v>1323</v>
      </c>
      <c r="B40" s="186" t="s">
        <v>1324</v>
      </c>
      <c r="C40" s="184">
        <f>'Capital Receipt'!C63</f>
        <v>2039154880</v>
      </c>
      <c r="D40" s="184">
        <f>'Capital Receipt'!D63</f>
        <v>4323401090.1800003</v>
      </c>
    </row>
    <row r="41" spans="1:4" s="178" customFormat="1">
      <c r="A41" s="185" t="s">
        <v>1325</v>
      </c>
      <c r="B41" s="186" t="s">
        <v>1326</v>
      </c>
      <c r="C41" s="184">
        <f>'Capital Receipt'!C64</f>
        <v>57416572.289999999</v>
      </c>
      <c r="D41" s="184">
        <f>'Capital Receipt'!D64</f>
        <v>57416572.289999999</v>
      </c>
    </row>
    <row r="42" spans="1:4" s="178" customFormat="1">
      <c r="A42" s="185" t="s">
        <v>1327</v>
      </c>
      <c r="B42" s="190" t="s">
        <v>1482</v>
      </c>
      <c r="C42" s="184">
        <f>'Capital Receipt'!C65</f>
        <v>0</v>
      </c>
      <c r="D42" s="184">
        <f>'Capital Receipt'!D65</f>
        <v>45423728</v>
      </c>
    </row>
    <row r="43" spans="1:4" s="178" customFormat="1">
      <c r="A43" s="185" t="s">
        <v>1340</v>
      </c>
      <c r="B43" s="190" t="s">
        <v>1483</v>
      </c>
      <c r="C43" s="184">
        <f>'Capital Receipt'!C66</f>
        <v>0</v>
      </c>
      <c r="D43" s="184">
        <f>'Capital Receipt'!D66</f>
        <v>42858762</v>
      </c>
    </row>
    <row r="44" spans="1:4" s="178" customFormat="1">
      <c r="A44" s="185" t="s">
        <v>1342</v>
      </c>
      <c r="B44" s="190" t="s">
        <v>1328</v>
      </c>
      <c r="C44" s="184">
        <f>'Capital Receipt'!C67</f>
        <v>45374887024.660004</v>
      </c>
      <c r="D44" s="184">
        <f>'Capital Receipt'!D67</f>
        <v>74711093019.705505</v>
      </c>
    </row>
    <row r="45" spans="1:4" s="192" customFormat="1">
      <c r="A45" s="182"/>
      <c r="B45" s="191" t="s">
        <v>1401</v>
      </c>
      <c r="C45" s="188">
        <f>SUM(C33:C44)</f>
        <v>55908309846.930008</v>
      </c>
      <c r="D45" s="188">
        <f>SUM(D33:D44)</f>
        <v>89094959566.175507</v>
      </c>
    </row>
    <row r="46" spans="1:4" s="178" customFormat="1">
      <c r="A46" s="185"/>
      <c r="B46" s="186"/>
      <c r="C46" s="184"/>
      <c r="D46" s="184"/>
    </row>
    <row r="47" spans="1:4" s="178" customFormat="1">
      <c r="A47" s="185">
        <v>8</v>
      </c>
      <c r="B47" s="187" t="s">
        <v>1297</v>
      </c>
      <c r="C47" s="184"/>
      <c r="D47" s="184"/>
    </row>
    <row r="48" spans="1:4" s="178" customFormat="1">
      <c r="A48" s="185" t="s">
        <v>1300</v>
      </c>
      <c r="B48" s="186" t="s">
        <v>1330</v>
      </c>
      <c r="C48" s="184">
        <f>'Capital Receipt'!C79</f>
        <v>15000000</v>
      </c>
      <c r="D48" s="184">
        <f>'Capital Receipt'!D79</f>
        <v>0</v>
      </c>
    </row>
    <row r="49" spans="1:4" s="178" customFormat="1">
      <c r="A49" s="185" t="s">
        <v>1305</v>
      </c>
      <c r="B49" s="186" t="s">
        <v>1331</v>
      </c>
      <c r="C49" s="184">
        <f>'Capital Receipt'!C80</f>
        <v>100000000</v>
      </c>
      <c r="D49" s="184">
        <f>'Capital Receipt'!D80</f>
        <v>0</v>
      </c>
    </row>
    <row r="50" spans="1:4" s="178" customFormat="1">
      <c r="A50" s="185" t="s">
        <v>1307</v>
      </c>
      <c r="B50" s="186" t="s">
        <v>1402</v>
      </c>
      <c r="C50" s="184">
        <f>'Capital Receipt'!C81</f>
        <v>20000000</v>
      </c>
      <c r="D50" s="184">
        <f>'Capital Receipt'!D81</f>
        <v>0</v>
      </c>
    </row>
    <row r="51" spans="1:4" s="178" customFormat="1">
      <c r="A51" s="185" t="s">
        <v>1309</v>
      </c>
      <c r="B51" s="186" t="s">
        <v>1333</v>
      </c>
      <c r="C51" s="184">
        <f>'Capital Receipt'!C82</f>
        <v>10500000</v>
      </c>
      <c r="D51" s="184">
        <f>'Capital Receipt'!D82</f>
        <v>0</v>
      </c>
    </row>
    <row r="52" spans="1:4" s="178" customFormat="1">
      <c r="A52" s="185" t="s">
        <v>1317</v>
      </c>
      <c r="B52" s="186" t="s">
        <v>1435</v>
      </c>
      <c r="C52" s="184">
        <f>'Capital Receipt'!C83</f>
        <v>1800000000</v>
      </c>
      <c r="D52" s="184">
        <f>'Capital Receipt'!D83</f>
        <v>0</v>
      </c>
    </row>
    <row r="53" spans="1:4" s="178" customFormat="1">
      <c r="A53" s="185" t="s">
        <v>1319</v>
      </c>
      <c r="B53" s="186" t="s">
        <v>1436</v>
      </c>
      <c r="C53" s="184">
        <f>'Capital Receipt'!C84</f>
        <v>2000000000</v>
      </c>
      <c r="D53" s="184">
        <f>'Capital Receipt'!D84</f>
        <v>1987486550</v>
      </c>
    </row>
    <row r="54" spans="1:4" s="178" customFormat="1">
      <c r="A54" s="185" t="s">
        <v>1321</v>
      </c>
      <c r="B54" s="186" t="s">
        <v>1405</v>
      </c>
      <c r="C54" s="184">
        <f>'Capital Receipt'!C85</f>
        <v>323789964.19999999</v>
      </c>
      <c r="D54" s="184">
        <f>'Capital Receipt'!D85</f>
        <v>0</v>
      </c>
    </row>
    <row r="55" spans="1:4" s="178" customFormat="1">
      <c r="A55" s="185" t="s">
        <v>1323</v>
      </c>
      <c r="B55" s="186" t="s">
        <v>1437</v>
      </c>
      <c r="C55" s="184">
        <f>'Capital Receipt'!C86</f>
        <v>42817021</v>
      </c>
      <c r="D55" s="184">
        <f>'Capital Receipt'!D86</f>
        <v>0</v>
      </c>
    </row>
    <row r="56" spans="1:4" s="178" customFormat="1">
      <c r="A56" s="185" t="s">
        <v>1325</v>
      </c>
      <c r="B56" s="186" t="s">
        <v>1407</v>
      </c>
      <c r="C56" s="184">
        <f>'Capital Receipt'!C87</f>
        <v>0</v>
      </c>
      <c r="D56" s="184">
        <f>'Capital Receipt'!D87</f>
        <v>0</v>
      </c>
    </row>
    <row r="57" spans="1:4" s="178" customFormat="1">
      <c r="A57" s="185" t="s">
        <v>1327</v>
      </c>
      <c r="B57" s="186" t="str">
        <f>'2. RECIEPTS SUMM'!B43</f>
        <v>Teachers' Development Project (TDP)- DFID Joint Projects</v>
      </c>
      <c r="C57" s="184">
        <f>'Capital Receipt'!C88</f>
        <v>54071500</v>
      </c>
      <c r="D57" s="184">
        <f>'Capital Receipt'!D88</f>
        <v>54071500</v>
      </c>
    </row>
    <row r="58" spans="1:4" s="178" customFormat="1">
      <c r="A58" s="185" t="str">
        <f>'2. RECIEPTS SUMM'!A44</f>
        <v>xi</v>
      </c>
      <c r="B58" s="186" t="str">
        <f>'2. RECIEPTS SUMM'!B44</f>
        <v>Malaria Control Progamme (Global Fund)</v>
      </c>
      <c r="C58" s="184">
        <f>'Capital Receipt'!C89</f>
        <v>69283180.400000006</v>
      </c>
      <c r="D58" s="184">
        <f>'Capital Receipt'!D89</f>
        <v>0</v>
      </c>
    </row>
    <row r="59" spans="1:4" s="178" customFormat="1">
      <c r="A59" s="185" t="s">
        <v>1342</v>
      </c>
      <c r="B59" s="186" t="s">
        <v>1410</v>
      </c>
      <c r="C59" s="184">
        <f>'Capital Receipt'!C90</f>
        <v>700000000</v>
      </c>
      <c r="D59" s="184">
        <f>'Capital Receipt'!D90</f>
        <v>0</v>
      </c>
    </row>
    <row r="60" spans="1:4" s="178" customFormat="1">
      <c r="A60" s="185" t="s">
        <v>1344</v>
      </c>
      <c r="B60" s="186" t="s">
        <v>1345</v>
      </c>
      <c r="C60" s="184">
        <f>'Capital Receipt'!C91</f>
        <v>2000000000</v>
      </c>
      <c r="D60" s="184">
        <f>'Capital Receipt'!D91</f>
        <v>0</v>
      </c>
    </row>
    <row r="61" spans="1:4" s="178" customFormat="1">
      <c r="A61" s="185" t="s">
        <v>1358</v>
      </c>
      <c r="B61" s="186" t="s">
        <v>1454</v>
      </c>
      <c r="C61" s="184">
        <f>'Capital Receipt'!C92</f>
        <v>0</v>
      </c>
      <c r="D61" s="184">
        <f>'Capital Receipt'!D92</f>
        <v>37000000</v>
      </c>
    </row>
    <row r="62" spans="1:4" s="178" customFormat="1">
      <c r="A62" s="185" t="s">
        <v>1360</v>
      </c>
      <c r="B62" s="186" t="s">
        <v>1461</v>
      </c>
      <c r="C62" s="184">
        <f>'Capital Receipt'!C93</f>
        <v>0</v>
      </c>
      <c r="D62" s="184">
        <f>'Capital Receipt'!D93</f>
        <v>2100000000</v>
      </c>
    </row>
    <row r="63" spans="1:4" s="178" customFormat="1">
      <c r="A63" s="185" t="s">
        <v>1362</v>
      </c>
      <c r="B63" s="186" t="s">
        <v>1705</v>
      </c>
      <c r="C63" s="184">
        <f>'Capital Receipt'!C94</f>
        <v>0</v>
      </c>
      <c r="D63" s="184">
        <f>'Capital Receipt'!D94</f>
        <v>360000000</v>
      </c>
    </row>
    <row r="64" spans="1:4" s="192" customFormat="1">
      <c r="A64" s="182"/>
      <c r="B64" s="191" t="s">
        <v>1411</v>
      </c>
      <c r="C64" s="188">
        <f>SUM(C48:C63)</f>
        <v>7135461665.5999994</v>
      </c>
      <c r="D64" s="188">
        <f>SUM(D48:D63)</f>
        <v>4538558050</v>
      </c>
    </row>
    <row r="65" spans="1:4" s="178" customFormat="1">
      <c r="A65" s="185"/>
      <c r="B65" s="186"/>
      <c r="C65" s="184"/>
      <c r="D65" s="184"/>
    </row>
    <row r="66" spans="1:4" s="178" customFormat="1">
      <c r="A66" s="185">
        <v>9</v>
      </c>
      <c r="B66" s="187" t="s">
        <v>1298</v>
      </c>
      <c r="C66" s="193"/>
      <c r="D66" s="193"/>
    </row>
    <row r="67" spans="1:4" s="178" customFormat="1">
      <c r="A67" s="185" t="s">
        <v>1300</v>
      </c>
      <c r="B67" s="186" t="s">
        <v>1412</v>
      </c>
      <c r="C67" s="193">
        <f>'Capital Receipt'!C103</f>
        <v>60000000</v>
      </c>
      <c r="D67" s="193">
        <f>'Capital Receipt'!D103</f>
        <v>340874316</v>
      </c>
    </row>
    <row r="68" spans="1:4" s="178" customFormat="1">
      <c r="A68" s="185" t="s">
        <v>1305</v>
      </c>
      <c r="B68" s="186" t="s">
        <v>1348</v>
      </c>
      <c r="C68" s="193">
        <f>'Capital Receipt'!C104</f>
        <v>11500000</v>
      </c>
      <c r="D68" s="193">
        <f>'Capital Receipt'!D104</f>
        <v>32727348.050000001</v>
      </c>
    </row>
    <row r="69" spans="1:4" s="178" customFormat="1">
      <c r="A69" s="185" t="s">
        <v>1307</v>
      </c>
      <c r="B69" s="186" t="s">
        <v>1349</v>
      </c>
      <c r="C69" s="193">
        <f>'Capital Receipt'!C105</f>
        <v>438376878.38</v>
      </c>
      <c r="D69" s="193">
        <f>'Capital Receipt'!D105</f>
        <v>0</v>
      </c>
    </row>
    <row r="70" spans="1:4" s="178" customFormat="1">
      <c r="A70" s="185" t="s">
        <v>1309</v>
      </c>
      <c r="B70" s="186" t="s">
        <v>1350</v>
      </c>
      <c r="C70" s="193">
        <f>'Capital Receipt'!C106</f>
        <v>521013513.50999999</v>
      </c>
      <c r="D70" s="193">
        <f>'Capital Receipt'!D106</f>
        <v>6379617403</v>
      </c>
    </row>
    <row r="71" spans="1:4" s="178" customFormat="1">
      <c r="A71" s="185" t="s">
        <v>1317</v>
      </c>
      <c r="B71" s="186" t="s">
        <v>1413</v>
      </c>
      <c r="C71" s="193">
        <f>'Capital Receipt'!C107</f>
        <v>494962837.84500003</v>
      </c>
      <c r="D71" s="193">
        <f>'Capital Receipt'!D107</f>
        <v>0</v>
      </c>
    </row>
    <row r="72" spans="1:4" s="178" customFormat="1">
      <c r="A72" s="185" t="s">
        <v>1319</v>
      </c>
      <c r="B72" s="186" t="s">
        <v>1414</v>
      </c>
      <c r="C72" s="193">
        <f>'Capital Receipt'!C108</f>
        <v>0</v>
      </c>
      <c r="D72" s="193">
        <f>'Capital Receipt'!D108</f>
        <v>0</v>
      </c>
    </row>
    <row r="73" spans="1:4" s="178" customFormat="1">
      <c r="A73" s="185" t="s">
        <v>1321</v>
      </c>
      <c r="B73" s="186" t="s">
        <v>1415</v>
      </c>
      <c r="C73" s="193">
        <f>'Capital Receipt'!C109</f>
        <v>31725692.225000001</v>
      </c>
      <c r="D73" s="193">
        <f>'Capital Receipt'!D109</f>
        <v>529103580.01999998</v>
      </c>
    </row>
    <row r="74" spans="1:4" s="178" customFormat="1">
      <c r="A74" s="185" t="s">
        <v>1323</v>
      </c>
      <c r="B74" s="186" t="s">
        <v>1354</v>
      </c>
      <c r="C74" s="193">
        <f>'Capital Receipt'!C110</f>
        <v>251900000</v>
      </c>
      <c r="D74" s="193">
        <f>'Capital Receipt'!D110</f>
        <v>0</v>
      </c>
    </row>
    <row r="75" spans="1:4" s="178" customFormat="1">
      <c r="A75" s="185" t="s">
        <v>1325</v>
      </c>
      <c r="B75" s="186" t="s">
        <v>1438</v>
      </c>
      <c r="C75" s="193">
        <f>'Capital Receipt'!C111</f>
        <v>90286652.790000007</v>
      </c>
      <c r="D75" s="193">
        <f>'Capital Receipt'!D111</f>
        <v>0</v>
      </c>
    </row>
    <row r="76" spans="1:4" s="178" customFormat="1">
      <c r="A76" s="185" t="s">
        <v>1327</v>
      </c>
      <c r="B76" s="186" t="s">
        <v>1355</v>
      </c>
      <c r="C76" s="193">
        <f>'Capital Receipt'!C112</f>
        <v>0</v>
      </c>
      <c r="D76" s="193">
        <f>'Capital Receipt'!D112</f>
        <v>197025410.49000001</v>
      </c>
    </row>
    <row r="77" spans="1:4" s="178" customFormat="1">
      <c r="A77" s="185" t="s">
        <v>1340</v>
      </c>
      <c r="B77" s="186" t="s">
        <v>1416</v>
      </c>
      <c r="C77" s="193">
        <f>'Capital Receipt'!C113</f>
        <v>0</v>
      </c>
      <c r="D77" s="193">
        <f>'Capital Receipt'!D113</f>
        <v>1331951000.05</v>
      </c>
    </row>
    <row r="78" spans="1:4" s="178" customFormat="1">
      <c r="A78" s="185" t="s">
        <v>1342</v>
      </c>
      <c r="B78" s="186" t="s">
        <v>1356</v>
      </c>
      <c r="C78" s="193">
        <f>'Capital Receipt'!C114</f>
        <v>251000000</v>
      </c>
      <c r="D78" s="193">
        <f>'Capital Receipt'!D114</f>
        <v>0</v>
      </c>
    </row>
    <row r="79" spans="1:4" s="178" customFormat="1">
      <c r="A79" s="185" t="s">
        <v>1344</v>
      </c>
      <c r="B79" s="186" t="s">
        <v>1357</v>
      </c>
      <c r="C79" s="193">
        <f>'Capital Receipt'!C115</f>
        <v>0</v>
      </c>
      <c r="D79" s="193">
        <f>'Capital Receipt'!D115</f>
        <v>0</v>
      </c>
    </row>
    <row r="80" spans="1:4" s="178" customFormat="1">
      <c r="A80" s="185" t="s">
        <v>1358</v>
      </c>
      <c r="B80" s="186" t="s">
        <v>1359</v>
      </c>
      <c r="C80" s="193">
        <f>'Capital Receipt'!C116</f>
        <v>2112772890.605</v>
      </c>
      <c r="D80" s="193">
        <f>'Capital Receipt'!D116</f>
        <v>0</v>
      </c>
    </row>
    <row r="81" spans="1:4" s="178" customFormat="1">
      <c r="A81" s="185" t="s">
        <v>1360</v>
      </c>
      <c r="B81" s="186" t="s">
        <v>1361</v>
      </c>
      <c r="C81" s="193">
        <f>'Capital Receipt'!C117</f>
        <v>117913819.56999999</v>
      </c>
      <c r="D81" s="193">
        <f>'Capital Receipt'!D117</f>
        <v>0</v>
      </c>
    </row>
    <row r="82" spans="1:4" s="178" customFormat="1">
      <c r="A82" s="185" t="s">
        <v>1362</v>
      </c>
      <c r="B82" s="186" t="s">
        <v>1363</v>
      </c>
      <c r="C82" s="193">
        <f>'Capital Receipt'!C118</f>
        <v>237814597.22</v>
      </c>
      <c r="D82" s="193">
        <f>'Capital Receipt'!D118</f>
        <v>0</v>
      </c>
    </row>
    <row r="83" spans="1:4" s="178" customFormat="1">
      <c r="A83" s="185" t="s">
        <v>1364</v>
      </c>
      <c r="B83" s="186" t="s">
        <v>1417</v>
      </c>
      <c r="C83" s="193">
        <f>'Capital Receipt'!C119</f>
        <v>42817021</v>
      </c>
      <c r="D83" s="193">
        <f>'Capital Receipt'!D119</f>
        <v>0</v>
      </c>
    </row>
    <row r="84" spans="1:4" s="178" customFormat="1">
      <c r="A84" s="185" t="s">
        <v>1365</v>
      </c>
      <c r="B84" s="186" t="s">
        <v>1366</v>
      </c>
      <c r="C84" s="193">
        <f>'Capital Receipt'!C120</f>
        <v>0</v>
      </c>
      <c r="D84" s="193">
        <f>'Capital Receipt'!D120</f>
        <v>0</v>
      </c>
    </row>
    <row r="85" spans="1:4" s="178" customFormat="1">
      <c r="A85" s="185" t="s">
        <v>1367</v>
      </c>
      <c r="B85" s="190" t="s">
        <v>1368</v>
      </c>
      <c r="C85" s="193">
        <f>'Capital Receipt'!C121</f>
        <v>1500000000</v>
      </c>
      <c r="D85" s="193">
        <f>'Capital Receipt'!D121</f>
        <v>200000000</v>
      </c>
    </row>
    <row r="86" spans="1:4" s="178" customFormat="1" ht="16.5" customHeight="1">
      <c r="A86" s="185" t="s">
        <v>1369</v>
      </c>
      <c r="B86" s="190" t="s">
        <v>1439</v>
      </c>
      <c r="C86" s="193">
        <f>'Capital Receipt'!C122</f>
        <v>14742000000</v>
      </c>
      <c r="D86" s="193">
        <f>'Capital Receipt'!D122</f>
        <v>0</v>
      </c>
    </row>
    <row r="87" spans="1:4" s="178" customFormat="1">
      <c r="A87" s="185" t="s">
        <v>1371</v>
      </c>
      <c r="B87" s="190" t="s">
        <v>1372</v>
      </c>
      <c r="C87" s="193">
        <f>'Capital Receipt'!C123</f>
        <v>14400000000</v>
      </c>
      <c r="D87" s="193">
        <f>'Capital Receipt'!D123</f>
        <v>0</v>
      </c>
    </row>
    <row r="88" spans="1:4" s="178" customFormat="1">
      <c r="A88" s="185" t="s">
        <v>1373</v>
      </c>
      <c r="B88" s="190" t="s">
        <v>1374</v>
      </c>
      <c r="C88" s="193">
        <f>'Capital Receipt'!C124</f>
        <v>4800000</v>
      </c>
      <c r="D88" s="193">
        <f>'Capital Receipt'!D124</f>
        <v>0</v>
      </c>
    </row>
    <row r="89" spans="1:4" s="178" customFormat="1">
      <c r="A89" s="185" t="s">
        <v>1457</v>
      </c>
      <c r="B89" s="190" t="s">
        <v>1458</v>
      </c>
      <c r="C89" s="193">
        <f>'Capital Receipt'!C125</f>
        <v>0</v>
      </c>
      <c r="D89" s="193">
        <f>'Capital Receipt'!D125</f>
        <v>552000000</v>
      </c>
    </row>
    <row r="90" spans="1:4" s="178" customFormat="1">
      <c r="A90" s="182"/>
      <c r="B90" s="191" t="s">
        <v>1418</v>
      </c>
      <c r="C90" s="194">
        <f>SUM(C67:C89)</f>
        <v>35308883903.145004</v>
      </c>
      <c r="D90" s="194">
        <f>SUM(D67:D89)</f>
        <v>9563299057.6099987</v>
      </c>
    </row>
    <row r="91" spans="1:4" s="178" customFormat="1">
      <c r="A91" s="182"/>
      <c r="B91" s="191"/>
      <c r="C91" s="194"/>
      <c r="D91" s="194"/>
    </row>
    <row r="92" spans="1:4" s="178" customFormat="1">
      <c r="A92" s="182">
        <v>10</v>
      </c>
      <c r="B92" s="183" t="s">
        <v>1779</v>
      </c>
      <c r="C92" s="194"/>
      <c r="D92" s="194"/>
    </row>
    <row r="93" spans="1:4" s="178" customFormat="1">
      <c r="A93" s="182" t="s">
        <v>1300</v>
      </c>
      <c r="B93" s="195" t="s">
        <v>1779</v>
      </c>
      <c r="C93" s="194">
        <f>'Capital Receipt'!$C$134</f>
        <v>0</v>
      </c>
      <c r="D93" s="194">
        <f>'Capital Receipt'!$D$134</f>
        <v>11607466286.360001</v>
      </c>
    </row>
    <row r="94" spans="1:4" s="178" customFormat="1">
      <c r="A94" s="182"/>
      <c r="B94" s="195" t="s">
        <v>1794</v>
      </c>
      <c r="C94" s="194">
        <f>SUM(C93)</f>
        <v>0</v>
      </c>
      <c r="D94" s="194">
        <f>SUM(D93)</f>
        <v>11607466286.360001</v>
      </c>
    </row>
    <row r="95" spans="1:4" s="178" customFormat="1">
      <c r="A95" s="182"/>
      <c r="B95" s="191" t="s">
        <v>631</v>
      </c>
      <c r="C95" s="194">
        <f>C94+C90+C64+C45+C29+C22</f>
        <v>131455817381.37607</v>
      </c>
      <c r="D95" s="194">
        <f>D94+D90+D64+D45+D29+D22</f>
        <v>131209175860.59097</v>
      </c>
    </row>
    <row r="96" spans="1:4">
      <c r="A96" s="178"/>
      <c r="B96" s="178"/>
      <c r="C96" s="178"/>
      <c r="D96" s="179"/>
    </row>
    <row r="98" spans="3:3">
      <c r="C98" s="372"/>
    </row>
  </sheetData>
  <mergeCells count="2">
    <mergeCell ref="A1:D1"/>
    <mergeCell ref="A2:D2"/>
  </mergeCells>
  <printOptions horizontalCentered="1"/>
  <pageMargins left="0.51" right="0.34" top="0.51181102362204722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7" zoomScaleNormal="100" workbookViewId="0">
      <selection activeCell="D24" sqref="D24"/>
    </sheetView>
  </sheetViews>
  <sheetFormatPr defaultRowHeight="16.5"/>
  <cols>
    <col min="1" max="1" width="6.28515625" style="164" customWidth="1"/>
    <col min="2" max="2" width="72.42578125" style="164" customWidth="1"/>
    <col min="3" max="3" width="25.28515625" style="164" customWidth="1"/>
    <col min="4" max="4" width="25.5703125" style="164" customWidth="1"/>
    <col min="5" max="5" width="9.140625" style="164"/>
    <col min="6" max="6" width="24.140625" style="371" customWidth="1"/>
    <col min="7" max="16384" width="9.140625" style="164"/>
  </cols>
  <sheetData>
    <row r="1" spans="1:6">
      <c r="A1" s="428" t="s">
        <v>1376</v>
      </c>
      <c r="B1" s="428"/>
      <c r="C1" s="428"/>
      <c r="D1" s="428"/>
    </row>
    <row r="2" spans="1:6">
      <c r="A2" s="428" t="s">
        <v>1440</v>
      </c>
      <c r="B2" s="428"/>
      <c r="C2" s="428"/>
      <c r="D2" s="428"/>
    </row>
    <row r="3" spans="1:6">
      <c r="A3" s="429"/>
      <c r="B3" s="430"/>
      <c r="C3" s="391"/>
    </row>
    <row r="4" spans="1:6" s="168" customFormat="1" ht="33">
      <c r="A4" s="165"/>
      <c r="B4" s="166"/>
      <c r="C4" s="167" t="s">
        <v>4487</v>
      </c>
      <c r="D4" s="167" t="s">
        <v>2144</v>
      </c>
      <c r="F4" s="389"/>
    </row>
    <row r="5" spans="1:6">
      <c r="A5" s="169" t="s">
        <v>1441</v>
      </c>
      <c r="B5" s="170" t="s">
        <v>1442</v>
      </c>
      <c r="C5" s="171"/>
      <c r="D5" s="172"/>
    </row>
    <row r="6" spans="1:6">
      <c r="A6" s="172">
        <v>1</v>
      </c>
      <c r="B6" s="173" t="s">
        <v>1381</v>
      </c>
      <c r="C6" s="171">
        <v>15300000000</v>
      </c>
      <c r="D6" s="171">
        <v>10000000000</v>
      </c>
    </row>
    <row r="7" spans="1:6">
      <c r="A7" s="172">
        <v>2</v>
      </c>
      <c r="B7" s="173" t="s">
        <v>1382</v>
      </c>
      <c r="C7" s="171">
        <f>'Summary of Revenue'!C67</f>
        <v>50191627282.470001</v>
      </c>
      <c r="D7" s="171">
        <f>'Summary of Revenue'!D67</f>
        <v>42920096876.110008</v>
      </c>
    </row>
    <row r="8" spans="1:6">
      <c r="A8" s="172">
        <v>3</v>
      </c>
      <c r="B8" s="173" t="s">
        <v>1443</v>
      </c>
      <c r="C8" s="171">
        <f>'Summary of Revenue'!C68</f>
        <v>34919424430</v>
      </c>
      <c r="D8" s="171">
        <f>'Summary of Revenue'!D68</f>
        <v>34810814484.75</v>
      </c>
    </row>
    <row r="9" spans="1:6" s="176" customFormat="1">
      <c r="A9" s="169"/>
      <c r="B9" s="170" t="s">
        <v>1424</v>
      </c>
      <c r="C9" s="175">
        <f>SUM(C6:C8)</f>
        <v>100411051712.47</v>
      </c>
      <c r="D9" s="175">
        <f>SUM(D6:D8)</f>
        <v>87730911360.860016</v>
      </c>
      <c r="F9" s="390"/>
    </row>
    <row r="10" spans="1:6">
      <c r="A10" s="172"/>
      <c r="B10" s="173"/>
      <c r="C10" s="171"/>
      <c r="D10" s="171"/>
    </row>
    <row r="11" spans="1:6">
      <c r="A11" s="172"/>
      <c r="B11" s="170" t="s">
        <v>1445</v>
      </c>
      <c r="C11" s="171"/>
      <c r="D11" s="171"/>
    </row>
    <row r="12" spans="1:6">
      <c r="A12" s="172">
        <v>1</v>
      </c>
      <c r="B12" s="173" t="s">
        <v>1446</v>
      </c>
      <c r="C12" s="171">
        <f>Recurrent!F914</f>
        <v>1299367538</v>
      </c>
      <c r="D12" s="171">
        <f>Recurrent!G914</f>
        <v>1293367538</v>
      </c>
    </row>
    <row r="13" spans="1:6">
      <c r="A13" s="172">
        <v>2</v>
      </c>
      <c r="B13" s="173" t="s">
        <v>1281</v>
      </c>
      <c r="C13" s="171">
        <f>'Summary of Rec Exp'!D390-Recurrent!F914</f>
        <v>38491657715.214828</v>
      </c>
      <c r="D13" s="171">
        <f>'Summary of Rec Exp'!E390-Recurrent!G914</f>
        <v>40706816574.645828</v>
      </c>
    </row>
    <row r="14" spans="1:6">
      <c r="A14" s="172">
        <v>3</v>
      </c>
      <c r="B14" s="173" t="s">
        <v>1385</v>
      </c>
      <c r="C14" s="171">
        <f>'Summary of Rec Exp'!D391-Recurrent!F946-Recurrent!F949-Recurrent!F950</f>
        <v>38631908993.091148</v>
      </c>
      <c r="D14" s="171">
        <f>'Summary of Rec Exp'!E391-Recurrent!G946-Recurrent!G949-Recurrent!G950</f>
        <v>38733483518.068726</v>
      </c>
    </row>
    <row r="15" spans="1:6">
      <c r="A15" s="172">
        <v>4</v>
      </c>
      <c r="B15" s="173" t="s">
        <v>1447</v>
      </c>
      <c r="C15" s="171">
        <f>SUM(Recurrent!F949:F950)</f>
        <v>4118669349</v>
      </c>
      <c r="D15" s="171">
        <f>SUM(Recurrent!G949:G950)</f>
        <v>4307330421.2400007</v>
      </c>
    </row>
    <row r="16" spans="1:6">
      <c r="A16" s="172">
        <v>5</v>
      </c>
      <c r="B16" s="173" t="s">
        <v>1448</v>
      </c>
      <c r="C16" s="171">
        <f>Recurrent!F946</f>
        <v>923689200</v>
      </c>
      <c r="D16" s="171">
        <f>Recurrent!G946</f>
        <v>400000000</v>
      </c>
    </row>
    <row r="17" spans="1:6" s="176" customFormat="1">
      <c r="A17" s="169"/>
      <c r="B17" s="170" t="s">
        <v>1449</v>
      </c>
      <c r="C17" s="175">
        <f>SUM(C12:C16)</f>
        <v>83465292795.305969</v>
      </c>
      <c r="D17" s="175">
        <f>SUM(D12:D16)</f>
        <v>85440998051.954559</v>
      </c>
      <c r="F17" s="390"/>
    </row>
    <row r="18" spans="1:6" s="176" customFormat="1">
      <c r="A18" s="169"/>
      <c r="B18" s="170" t="s">
        <v>1444</v>
      </c>
      <c r="C18" s="175">
        <f>C9-C17</f>
        <v>16945758917.164032</v>
      </c>
      <c r="D18" s="175">
        <f>D9-D17</f>
        <v>2289913308.9054565</v>
      </c>
      <c r="F18" s="390"/>
    </row>
    <row r="19" spans="1:6" s="176" customFormat="1">
      <c r="A19" s="169"/>
      <c r="B19" s="170"/>
      <c r="C19" s="175"/>
      <c r="D19" s="175"/>
      <c r="F19" s="390"/>
    </row>
    <row r="20" spans="1:6" s="176" customFormat="1">
      <c r="A20" s="169"/>
      <c r="B20" s="170" t="s">
        <v>1480</v>
      </c>
      <c r="C20" s="175">
        <f>C9-C17</f>
        <v>16945758917.164032</v>
      </c>
      <c r="D20" s="175">
        <f>D9-D17</f>
        <v>2289913308.9054565</v>
      </c>
      <c r="F20" s="390"/>
    </row>
    <row r="21" spans="1:6">
      <c r="A21" s="172"/>
      <c r="B21" s="170"/>
      <c r="C21" s="171"/>
      <c r="D21" s="171"/>
    </row>
    <row r="22" spans="1:6">
      <c r="A22" s="169" t="s">
        <v>1450</v>
      </c>
      <c r="B22" s="169" t="s">
        <v>1388</v>
      </c>
      <c r="C22" s="171"/>
      <c r="D22" s="171"/>
    </row>
    <row r="23" spans="1:6" s="176" customFormat="1">
      <c r="A23" s="169">
        <v>1</v>
      </c>
      <c r="B23" s="169" t="s">
        <v>1451</v>
      </c>
      <c r="C23" s="175">
        <f>'Capital Receipt'!C11</f>
        <v>131455817381.14502</v>
      </c>
      <c r="D23" s="175">
        <f>'Capital Receipt'!D11</f>
        <v>131209175860.59097</v>
      </c>
      <c r="F23" s="390"/>
    </row>
    <row r="24" spans="1:6" s="176" customFormat="1">
      <c r="A24" s="169">
        <v>2</v>
      </c>
      <c r="B24" s="169" t="s">
        <v>1452</v>
      </c>
      <c r="C24" s="175">
        <f>Capital!V29</f>
        <v>131455817381.14999</v>
      </c>
      <c r="D24" s="175">
        <f>Capital!W29</f>
        <v>131209175860.5874</v>
      </c>
      <c r="F24" s="390"/>
    </row>
  </sheetData>
  <mergeCells count="3">
    <mergeCell ref="A3:B3"/>
    <mergeCell ref="A1:D1"/>
    <mergeCell ref="A2:D2"/>
  </mergeCells>
  <printOptions horizontalCentered="1"/>
  <pageMargins left="0.56999999999999995" right="0.34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0"/>
  <sheetViews>
    <sheetView topLeftCell="A57" zoomScale="110" zoomScaleNormal="110" workbookViewId="0">
      <selection activeCell="B64" sqref="B64"/>
    </sheetView>
  </sheetViews>
  <sheetFormatPr defaultColWidth="9.140625" defaultRowHeight="15.75"/>
  <cols>
    <col min="1" max="1" width="7.140625" style="3" customWidth="1"/>
    <col min="2" max="2" width="76.5703125" style="3" customWidth="1"/>
    <col min="3" max="3" width="25" style="3" customWidth="1"/>
    <col min="4" max="4" width="25" style="135" customWidth="1"/>
    <col min="5" max="16384" width="9.140625" style="3"/>
  </cols>
  <sheetData>
    <row r="1" spans="1:4">
      <c r="A1" s="431" t="s">
        <v>2146</v>
      </c>
      <c r="B1" s="431"/>
      <c r="C1" s="431"/>
      <c r="D1" s="431"/>
    </row>
    <row r="3" spans="1:4" s="132" customFormat="1" ht="31.5">
      <c r="A3" s="4" t="s">
        <v>366</v>
      </c>
      <c r="B3" s="4" t="str">
        <f>Revenue!B3</f>
        <v>ORGANIZATION NAME</v>
      </c>
      <c r="C3" s="131" t="str">
        <f>Revenue!E3</f>
        <v xml:space="preserve">2017 APPROVED  ESTIMATES </v>
      </c>
      <c r="D3" s="131" t="str">
        <f>Revenue!F3</f>
        <v>2018 APPROVED ESTIMATES</v>
      </c>
    </row>
    <row r="4" spans="1:4" ht="18.75" customHeight="1">
      <c r="A4" s="1">
        <v>1</v>
      </c>
      <c r="B4" s="5" t="str">
        <f>Revenue!B27</f>
        <v>Kaduna Geographic Information Service (KADGIS)</v>
      </c>
      <c r="C4" s="133">
        <f>Revenue!E27</f>
        <v>5470364125</v>
      </c>
      <c r="D4" s="133">
        <f>Revenue!F27</f>
        <v>10112864125</v>
      </c>
    </row>
    <row r="5" spans="1:4" ht="18.75" customHeight="1">
      <c r="A5" s="1">
        <v>2</v>
      </c>
      <c r="B5" s="5" t="str">
        <f>Revenue!B32</f>
        <v>Kaduna State Urban Planning and Development Agency (KASUPDA)</v>
      </c>
      <c r="C5" s="133">
        <f>Revenue!E32</f>
        <v>500250000</v>
      </c>
      <c r="D5" s="133">
        <f>Revenue!F32</f>
        <v>750000000</v>
      </c>
    </row>
    <row r="6" spans="1:4" ht="18.75" customHeight="1">
      <c r="A6" s="1">
        <v>3</v>
      </c>
      <c r="B6" s="5" t="str">
        <f>Revenue!B41</f>
        <v>Kaduna State Media Corporation (KSMC)</v>
      </c>
      <c r="C6" s="133">
        <f>Revenue!E41</f>
        <v>99500001</v>
      </c>
      <c r="D6" s="133">
        <f>Revenue!F41</f>
        <v>150000000</v>
      </c>
    </row>
    <row r="7" spans="1:4" ht="18.75" customHeight="1">
      <c r="A7" s="1">
        <v>4</v>
      </c>
      <c r="B7" s="5" t="str">
        <f>Revenue!B47</f>
        <v>Government Printing, Kaduna</v>
      </c>
      <c r="C7" s="133">
        <f>Revenue!E47</f>
        <v>35000000</v>
      </c>
      <c r="D7" s="133">
        <f>Revenue!F47</f>
        <v>38000000</v>
      </c>
    </row>
    <row r="8" spans="1:4" ht="18.75" customHeight="1">
      <c r="A8" s="1">
        <v>5</v>
      </c>
      <c r="B8" s="5" t="str">
        <f>Revenue!B66</f>
        <v>Ministry of Finance</v>
      </c>
      <c r="C8" s="133">
        <f>Revenue!E66</f>
        <v>11729922797</v>
      </c>
      <c r="D8" s="133">
        <f>Revenue!F66</f>
        <v>2789822943.7600002</v>
      </c>
    </row>
    <row r="9" spans="1:4" ht="18.75" customHeight="1">
      <c r="A9" s="1">
        <v>6</v>
      </c>
      <c r="B9" s="5" t="str">
        <f>Revenue!B70</f>
        <v>Kaduna State Public Procurement Authority</v>
      </c>
      <c r="C9" s="133">
        <f>Revenue!E70</f>
        <v>0</v>
      </c>
      <c r="D9" s="133">
        <f>Revenue!F70</f>
        <v>301500000</v>
      </c>
    </row>
    <row r="10" spans="1:4" ht="18.75" customHeight="1">
      <c r="A10" s="1">
        <v>7</v>
      </c>
      <c r="B10" s="5" t="str">
        <f>Revenue!B77</f>
        <v>Ministry of Rural and Community Development</v>
      </c>
      <c r="C10" s="133">
        <f>Revenue!E77</f>
        <v>52070000</v>
      </c>
      <c r="D10" s="133">
        <f>Revenue!F77</f>
        <v>9000000</v>
      </c>
    </row>
    <row r="11" spans="1:4" ht="18.75" customHeight="1">
      <c r="A11" s="1">
        <v>8</v>
      </c>
      <c r="B11" s="5" t="str">
        <f>Revenue!B79</f>
        <v xml:space="preserve">State Emergency Management Agency (SEMA) </v>
      </c>
      <c r="C11" s="133">
        <f>Revenue!E79</f>
        <v>42712216</v>
      </c>
      <c r="D11" s="133">
        <f>Revenue!F79</f>
        <v>42712216</v>
      </c>
    </row>
    <row r="12" spans="1:4" ht="18.75" customHeight="1">
      <c r="A12" s="1">
        <v>9</v>
      </c>
      <c r="B12" s="216" t="str">
        <f>Revenue!B84</f>
        <v>State Independent Electoral Commisstion (SIECOM)</v>
      </c>
      <c r="C12" s="133">
        <f>Revenue!E84</f>
        <v>518750000</v>
      </c>
      <c r="D12" s="133">
        <f>Revenue!F84</f>
        <v>518750000</v>
      </c>
    </row>
    <row r="13" spans="1:4" ht="18.75" customHeight="1">
      <c r="A13" s="1">
        <v>10</v>
      </c>
      <c r="B13" s="216" t="str">
        <f>Revenue!B86</f>
        <v>Ministry of Justice</v>
      </c>
      <c r="C13" s="133">
        <f>Revenue!E86</f>
        <v>4400000</v>
      </c>
      <c r="D13" s="133">
        <f>Revenue!F86</f>
        <v>2900000</v>
      </c>
    </row>
    <row r="14" spans="1:4" ht="18.75" customHeight="1">
      <c r="A14" s="1">
        <v>11</v>
      </c>
      <c r="B14" s="5" t="str">
        <f>Revenue!B91</f>
        <v>High Court of Justice Kaduna</v>
      </c>
      <c r="C14" s="133">
        <f>Revenue!E91</f>
        <v>19600000</v>
      </c>
      <c r="D14" s="133">
        <f>Revenue!F91</f>
        <v>12050000</v>
      </c>
    </row>
    <row r="15" spans="1:4" ht="18.75" customHeight="1">
      <c r="A15" s="1">
        <v>12</v>
      </c>
      <c r="B15" s="5" t="str">
        <f>Revenue!B94</f>
        <v>Sharia Court of Appeal Kaduna</v>
      </c>
      <c r="C15" s="133">
        <f>Revenue!E94</f>
        <v>8500000</v>
      </c>
      <c r="D15" s="133">
        <f>Revenue!F94</f>
        <v>9500000</v>
      </c>
    </row>
    <row r="16" spans="1:4" ht="18.75" customHeight="1">
      <c r="A16" s="1">
        <v>13</v>
      </c>
      <c r="B16" s="5" t="str">
        <f>Revenue!B98</f>
        <v>Customary Court Appeal Kaduna</v>
      </c>
      <c r="C16" s="133">
        <f>Revenue!E98</f>
        <v>6750000</v>
      </c>
      <c r="D16" s="133">
        <f>Revenue!F98</f>
        <v>7000000</v>
      </c>
    </row>
    <row r="17" spans="1:4" ht="18.75" customHeight="1">
      <c r="A17" s="1">
        <v>14</v>
      </c>
      <c r="B17" s="5" t="str">
        <f>Revenue!B116</f>
        <v>Ministry of Agriculture and Forestry</v>
      </c>
      <c r="C17" s="133">
        <f>Revenue!E116</f>
        <v>46982100</v>
      </c>
      <c r="D17" s="133">
        <f>Revenue!F116</f>
        <v>56533000</v>
      </c>
    </row>
    <row r="18" spans="1:4" ht="18.75" customHeight="1">
      <c r="A18" s="1">
        <v>15</v>
      </c>
      <c r="B18" s="5" t="str">
        <f>Revenue!B126</f>
        <v>Kaduna State Agricultural Development Agency (KADA)</v>
      </c>
      <c r="C18" s="133">
        <f>Revenue!E126</f>
        <v>27300000</v>
      </c>
      <c r="D18" s="133">
        <f>Revenue!F126</f>
        <v>27300000</v>
      </c>
    </row>
    <row r="19" spans="1:4" ht="18.75" customHeight="1">
      <c r="A19" s="1">
        <v>16</v>
      </c>
      <c r="B19" s="5" t="str">
        <f>Revenue!B131</f>
        <v>Kaduna State Forest Management Project</v>
      </c>
      <c r="C19" s="133">
        <f>Revenue!E131</f>
        <v>8200000</v>
      </c>
      <c r="D19" s="133">
        <f>Revenue!F131</f>
        <v>11250000</v>
      </c>
    </row>
    <row r="20" spans="1:4" ht="18.75" customHeight="1">
      <c r="A20" s="1">
        <v>17</v>
      </c>
      <c r="B20" s="5" t="str">
        <f>Revenue!B138</f>
        <v>Ministry of Commerce, Industry and Tourism</v>
      </c>
      <c r="C20" s="133">
        <f>Revenue!E138</f>
        <v>118000001</v>
      </c>
      <c r="D20" s="133">
        <f>Revenue!F138</f>
        <v>168000000</v>
      </c>
    </row>
    <row r="21" spans="1:4" ht="18.75" customHeight="1">
      <c r="A21" s="1">
        <v>18</v>
      </c>
      <c r="B21" s="5" t="str">
        <f>Revenue!B156</f>
        <v>Ministry of Education, Science and Technology</v>
      </c>
      <c r="C21" s="133">
        <f>Revenue!E156</f>
        <v>671408511</v>
      </c>
      <c r="D21" s="133">
        <f>Revenue!F156</f>
        <v>454291500</v>
      </c>
    </row>
    <row r="22" spans="1:4" ht="18.75" customHeight="1">
      <c r="A22" s="1">
        <v>19</v>
      </c>
      <c r="B22" s="5" t="str">
        <f>Revenue!B190</f>
        <v>Kuduna State University</v>
      </c>
      <c r="C22" s="133">
        <f>Revenue!E190</f>
        <v>707354400</v>
      </c>
      <c r="D22" s="133">
        <f>Revenue!F190</f>
        <v>745066621</v>
      </c>
    </row>
    <row r="23" spans="1:4" ht="18.75" customHeight="1">
      <c r="A23" s="1">
        <v>20</v>
      </c>
      <c r="B23" s="5" t="str">
        <f>Revenue!B203</f>
        <v>Kaduna State Public Service Institute (KAPSI)</v>
      </c>
      <c r="C23" s="133">
        <f>Revenue!E203</f>
        <v>6264700</v>
      </c>
      <c r="D23" s="133">
        <f>Revenue!F203</f>
        <v>16029600</v>
      </c>
    </row>
    <row r="24" spans="1:4" ht="18.75" customHeight="1">
      <c r="A24" s="1">
        <v>21</v>
      </c>
      <c r="B24" s="5" t="str">
        <f>Revenue!B223</f>
        <v>Nuhu Bamalli Polytechnic, Zaria</v>
      </c>
      <c r="C24" s="133">
        <f>Revenue!E223</f>
        <v>642620000</v>
      </c>
      <c r="D24" s="133">
        <f>Revenue!F223</f>
        <v>702826000</v>
      </c>
    </row>
    <row r="25" spans="1:4" ht="18.75" customHeight="1">
      <c r="A25" s="1">
        <v>22</v>
      </c>
      <c r="B25" s="5" t="str">
        <f>Revenue!B251</f>
        <v>Kaduna State College of Education, Gidan Waya</v>
      </c>
      <c r="C25" s="133">
        <f>Revenue!E251</f>
        <v>342481300</v>
      </c>
      <c r="D25" s="133">
        <f>Revenue!F251</f>
        <v>359605365</v>
      </c>
    </row>
    <row r="26" spans="1:4" ht="18.75" customHeight="1">
      <c r="A26" s="1">
        <v>23</v>
      </c>
      <c r="B26" s="5" t="str">
        <f>Revenue!B258</f>
        <v>Agency For Mass Literacy</v>
      </c>
      <c r="C26" s="133">
        <f>Revenue!E258</f>
        <v>845000</v>
      </c>
      <c r="D26" s="133">
        <f>Revenue!F258</f>
        <v>10929500</v>
      </c>
    </row>
    <row r="27" spans="1:4" ht="18.75" customHeight="1">
      <c r="A27" s="1">
        <v>24</v>
      </c>
      <c r="B27" s="5" t="str">
        <f>Revenue!B263</f>
        <v>Kaduna State Library Board</v>
      </c>
      <c r="C27" s="133">
        <f>Revenue!E263</f>
        <v>200002</v>
      </c>
      <c r="D27" s="133">
        <f>Revenue!F263</f>
        <v>1580000</v>
      </c>
    </row>
    <row r="28" spans="1:4" ht="18.75" customHeight="1">
      <c r="A28" s="1">
        <v>25</v>
      </c>
      <c r="B28" s="5" t="str">
        <f>Revenue!B265</f>
        <v>Kaduna State Scholarship Board</v>
      </c>
      <c r="C28" s="133">
        <f>Revenue!E265</f>
        <v>300000</v>
      </c>
      <c r="D28" s="133">
        <f>Revenue!F265</f>
        <v>300000</v>
      </c>
    </row>
    <row r="29" spans="1:4" ht="18.75" customHeight="1">
      <c r="A29" s="1">
        <v>26</v>
      </c>
      <c r="B29" s="5" t="str">
        <f>Revenue!B269</f>
        <v>Private Schools Board, Kaduna</v>
      </c>
      <c r="C29" s="133">
        <f>Revenue!E269</f>
        <v>338155339</v>
      </c>
      <c r="D29" s="133">
        <f>Revenue!F269</f>
        <v>90000000</v>
      </c>
    </row>
    <row r="30" spans="1:4" ht="18.75" customHeight="1">
      <c r="A30" s="1">
        <v>27</v>
      </c>
      <c r="B30" s="5" t="str">
        <f>Revenue!B284</f>
        <v>Capital School, Kaduna</v>
      </c>
      <c r="C30" s="133">
        <f>Revenue!E284</f>
        <v>53829500</v>
      </c>
      <c r="D30" s="133">
        <f>Revenue!F284</f>
        <v>54205000</v>
      </c>
    </row>
    <row r="31" spans="1:4" ht="18.75" customHeight="1">
      <c r="A31" s="1">
        <v>28</v>
      </c>
      <c r="B31" s="5" t="str">
        <f>Revenue!B300</f>
        <v>Barewa College, Zaria</v>
      </c>
      <c r="C31" s="133">
        <f>Revenue!E300</f>
        <v>25000000</v>
      </c>
      <c r="D31" s="133">
        <f>Revenue!F300</f>
        <v>22052200</v>
      </c>
    </row>
    <row r="32" spans="1:4" ht="18.75" customHeight="1">
      <c r="A32" s="1">
        <v>29</v>
      </c>
      <c r="B32" s="5" t="str">
        <f>Revenue!B314</f>
        <v>Alhudahuda College, Zaria</v>
      </c>
      <c r="C32" s="133">
        <f>Revenue!E314</f>
        <v>8700000</v>
      </c>
      <c r="D32" s="133">
        <f>Revenue!F314</f>
        <v>5634450</v>
      </c>
    </row>
    <row r="33" spans="1:4" ht="18.75" customHeight="1">
      <c r="A33" s="1">
        <v>30</v>
      </c>
      <c r="B33" s="5" t="str">
        <f>Revenue!B328</f>
        <v>Sardauna Memorial College</v>
      </c>
      <c r="C33" s="133">
        <f>Revenue!E328</f>
        <v>2000000</v>
      </c>
      <c r="D33" s="133">
        <f>Revenue!F328</f>
        <v>1200600</v>
      </c>
    </row>
    <row r="34" spans="1:4" ht="18.75" customHeight="1">
      <c r="A34" s="1">
        <v>31</v>
      </c>
      <c r="B34" s="5" t="str">
        <f>Revenue!B341</f>
        <v>Government College, Kaduna</v>
      </c>
      <c r="C34" s="133">
        <f>Revenue!E341</f>
        <v>5500000</v>
      </c>
      <c r="D34" s="133">
        <f>Revenue!F341</f>
        <v>5637843</v>
      </c>
    </row>
    <row r="35" spans="1:4" ht="18.75" customHeight="1">
      <c r="A35" s="1">
        <v>32</v>
      </c>
      <c r="B35" s="5" t="str">
        <f>Revenue!B357</f>
        <v>Queen Amina College, Kakuri, Kaduna</v>
      </c>
      <c r="C35" s="133">
        <f>Revenue!E357</f>
        <v>22000000</v>
      </c>
      <c r="D35" s="133">
        <f>Revenue!F357</f>
        <v>24103800</v>
      </c>
    </row>
    <row r="36" spans="1:4" ht="18.75" customHeight="1">
      <c r="A36" s="1">
        <v>33</v>
      </c>
      <c r="B36" s="5" t="str">
        <f>Revenue!B371</f>
        <v>Government Secondary School, Kagoro (Management Board)</v>
      </c>
      <c r="C36" s="133">
        <f>Revenue!E371</f>
        <v>2500000</v>
      </c>
      <c r="D36" s="133">
        <f>Revenue!F371</f>
        <v>1491700</v>
      </c>
    </row>
    <row r="37" spans="1:4" ht="18.75" customHeight="1">
      <c r="A37" s="1">
        <v>34</v>
      </c>
      <c r="B37" s="5" t="str">
        <f>Revenue!B388</f>
        <v>Government Secondary School, Fadan Kaje</v>
      </c>
      <c r="C37" s="133">
        <f>Revenue!E388</f>
        <v>6528000</v>
      </c>
      <c r="D37" s="133">
        <f>Revenue!F388</f>
        <v>5890000</v>
      </c>
    </row>
    <row r="38" spans="1:4" ht="18.75" customHeight="1">
      <c r="A38" s="1">
        <v>35</v>
      </c>
      <c r="B38" s="5" t="str">
        <f>Revenue!B401</f>
        <v>Rimi  College, Kaduna</v>
      </c>
      <c r="C38" s="133">
        <f>Revenue!E401</f>
        <v>1500000</v>
      </c>
      <c r="D38" s="133">
        <f>Revenue!F401</f>
        <v>1515500</v>
      </c>
    </row>
    <row r="39" spans="1:4" ht="18.75" customHeight="1">
      <c r="A39" s="1">
        <v>36</v>
      </c>
      <c r="B39" s="5" t="str">
        <f>Revenue!B418</f>
        <v>Government Girls College, Zonkwa</v>
      </c>
      <c r="C39" s="133">
        <f>Revenue!E418</f>
        <v>12200000</v>
      </c>
      <c r="D39" s="133">
        <f>Revenue!F418</f>
        <v>11340300</v>
      </c>
    </row>
    <row r="40" spans="1:4" ht="18.75" customHeight="1">
      <c r="A40" s="1">
        <v>37</v>
      </c>
      <c r="B40" s="5" t="str">
        <f>Revenue!B433</f>
        <v>Science Secondary School, Kufena</v>
      </c>
      <c r="C40" s="133">
        <f>Revenue!E433</f>
        <v>10500000</v>
      </c>
      <c r="D40" s="133">
        <f>Revenue!F433</f>
        <v>11024997.150000002</v>
      </c>
    </row>
    <row r="41" spans="1:4" ht="18.75" customHeight="1">
      <c r="A41" s="1">
        <v>38</v>
      </c>
      <c r="B41" s="5" t="str">
        <f>Revenue!B447</f>
        <v>Government Girls Science Secondary School, Soba</v>
      </c>
      <c r="C41" s="133">
        <f>Revenue!E447</f>
        <v>16799400</v>
      </c>
      <c r="D41" s="133">
        <f>Revenue!F447</f>
        <v>15210000</v>
      </c>
    </row>
    <row r="42" spans="1:4" ht="18.75" customHeight="1">
      <c r="A42" s="1">
        <v>39</v>
      </c>
      <c r="B42" s="5" t="str">
        <f>Revenue!B458</f>
        <v>Government Girls Science Secondary School, Kwoi</v>
      </c>
      <c r="C42" s="133">
        <f>Revenue!E458</f>
        <v>23482000</v>
      </c>
      <c r="D42" s="133">
        <f>Revenue!F458</f>
        <v>24412500</v>
      </c>
    </row>
    <row r="43" spans="1:4" ht="18.75" customHeight="1">
      <c r="A43" s="1">
        <v>40</v>
      </c>
      <c r="B43" s="5" t="str">
        <f>Revenue!B474</f>
        <v>Science Secondary School, Ikara</v>
      </c>
      <c r="C43" s="133">
        <f>Revenue!E474</f>
        <v>8273400</v>
      </c>
      <c r="D43" s="133">
        <f>Revenue!F474</f>
        <v>8687070</v>
      </c>
    </row>
    <row r="44" spans="1:4" ht="18.75" customHeight="1">
      <c r="A44" s="1">
        <v>41</v>
      </c>
      <c r="B44" s="5" t="str">
        <f>Revenue!B488</f>
        <v>Government Science Secondary School, Birnin Gwari</v>
      </c>
      <c r="C44" s="133">
        <f>Revenue!E488</f>
        <v>12200000</v>
      </c>
      <c r="D44" s="133">
        <f>Revenue!F488</f>
        <v>9519000</v>
      </c>
    </row>
    <row r="45" spans="1:4" ht="18.75" customHeight="1">
      <c r="A45" s="1">
        <v>42</v>
      </c>
      <c r="B45" s="5" t="str">
        <f>Revenue!B504</f>
        <v>Government College, Kagoro</v>
      </c>
      <c r="C45" s="133">
        <f>Revenue!E504</f>
        <v>13400000</v>
      </c>
      <c r="D45" s="133">
        <f>Revenue!F504</f>
        <v>10135000</v>
      </c>
    </row>
    <row r="46" spans="1:4" ht="18.75" customHeight="1">
      <c r="A46" s="1">
        <v>43</v>
      </c>
      <c r="B46" s="5" t="str">
        <f>Revenue!B520</f>
        <v>Kaduna State Science and Technical Schools Management Board.</v>
      </c>
      <c r="C46" s="133">
        <f>Revenue!E520</f>
        <v>0</v>
      </c>
      <c r="D46" s="133">
        <f>Revenue!F520</f>
        <v>149284800</v>
      </c>
    </row>
    <row r="47" spans="1:4" ht="18.75" customHeight="1">
      <c r="A47" s="1">
        <v>44</v>
      </c>
      <c r="B47" s="5" t="str">
        <f>Revenue!B527</f>
        <v>Ministry of Environment and Natural Resources</v>
      </c>
      <c r="C47" s="133">
        <f>Revenue!E527</f>
        <v>708800000</v>
      </c>
      <c r="D47" s="133">
        <f>Revenue!F527</f>
        <v>546000000</v>
      </c>
    </row>
    <row r="48" spans="1:4" ht="18.75" customHeight="1">
      <c r="A48" s="1">
        <v>45</v>
      </c>
      <c r="B48" s="5" t="str">
        <f>Revenue!B539</f>
        <v>Kaduna State Environmental Protection Authority (KEPA)</v>
      </c>
      <c r="C48" s="133">
        <f>Revenue!E539</f>
        <v>34615280</v>
      </c>
      <c r="D48" s="133">
        <f>Revenue!F539</f>
        <v>82500000</v>
      </c>
    </row>
    <row r="49" spans="1:4" ht="18.75" customHeight="1">
      <c r="A49" s="1">
        <v>46</v>
      </c>
      <c r="B49" s="5" t="str">
        <f>Revenue!B571</f>
        <v>Kaduna State Internal Revenue Service (KADIRS)</v>
      </c>
      <c r="C49" s="133">
        <f>Revenue!E571</f>
        <v>26119969916.470001</v>
      </c>
      <c r="D49" s="133">
        <f>Revenue!F571</f>
        <v>22476862888.779999</v>
      </c>
    </row>
    <row r="50" spans="1:4" ht="18.75" customHeight="1">
      <c r="A50" s="1">
        <v>47</v>
      </c>
      <c r="B50" s="5" t="str">
        <f>Revenue!B595</f>
        <v>Ministry of Health and Human Services</v>
      </c>
      <c r="C50" s="133">
        <f>Revenue!E595</f>
        <v>636675300</v>
      </c>
      <c r="D50" s="133">
        <f>Revenue!F595</f>
        <v>501206088.55000001</v>
      </c>
    </row>
    <row r="51" spans="1:4" ht="18.75" customHeight="1">
      <c r="A51" s="1">
        <v>48</v>
      </c>
      <c r="B51" s="5" t="str">
        <f>Revenue!B625</f>
        <v>Shehu Idris College of Health, Sciences and Technology, Makarfi</v>
      </c>
      <c r="C51" s="133">
        <f>Revenue!E625</f>
        <v>248633408</v>
      </c>
      <c r="D51" s="133">
        <f>Revenue!F625</f>
        <v>398296206.79999995</v>
      </c>
    </row>
    <row r="52" spans="1:4" ht="18.75" customHeight="1">
      <c r="A52" s="1">
        <v>49</v>
      </c>
      <c r="B52" s="5" t="str">
        <f>Revenue!B644</f>
        <v>Kaduna State College of Nursing and Midwifery, Kafanchan</v>
      </c>
      <c r="C52" s="133">
        <f>Revenue!E644</f>
        <v>42822228</v>
      </c>
      <c r="D52" s="133">
        <f>Revenue!F644</f>
        <v>30085643</v>
      </c>
    </row>
    <row r="53" spans="1:4" ht="18.75" customHeight="1">
      <c r="A53" s="1">
        <v>50</v>
      </c>
      <c r="B53" s="5" t="str">
        <f>Revenue!B684</f>
        <v>Kaduna State College of Midwifery, Tudun Wada, Kaduna</v>
      </c>
      <c r="C53" s="133">
        <f>Revenue!E684</f>
        <v>25155000</v>
      </c>
      <c r="D53" s="133">
        <f>Revenue!F684</f>
        <v>21650000</v>
      </c>
    </row>
    <row r="54" spans="1:4" ht="18.75" customHeight="1">
      <c r="A54" s="1">
        <v>51</v>
      </c>
      <c r="B54" s="5" t="str">
        <f>Revenue!B699</f>
        <v>Barau Dikko Teaching Hospital, Kaduna</v>
      </c>
      <c r="C54" s="133">
        <f>Revenue!E699</f>
        <v>0</v>
      </c>
      <c r="D54" s="133">
        <f>Revenue!F699</f>
        <v>222367354.16999999</v>
      </c>
    </row>
    <row r="55" spans="1:4" ht="18.75" customHeight="1">
      <c r="A55" s="1">
        <v>52</v>
      </c>
      <c r="B55" s="5" t="str">
        <f>Revenue!B702</f>
        <v>office of The Auditor -General, Kaduna State.</v>
      </c>
      <c r="C55" s="133">
        <f>Revenue!E702</f>
        <v>1500000</v>
      </c>
      <c r="D55" s="133">
        <f>Revenue!F702</f>
        <v>1450000</v>
      </c>
    </row>
    <row r="56" spans="1:4" ht="18.75" customHeight="1">
      <c r="A56" s="1">
        <v>53</v>
      </c>
      <c r="B56" s="5" t="str">
        <f>Revenue!B705</f>
        <v>office of The Auditor-General (Local Governments Audit)</v>
      </c>
      <c r="C56" s="133">
        <f>Revenue!E705</f>
        <v>450000</v>
      </c>
      <c r="D56" s="133">
        <f>Revenue!F705</f>
        <v>350000</v>
      </c>
    </row>
    <row r="57" spans="1:4" ht="18.75" customHeight="1">
      <c r="A57" s="1">
        <v>54</v>
      </c>
      <c r="B57" s="5" t="str">
        <f>Revenue!B710</f>
        <v>Ministry of Water Resources</v>
      </c>
      <c r="C57" s="133">
        <f>Revenue!E710</f>
        <v>2700000</v>
      </c>
      <c r="D57" s="133">
        <f>Revenue!F710</f>
        <v>2900000</v>
      </c>
    </row>
    <row r="58" spans="1:4" ht="18.75" customHeight="1">
      <c r="A58" s="1">
        <v>55</v>
      </c>
      <c r="B58" s="5" t="str">
        <f>Revenue!B712</f>
        <v>Rural Water Supply and Sanitation Agency (RUWASSA)</v>
      </c>
      <c r="C58" s="133">
        <f>Revenue!E712</f>
        <v>4658064</v>
      </c>
      <c r="D58" s="133">
        <f>Revenue!F712</f>
        <v>5115070.4000000004</v>
      </c>
    </row>
    <row r="59" spans="1:4" ht="18.75" customHeight="1">
      <c r="A59" s="1">
        <v>56</v>
      </c>
      <c r="B59" s="5" t="str">
        <f>Revenue!B725</f>
        <v>Ministry of Works, Housing and Transport</v>
      </c>
      <c r="C59" s="133">
        <f>Revenue!E725</f>
        <v>22401584</v>
      </c>
      <c r="D59" s="133">
        <f>Revenue!F725</f>
        <v>22610284</v>
      </c>
    </row>
    <row r="60" spans="1:4" ht="18.75" customHeight="1">
      <c r="A60" s="1">
        <v>57</v>
      </c>
      <c r="B60" s="5" t="str">
        <f>Revenue!B728</f>
        <v>Kaduna State Roads Agency (KAPWA)</v>
      </c>
      <c r="C60" s="133">
        <f>Revenue!E728</f>
        <v>15000000</v>
      </c>
      <c r="D60" s="133">
        <f>Revenue!F728</f>
        <v>6000000</v>
      </c>
    </row>
    <row r="61" spans="1:4" ht="18.75" customHeight="1">
      <c r="A61" s="1">
        <v>58</v>
      </c>
      <c r="B61" s="5" t="str">
        <f>Revenue!B737</f>
        <v>Kaduna State Traffic and Enironmental Law Enforcement Agency (KASTELEA)</v>
      </c>
      <c r="C61" s="133">
        <f>Revenue!E737</f>
        <v>600900000</v>
      </c>
      <c r="D61" s="133">
        <f>Revenue!F737</f>
        <v>601200000</v>
      </c>
    </row>
    <row r="62" spans="1:4" ht="18.75" customHeight="1">
      <c r="A62" s="1">
        <v>59</v>
      </c>
      <c r="B62" s="5" t="str">
        <f>Revenue!B746</f>
        <v>Ministry of Youth Sport and Culture</v>
      </c>
      <c r="C62" s="133">
        <f>Revenue!E746</f>
        <v>39121959</v>
      </c>
      <c r="D62" s="133">
        <f>Revenue!F746</f>
        <v>25562834</v>
      </c>
    </row>
    <row r="63" spans="1:4" ht="18.75" customHeight="1">
      <c r="A63" s="1">
        <v>60</v>
      </c>
      <c r="B63" s="5" t="str">
        <f>Revenue!B756</f>
        <v>Kaduna State Muslim Pilgrims Welfare Board</v>
      </c>
      <c r="C63" s="133">
        <f>Revenue!E756</f>
        <v>39592000</v>
      </c>
      <c r="D63" s="133">
        <f>Revenue!F756</f>
        <v>222230000</v>
      </c>
    </row>
    <row r="64" spans="1:4" ht="18.75" customHeight="1">
      <c r="A64" s="1">
        <v>61</v>
      </c>
      <c r="B64" s="5" t="str">
        <f>Revenue!B759</f>
        <v>Kaduna State Christian Pilgrims Welfare Board</v>
      </c>
      <c r="C64" s="133">
        <f>Revenue!E759</f>
        <v>280000</v>
      </c>
      <c r="D64" s="133">
        <f>Revenue!F759</f>
        <v>0</v>
      </c>
    </row>
    <row r="65" spans="1:4" ht="18.75" customHeight="1">
      <c r="A65" s="1">
        <v>62</v>
      </c>
      <c r="B65" s="5" t="str">
        <f>Revenue!B764</f>
        <v>Local Government Service Commission, Kaduna</v>
      </c>
      <c r="C65" s="133">
        <f>Revenue!E764</f>
        <v>9109751</v>
      </c>
      <c r="D65" s="133">
        <f>Revenue!F764</f>
        <v>4554875.5</v>
      </c>
    </row>
    <row r="66" spans="1:4" ht="18.75" customHeight="1">
      <c r="A66" s="1">
        <v>63</v>
      </c>
      <c r="B66" s="5" t="str">
        <f>Revenue!B767</f>
        <v>Ministry of Women Affairs and Social Development</v>
      </c>
      <c r="C66" s="133">
        <f>Revenue!E767</f>
        <v>16900000</v>
      </c>
      <c r="D66" s="133">
        <f>Revenue!F767</f>
        <v>0</v>
      </c>
    </row>
    <row r="67" spans="1:4" s="2" customFormat="1" ht="18.75" customHeight="1">
      <c r="A67" s="6"/>
      <c r="B67" s="8" t="s">
        <v>1477</v>
      </c>
      <c r="C67" s="134">
        <f>SUM(C4:C66)</f>
        <v>50191627282.470001</v>
      </c>
      <c r="D67" s="134">
        <f>SUM(D4:D66)</f>
        <v>42920096876.110008</v>
      </c>
    </row>
    <row r="68" spans="1:4">
      <c r="A68" s="5"/>
      <c r="B68" s="5" t="str">
        <f>Revenue!C769</f>
        <v>STATUTORY ALLOCATION FROM FEDERATION ACCOUNT</v>
      </c>
      <c r="C68" s="133">
        <f>Revenue!E769</f>
        <v>34919424430</v>
      </c>
      <c r="D68" s="133">
        <v>34810814484.75</v>
      </c>
    </row>
    <row r="69" spans="1:4">
      <c r="A69" s="5"/>
      <c r="B69" s="5" t="str">
        <f>Revenue!C770</f>
        <v>VALUE ADDED TAX (VAT)</v>
      </c>
      <c r="C69" s="133">
        <f>Revenue!E770</f>
        <v>9469838053</v>
      </c>
      <c r="D69" s="133">
        <v>13294559591.540001</v>
      </c>
    </row>
    <row r="70" spans="1:4" s="2" customFormat="1">
      <c r="A70" s="6"/>
      <c r="B70" s="6" t="str">
        <f>Revenue!C771</f>
        <v>GRAND TOTAL</v>
      </c>
      <c r="C70" s="134">
        <f>SUM(C67:C69)</f>
        <v>94580889765.470001</v>
      </c>
      <c r="D70" s="134">
        <f>SUM(D67:D69)</f>
        <v>91025470952.400024</v>
      </c>
    </row>
  </sheetData>
  <mergeCells count="1">
    <mergeCell ref="A1:D1"/>
  </mergeCells>
  <printOptions horizontalCentered="1"/>
  <pageMargins left="0.39370078740157483" right="0.31496062992125984" top="0.51181102362204722" bottom="0.56000000000000005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73"/>
  <sheetViews>
    <sheetView topLeftCell="A757" zoomScale="90" zoomScaleNormal="90" workbookViewId="0">
      <selection activeCell="A771" sqref="A771:XFD771"/>
    </sheetView>
  </sheetViews>
  <sheetFormatPr defaultColWidth="9.140625" defaultRowHeight="18.75" customHeight="1"/>
  <cols>
    <col min="1" max="1" width="17.5703125" style="386" customWidth="1"/>
    <col min="2" max="2" width="75" style="10" customWidth="1"/>
    <col min="3" max="3" width="13.140625" style="11" customWidth="1"/>
    <col min="4" max="4" width="49.85546875" style="12" customWidth="1"/>
    <col min="5" max="5" width="24.28515625" style="12" customWidth="1"/>
    <col min="6" max="6" width="23.85546875" style="13" customWidth="1"/>
    <col min="7" max="7" width="23.7109375" style="14" customWidth="1"/>
    <col min="8" max="16384" width="9.140625" style="14"/>
  </cols>
  <sheetData>
    <row r="1" spans="1:6" ht="18.75" customHeight="1">
      <c r="A1" s="432" t="s">
        <v>2145</v>
      </c>
      <c r="B1" s="432"/>
      <c r="C1" s="432"/>
      <c r="D1" s="432"/>
      <c r="E1" s="432"/>
      <c r="F1" s="432"/>
    </row>
    <row r="2" spans="1:6" ht="18.75" customHeight="1">
      <c r="C2" s="15"/>
      <c r="D2" s="16"/>
      <c r="E2" s="16"/>
      <c r="F2" s="17"/>
    </row>
    <row r="3" spans="1:6" s="20" customFormat="1" ht="33">
      <c r="A3" s="384" t="s">
        <v>235</v>
      </c>
      <c r="B3" s="18" t="s">
        <v>236</v>
      </c>
      <c r="C3" s="18" t="s">
        <v>237</v>
      </c>
      <c r="D3" s="18" t="s">
        <v>238</v>
      </c>
      <c r="E3" s="19" t="s">
        <v>1395</v>
      </c>
      <c r="F3" s="19" t="s">
        <v>2144</v>
      </c>
    </row>
    <row r="4" spans="1:6" ht="18.75" customHeight="1">
      <c r="A4" s="385" t="s">
        <v>69</v>
      </c>
      <c r="B4" s="22" t="s">
        <v>803</v>
      </c>
      <c r="C4" s="7">
        <v>12040038</v>
      </c>
      <c r="D4" s="23" t="s">
        <v>293</v>
      </c>
      <c r="E4" s="24" t="s">
        <v>565</v>
      </c>
      <c r="F4" s="25">
        <v>348434125</v>
      </c>
    </row>
    <row r="5" spans="1:6" ht="18.75" customHeight="1">
      <c r="A5" s="385" t="s">
        <v>69</v>
      </c>
      <c r="B5" s="22" t="s">
        <v>803</v>
      </c>
      <c r="C5" s="7">
        <v>12040047</v>
      </c>
      <c r="D5" s="23" t="s">
        <v>1901</v>
      </c>
      <c r="E5" s="24">
        <v>1300030000</v>
      </c>
      <c r="F5" s="25" t="s">
        <v>565</v>
      </c>
    </row>
    <row r="6" spans="1:6" ht="18.75" customHeight="1">
      <c r="A6" s="385" t="s">
        <v>69</v>
      </c>
      <c r="B6" s="22" t="s">
        <v>803</v>
      </c>
      <c r="C6" s="7">
        <v>12040053</v>
      </c>
      <c r="D6" s="23" t="s">
        <v>287</v>
      </c>
      <c r="E6" s="24" t="s">
        <v>565</v>
      </c>
      <c r="F6" s="25">
        <v>200200000</v>
      </c>
    </row>
    <row r="7" spans="1:6" ht="18.75" customHeight="1">
      <c r="A7" s="385" t="s">
        <v>69</v>
      </c>
      <c r="B7" s="22" t="s">
        <v>803</v>
      </c>
      <c r="C7" s="7">
        <v>12040158</v>
      </c>
      <c r="D7" s="26" t="s">
        <v>1126</v>
      </c>
      <c r="E7" s="24">
        <v>2000000</v>
      </c>
      <c r="F7" s="25">
        <v>57200000</v>
      </c>
    </row>
    <row r="8" spans="1:6" ht="18.75" customHeight="1">
      <c r="A8" s="385" t="s">
        <v>69</v>
      </c>
      <c r="B8" s="22" t="s">
        <v>803</v>
      </c>
      <c r="C8" s="7">
        <v>12040160</v>
      </c>
      <c r="D8" s="23" t="s">
        <v>291</v>
      </c>
      <c r="E8" s="24">
        <v>202500000</v>
      </c>
      <c r="F8" s="25">
        <v>549000000</v>
      </c>
    </row>
    <row r="9" spans="1:6" ht="18.75" customHeight="1">
      <c r="A9" s="385" t="s">
        <v>69</v>
      </c>
      <c r="B9" s="22" t="s">
        <v>803</v>
      </c>
      <c r="C9" s="7">
        <v>12040162</v>
      </c>
      <c r="D9" s="23" t="s">
        <v>290</v>
      </c>
      <c r="E9" s="24">
        <v>80000000</v>
      </c>
      <c r="F9" s="25">
        <v>137000000</v>
      </c>
    </row>
    <row r="10" spans="1:6" ht="18.75" customHeight="1">
      <c r="A10" s="385" t="s">
        <v>69</v>
      </c>
      <c r="B10" s="22" t="s">
        <v>803</v>
      </c>
      <c r="C10" s="7">
        <v>12040164</v>
      </c>
      <c r="D10" s="23" t="s">
        <v>1125</v>
      </c>
      <c r="E10" s="24">
        <v>2000000</v>
      </c>
      <c r="F10" s="25">
        <v>52000000</v>
      </c>
    </row>
    <row r="11" spans="1:6" ht="18.75" customHeight="1">
      <c r="A11" s="385" t="s">
        <v>69</v>
      </c>
      <c r="B11" s="22" t="s">
        <v>803</v>
      </c>
      <c r="C11" s="7">
        <v>12040167</v>
      </c>
      <c r="D11" s="23" t="s">
        <v>4501</v>
      </c>
      <c r="E11" s="24">
        <v>131434125</v>
      </c>
      <c r="F11" s="25" t="s">
        <v>565</v>
      </c>
    </row>
    <row r="12" spans="1:6" ht="18.75" customHeight="1">
      <c r="A12" s="385" t="s">
        <v>69</v>
      </c>
      <c r="B12" s="22" t="s">
        <v>803</v>
      </c>
      <c r="C12" s="7">
        <v>12040171</v>
      </c>
      <c r="D12" s="23" t="s">
        <v>1176</v>
      </c>
      <c r="E12" s="24">
        <v>5000000</v>
      </c>
      <c r="F12" s="25">
        <v>55000000</v>
      </c>
    </row>
    <row r="13" spans="1:6" ht="18.75" customHeight="1">
      <c r="A13" s="385" t="s">
        <v>69</v>
      </c>
      <c r="B13" s="22" t="s">
        <v>803</v>
      </c>
      <c r="C13" s="7">
        <v>12040274</v>
      </c>
      <c r="D13" s="23" t="s">
        <v>1185</v>
      </c>
      <c r="E13" s="24">
        <v>5200000</v>
      </c>
      <c r="F13" s="25" t="s">
        <v>565</v>
      </c>
    </row>
    <row r="14" spans="1:6" ht="18.75" customHeight="1">
      <c r="A14" s="385" t="s">
        <v>69</v>
      </c>
      <c r="B14" s="22" t="s">
        <v>803</v>
      </c>
      <c r="C14" s="7">
        <v>12040398</v>
      </c>
      <c r="D14" s="23" t="s">
        <v>4502</v>
      </c>
      <c r="E14" s="24">
        <v>103200000</v>
      </c>
      <c r="F14" s="25" t="s">
        <v>565</v>
      </c>
    </row>
    <row r="15" spans="1:6" ht="18.75" customHeight="1">
      <c r="A15" s="385" t="s">
        <v>69</v>
      </c>
      <c r="B15" s="22" t="s">
        <v>803</v>
      </c>
      <c r="C15" s="7">
        <v>12040568</v>
      </c>
      <c r="D15" s="23" t="s">
        <v>292</v>
      </c>
      <c r="E15" s="24" t="s">
        <v>565</v>
      </c>
      <c r="F15" s="25">
        <v>2800030000</v>
      </c>
    </row>
    <row r="16" spans="1:6" ht="18.75" customHeight="1">
      <c r="A16" s="385" t="s">
        <v>69</v>
      </c>
      <c r="B16" s="22" t="s">
        <v>803</v>
      </c>
      <c r="C16" s="7">
        <v>12040609</v>
      </c>
      <c r="D16" s="23" t="s">
        <v>289</v>
      </c>
      <c r="E16" s="24">
        <v>5000000</v>
      </c>
      <c r="F16" s="25">
        <v>52000000</v>
      </c>
    </row>
    <row r="17" spans="1:6" ht="18.75" customHeight="1">
      <c r="A17" s="385" t="s">
        <v>69</v>
      </c>
      <c r="B17" s="22" t="s">
        <v>803</v>
      </c>
      <c r="C17" s="7">
        <v>12040652</v>
      </c>
      <c r="D17" s="23" t="s">
        <v>1128</v>
      </c>
      <c r="E17" s="24" t="s">
        <v>565</v>
      </c>
      <c r="F17" s="25">
        <v>52000000</v>
      </c>
    </row>
    <row r="18" spans="1:6" ht="18.75" customHeight="1">
      <c r="A18" s="385" t="s">
        <v>69</v>
      </c>
      <c r="B18" s="22" t="s">
        <v>803</v>
      </c>
      <c r="C18" s="7">
        <v>12040659</v>
      </c>
      <c r="D18" s="23" t="s">
        <v>1832</v>
      </c>
      <c r="E18" s="24">
        <v>125000000</v>
      </c>
      <c r="F18" s="25">
        <v>197000000</v>
      </c>
    </row>
    <row r="19" spans="1:6" ht="18.75" customHeight="1">
      <c r="A19" s="385" t="s">
        <v>69</v>
      </c>
      <c r="B19" s="22" t="s">
        <v>803</v>
      </c>
      <c r="C19" s="7">
        <v>12040664</v>
      </c>
      <c r="D19" s="23" t="s">
        <v>1149</v>
      </c>
      <c r="E19" s="24">
        <v>5000000</v>
      </c>
      <c r="F19" s="25" t="s">
        <v>565</v>
      </c>
    </row>
    <row r="20" spans="1:6" ht="18.75" customHeight="1">
      <c r="A20" s="385" t="s">
        <v>69</v>
      </c>
      <c r="B20" s="22" t="s">
        <v>803</v>
      </c>
      <c r="C20" s="7">
        <v>12040666</v>
      </c>
      <c r="D20" s="23" t="s">
        <v>1127</v>
      </c>
      <c r="E20" s="24">
        <v>2000000000</v>
      </c>
      <c r="F20" s="25">
        <v>2500000000</v>
      </c>
    </row>
    <row r="21" spans="1:6" ht="18.75" customHeight="1">
      <c r="A21" s="385" t="s">
        <v>69</v>
      </c>
      <c r="B21" s="22" t="s">
        <v>803</v>
      </c>
      <c r="C21" s="7">
        <v>12040670</v>
      </c>
      <c r="D21" s="23" t="s">
        <v>288</v>
      </c>
      <c r="E21" s="24">
        <v>2000000</v>
      </c>
      <c r="F21" s="25">
        <v>59000000</v>
      </c>
    </row>
    <row r="22" spans="1:6" ht="18.75" customHeight="1">
      <c r="A22" s="385" t="s">
        <v>69</v>
      </c>
      <c r="B22" s="22" t="s">
        <v>803</v>
      </c>
      <c r="C22" s="7">
        <v>12040671</v>
      </c>
      <c r="D22" s="23" t="s">
        <v>1177</v>
      </c>
      <c r="E22" s="24">
        <v>500000000</v>
      </c>
      <c r="F22" s="25">
        <v>547000000</v>
      </c>
    </row>
    <row r="23" spans="1:6" ht="18.75" customHeight="1">
      <c r="A23" s="385" t="s">
        <v>69</v>
      </c>
      <c r="B23" s="22" t="s">
        <v>803</v>
      </c>
      <c r="C23" s="7">
        <v>12040672</v>
      </c>
      <c r="D23" s="23" t="s">
        <v>1129</v>
      </c>
      <c r="E23" s="24" t="s">
        <v>565</v>
      </c>
      <c r="F23" s="25">
        <v>2505000000</v>
      </c>
    </row>
    <row r="24" spans="1:6" ht="18.75" customHeight="1">
      <c r="A24" s="385" t="s">
        <v>69</v>
      </c>
      <c r="B24" s="22" t="s">
        <v>803</v>
      </c>
      <c r="C24" s="7">
        <v>12050003</v>
      </c>
      <c r="D24" s="23" t="s">
        <v>294</v>
      </c>
      <c r="E24" s="24" t="s">
        <v>565</v>
      </c>
      <c r="F24" s="25">
        <v>2000000</v>
      </c>
    </row>
    <row r="25" spans="1:6" ht="18.75" customHeight="1">
      <c r="A25" s="385" t="s">
        <v>69</v>
      </c>
      <c r="B25" s="22" t="s">
        <v>803</v>
      </c>
      <c r="C25" s="7">
        <v>12050020</v>
      </c>
      <c r="D25" s="23" t="s">
        <v>4503</v>
      </c>
      <c r="E25" s="24">
        <v>2000000</v>
      </c>
      <c r="F25" s="25" t="s">
        <v>565</v>
      </c>
    </row>
    <row r="26" spans="1:6" ht="18.75" customHeight="1">
      <c r="A26" s="385" t="s">
        <v>69</v>
      </c>
      <c r="B26" s="22" t="s">
        <v>803</v>
      </c>
      <c r="C26" s="7">
        <v>12090007</v>
      </c>
      <c r="D26" s="23" t="s">
        <v>4504</v>
      </c>
      <c r="E26" s="24">
        <v>1000000000</v>
      </c>
      <c r="F26" s="25" t="s">
        <v>565</v>
      </c>
    </row>
    <row r="27" spans="1:6" ht="18.75" customHeight="1">
      <c r="A27" s="387" t="s">
        <v>69</v>
      </c>
      <c r="B27" s="22" t="s">
        <v>803</v>
      </c>
      <c r="C27" s="29" t="s">
        <v>241</v>
      </c>
      <c r="D27" s="30"/>
      <c r="E27" s="31">
        <f>SUM(E4:E26)</f>
        <v>5470364125</v>
      </c>
      <c r="F27" s="31">
        <f>SUM(F4:F26)</f>
        <v>10112864125</v>
      </c>
    </row>
    <row r="28" spans="1:6" ht="18.75" customHeight="1">
      <c r="A28" s="385" t="s">
        <v>32</v>
      </c>
      <c r="B28" s="22" t="s">
        <v>1892</v>
      </c>
      <c r="C28" s="7">
        <v>12040036</v>
      </c>
      <c r="D28" s="32" t="s">
        <v>4505</v>
      </c>
      <c r="E28" s="33">
        <v>200000000</v>
      </c>
      <c r="F28" s="34" t="s">
        <v>565</v>
      </c>
    </row>
    <row r="29" spans="1:6" ht="18.75" customHeight="1">
      <c r="A29" s="385" t="s">
        <v>32</v>
      </c>
      <c r="B29" s="22" t="s">
        <v>1892</v>
      </c>
      <c r="C29" s="7">
        <v>12040142</v>
      </c>
      <c r="D29" s="32" t="s">
        <v>1178</v>
      </c>
      <c r="E29" s="33">
        <v>250000</v>
      </c>
      <c r="F29" s="34">
        <v>300000</v>
      </c>
    </row>
    <row r="30" spans="1:6" ht="18.75" customHeight="1">
      <c r="A30" s="385" t="s">
        <v>32</v>
      </c>
      <c r="B30" s="22" t="s">
        <v>1892</v>
      </c>
      <c r="C30" s="7">
        <v>12040266</v>
      </c>
      <c r="D30" s="32" t="s">
        <v>1179</v>
      </c>
      <c r="E30" s="33">
        <v>300000000</v>
      </c>
      <c r="F30" s="34">
        <v>380000000</v>
      </c>
    </row>
    <row r="31" spans="1:6" ht="18.75" customHeight="1">
      <c r="A31" s="385" t="s">
        <v>32</v>
      </c>
      <c r="B31" s="22" t="s">
        <v>1892</v>
      </c>
      <c r="C31" s="7">
        <v>12040462</v>
      </c>
      <c r="D31" s="32" t="s">
        <v>240</v>
      </c>
      <c r="E31" s="33" t="s">
        <v>565</v>
      </c>
      <c r="F31" s="34">
        <v>369700000</v>
      </c>
    </row>
    <row r="32" spans="1:6" ht="18.75" customHeight="1">
      <c r="A32" s="387" t="s">
        <v>32</v>
      </c>
      <c r="B32" s="22" t="s">
        <v>1892</v>
      </c>
      <c r="C32" s="29" t="s">
        <v>241</v>
      </c>
      <c r="D32" s="35"/>
      <c r="E32" s="36">
        <f>SUM(E28:E31)</f>
        <v>500250000</v>
      </c>
      <c r="F32" s="37">
        <f>SUM(F28:F31)</f>
        <v>750000000</v>
      </c>
    </row>
    <row r="33" spans="1:6" ht="18.75" customHeight="1">
      <c r="A33" s="385" t="s">
        <v>1720</v>
      </c>
      <c r="B33" s="22" t="s">
        <v>662</v>
      </c>
      <c r="C33" s="7">
        <v>12060166</v>
      </c>
      <c r="D33" s="26" t="s">
        <v>1189</v>
      </c>
      <c r="E33" s="24">
        <v>68890266</v>
      </c>
      <c r="F33" s="25">
        <v>41000000</v>
      </c>
    </row>
    <row r="34" spans="1:6" ht="18.75" customHeight="1">
      <c r="A34" s="385" t="s">
        <v>1720</v>
      </c>
      <c r="B34" s="22" t="s">
        <v>662</v>
      </c>
      <c r="C34" s="7">
        <v>12060167</v>
      </c>
      <c r="D34" s="23" t="s">
        <v>1190</v>
      </c>
      <c r="E34" s="24">
        <v>30609735</v>
      </c>
      <c r="F34" s="25">
        <v>40000000</v>
      </c>
    </row>
    <row r="35" spans="1:6" ht="18.75" customHeight="1">
      <c r="A35" s="385" t="s">
        <v>1720</v>
      </c>
      <c r="B35" s="22" t="s">
        <v>662</v>
      </c>
      <c r="C35" s="7">
        <v>12060194</v>
      </c>
      <c r="D35" s="23" t="s">
        <v>1191</v>
      </c>
      <c r="E35" s="24" t="s">
        <v>565</v>
      </c>
      <c r="F35" s="25">
        <v>3500000</v>
      </c>
    </row>
    <row r="36" spans="1:6" ht="18.75" customHeight="1">
      <c r="A36" s="385" t="s">
        <v>1720</v>
      </c>
      <c r="B36" s="22" t="s">
        <v>662</v>
      </c>
      <c r="C36" s="7">
        <v>12060195</v>
      </c>
      <c r="D36" s="23" t="s">
        <v>1192</v>
      </c>
      <c r="E36" s="24" t="s">
        <v>565</v>
      </c>
      <c r="F36" s="25">
        <v>2000000</v>
      </c>
    </row>
    <row r="37" spans="1:6" ht="18.75" customHeight="1">
      <c r="A37" s="385" t="s">
        <v>1720</v>
      </c>
      <c r="B37" s="22" t="s">
        <v>662</v>
      </c>
      <c r="C37" s="7">
        <v>12060196</v>
      </c>
      <c r="D37" s="23" t="s">
        <v>1193</v>
      </c>
      <c r="E37" s="24" t="s">
        <v>565</v>
      </c>
      <c r="F37" s="25">
        <v>25000000</v>
      </c>
    </row>
    <row r="38" spans="1:6" ht="18.75" customHeight="1">
      <c r="A38" s="385" t="s">
        <v>1720</v>
      </c>
      <c r="B38" s="22" t="s">
        <v>662</v>
      </c>
      <c r="C38" s="7">
        <v>12060197</v>
      </c>
      <c r="D38" s="23" t="s">
        <v>1194</v>
      </c>
      <c r="E38" s="24" t="s">
        <v>565</v>
      </c>
      <c r="F38" s="25">
        <v>15000000</v>
      </c>
    </row>
    <row r="39" spans="1:6" ht="18.75" customHeight="1">
      <c r="A39" s="385" t="s">
        <v>1720</v>
      </c>
      <c r="B39" s="22" t="s">
        <v>662</v>
      </c>
      <c r="C39" s="7">
        <v>12060198</v>
      </c>
      <c r="D39" s="23" t="s">
        <v>1195</v>
      </c>
      <c r="E39" s="24" t="s">
        <v>565</v>
      </c>
      <c r="F39" s="25">
        <v>22000000</v>
      </c>
    </row>
    <row r="40" spans="1:6" ht="18.75" customHeight="1">
      <c r="A40" s="385" t="s">
        <v>1720</v>
      </c>
      <c r="B40" s="22" t="s">
        <v>662</v>
      </c>
      <c r="C40" s="7">
        <v>12060199</v>
      </c>
      <c r="D40" s="23" t="s">
        <v>1833</v>
      </c>
      <c r="E40" s="24" t="s">
        <v>565</v>
      </c>
      <c r="F40" s="25">
        <v>1500000</v>
      </c>
    </row>
    <row r="41" spans="1:6" s="10" customFormat="1" ht="18.75" customHeight="1">
      <c r="A41" s="387" t="s">
        <v>1720</v>
      </c>
      <c r="B41" s="22" t="s">
        <v>662</v>
      </c>
      <c r="C41" s="29" t="s">
        <v>241</v>
      </c>
      <c r="D41" s="38"/>
      <c r="E41" s="39">
        <f>SUM(E33:E34)</f>
        <v>99500001</v>
      </c>
      <c r="F41" s="31">
        <f>SUM(F33:F40)</f>
        <v>150000000</v>
      </c>
    </row>
    <row r="42" spans="1:6" ht="18.75" customHeight="1">
      <c r="A42" s="385" t="s">
        <v>1723</v>
      </c>
      <c r="B42" s="22" t="s">
        <v>1861</v>
      </c>
      <c r="C42" s="7">
        <v>12060027</v>
      </c>
      <c r="D42" s="26" t="s">
        <v>324</v>
      </c>
      <c r="E42" s="24">
        <v>3420000</v>
      </c>
      <c r="F42" s="25">
        <v>1500000</v>
      </c>
    </row>
    <row r="43" spans="1:6" ht="18.75" customHeight="1">
      <c r="A43" s="385" t="s">
        <v>1723</v>
      </c>
      <c r="B43" s="22" t="s">
        <v>1861</v>
      </c>
      <c r="C43" s="7">
        <v>12060117</v>
      </c>
      <c r="D43" s="23" t="s">
        <v>325</v>
      </c>
      <c r="E43" s="24">
        <v>3536000</v>
      </c>
      <c r="F43" s="25">
        <v>1000000</v>
      </c>
    </row>
    <row r="44" spans="1:6" ht="18.75" customHeight="1">
      <c r="A44" s="385" t="s">
        <v>1723</v>
      </c>
      <c r="B44" s="22" t="s">
        <v>1861</v>
      </c>
      <c r="C44" s="7">
        <v>12060161</v>
      </c>
      <c r="D44" s="23" t="s">
        <v>326</v>
      </c>
      <c r="E44" s="24">
        <v>40000</v>
      </c>
      <c r="F44" s="25">
        <v>500000</v>
      </c>
    </row>
    <row r="45" spans="1:6" ht="18.75" customHeight="1">
      <c r="A45" s="385" t="s">
        <v>1723</v>
      </c>
      <c r="B45" s="22" t="s">
        <v>1861</v>
      </c>
      <c r="C45" s="7">
        <v>12070016</v>
      </c>
      <c r="D45" s="23" t="s">
        <v>327</v>
      </c>
      <c r="E45" s="24">
        <v>4000</v>
      </c>
      <c r="F45" s="25" t="s">
        <v>565</v>
      </c>
    </row>
    <row r="46" spans="1:6" ht="18.75" customHeight="1">
      <c r="A46" s="385" t="s">
        <v>1723</v>
      </c>
      <c r="B46" s="22" t="s">
        <v>1861</v>
      </c>
      <c r="C46" s="7">
        <v>12070129</v>
      </c>
      <c r="D46" s="26" t="s">
        <v>1130</v>
      </c>
      <c r="E46" s="24">
        <v>28000000</v>
      </c>
      <c r="F46" s="67">
        <v>35000000</v>
      </c>
    </row>
    <row r="47" spans="1:6" s="10" customFormat="1" ht="18.75" customHeight="1">
      <c r="A47" s="387" t="s">
        <v>1723</v>
      </c>
      <c r="B47" s="22" t="s">
        <v>1861</v>
      </c>
      <c r="C47" s="29" t="s">
        <v>241</v>
      </c>
      <c r="D47" s="38"/>
      <c r="E47" s="39">
        <f>SUM(E42:E46)</f>
        <v>35000000</v>
      </c>
      <c r="F47" s="31">
        <f>SUM(F42:F46)</f>
        <v>38000000</v>
      </c>
    </row>
    <row r="48" spans="1:6" ht="18.75" customHeight="1">
      <c r="A48" s="385" t="s">
        <v>125</v>
      </c>
      <c r="B48" s="22" t="s">
        <v>667</v>
      </c>
      <c r="C48" s="7">
        <v>12040017</v>
      </c>
      <c r="D48" s="23" t="s">
        <v>1834</v>
      </c>
      <c r="E48" s="24">
        <v>5220000</v>
      </c>
      <c r="F48" s="25" t="s">
        <v>565</v>
      </c>
    </row>
    <row r="49" spans="1:6" ht="18.75" customHeight="1">
      <c r="A49" s="385" t="s">
        <v>125</v>
      </c>
      <c r="B49" s="22" t="s">
        <v>667</v>
      </c>
      <c r="C49" s="7">
        <v>12040027</v>
      </c>
      <c r="D49" s="23" t="s">
        <v>1782</v>
      </c>
      <c r="E49" s="24" t="s">
        <v>565</v>
      </c>
      <c r="F49" s="25">
        <v>150000000</v>
      </c>
    </row>
    <row r="50" spans="1:6" ht="18.75" customHeight="1">
      <c r="A50" s="385" t="s">
        <v>125</v>
      </c>
      <c r="B50" s="22" t="s">
        <v>667</v>
      </c>
      <c r="C50" s="7">
        <v>12040029</v>
      </c>
      <c r="D50" s="23" t="s">
        <v>1781</v>
      </c>
      <c r="E50" s="24">
        <v>12705000</v>
      </c>
      <c r="F50" s="25" t="s">
        <v>565</v>
      </c>
    </row>
    <row r="51" spans="1:6" ht="18.75" customHeight="1">
      <c r="A51" s="385" t="s">
        <v>125</v>
      </c>
      <c r="B51" s="22" t="s">
        <v>667</v>
      </c>
      <c r="C51" s="7">
        <v>12040047</v>
      </c>
      <c r="D51" s="23" t="s">
        <v>1901</v>
      </c>
      <c r="E51" s="24" t="s">
        <v>565</v>
      </c>
      <c r="F51" s="25">
        <v>1000000000</v>
      </c>
    </row>
    <row r="52" spans="1:6" ht="18.75" customHeight="1">
      <c r="A52" s="385" t="s">
        <v>125</v>
      </c>
      <c r="B52" s="22" t="s">
        <v>667</v>
      </c>
      <c r="C52" s="7">
        <v>12040151</v>
      </c>
      <c r="D52" s="23" t="s">
        <v>1781</v>
      </c>
      <c r="E52" s="24" t="s">
        <v>565</v>
      </c>
      <c r="F52" s="25">
        <v>12000000</v>
      </c>
    </row>
    <row r="53" spans="1:6" ht="18.75" customHeight="1">
      <c r="A53" s="385" t="s">
        <v>125</v>
      </c>
      <c r="B53" s="22" t="s">
        <v>667</v>
      </c>
      <c r="C53" s="7">
        <v>12040368</v>
      </c>
      <c r="D53" s="23" t="s">
        <v>4506</v>
      </c>
      <c r="E53" s="24">
        <v>960000000</v>
      </c>
      <c r="F53" s="25" t="s">
        <v>565</v>
      </c>
    </row>
    <row r="54" spans="1:6" ht="18.75" customHeight="1">
      <c r="A54" s="385" t="s">
        <v>125</v>
      </c>
      <c r="B54" s="22" t="s">
        <v>667</v>
      </c>
      <c r="C54" s="7">
        <v>12040540</v>
      </c>
      <c r="D54" s="23" t="s">
        <v>1197</v>
      </c>
      <c r="E54" s="24">
        <v>115500000</v>
      </c>
      <c r="F54" s="25" t="s">
        <v>565</v>
      </c>
    </row>
    <row r="55" spans="1:6" ht="18.75" customHeight="1">
      <c r="A55" s="385" t="s">
        <v>125</v>
      </c>
      <c r="B55" s="22" t="s">
        <v>667</v>
      </c>
      <c r="C55" s="7">
        <v>12040541</v>
      </c>
      <c r="D55" s="23" t="s">
        <v>1789</v>
      </c>
      <c r="E55" s="24" t="s">
        <v>565</v>
      </c>
      <c r="F55" s="25">
        <v>277054193.75999999</v>
      </c>
    </row>
    <row r="56" spans="1:6" ht="18.75" customHeight="1">
      <c r="A56" s="385" t="s">
        <v>125</v>
      </c>
      <c r="B56" s="22" t="s">
        <v>667</v>
      </c>
      <c r="C56" s="7">
        <v>12040676</v>
      </c>
      <c r="D56" s="23" t="s">
        <v>4507</v>
      </c>
      <c r="E56" s="24">
        <v>3798740104</v>
      </c>
      <c r="F56" s="25" t="s">
        <v>565</v>
      </c>
    </row>
    <row r="57" spans="1:6" ht="18.75" customHeight="1">
      <c r="A57" s="385" t="s">
        <v>125</v>
      </c>
      <c r="B57" s="22" t="s">
        <v>667</v>
      </c>
      <c r="C57" s="7">
        <v>12060004</v>
      </c>
      <c r="D57" s="23" t="s">
        <v>1784</v>
      </c>
      <c r="E57" s="24" t="s">
        <v>565</v>
      </c>
      <c r="F57" s="25">
        <v>288750</v>
      </c>
    </row>
    <row r="58" spans="1:6" ht="18.75" customHeight="1">
      <c r="A58" s="385" t="s">
        <v>125</v>
      </c>
      <c r="B58" s="22" t="s">
        <v>667</v>
      </c>
      <c r="C58" s="7">
        <v>12060029</v>
      </c>
      <c r="D58" s="23" t="s">
        <v>1785</v>
      </c>
      <c r="E58" s="24">
        <v>6001000000</v>
      </c>
      <c r="F58" s="25">
        <v>18480000</v>
      </c>
    </row>
    <row r="59" spans="1:6" ht="18.75" customHeight="1">
      <c r="A59" s="385" t="s">
        <v>125</v>
      </c>
      <c r="B59" s="22" t="s">
        <v>667</v>
      </c>
      <c r="C59" s="7">
        <v>12060061</v>
      </c>
      <c r="D59" s="23" t="s">
        <v>4508</v>
      </c>
      <c r="E59" s="24">
        <v>9000000</v>
      </c>
      <c r="F59" s="25" t="s">
        <v>565</v>
      </c>
    </row>
    <row r="60" spans="1:6" ht="18.75" customHeight="1">
      <c r="A60" s="385" t="s">
        <v>125</v>
      </c>
      <c r="B60" s="22" t="s">
        <v>667</v>
      </c>
      <c r="C60" s="7">
        <v>12080003</v>
      </c>
      <c r="D60" s="23" t="s">
        <v>1786</v>
      </c>
      <c r="E60" s="24">
        <v>103950000</v>
      </c>
      <c r="F60" s="25">
        <v>25000000</v>
      </c>
    </row>
    <row r="61" spans="1:6" ht="18.75" customHeight="1">
      <c r="A61" s="385" t="s">
        <v>125</v>
      </c>
      <c r="B61" s="22" t="s">
        <v>667</v>
      </c>
      <c r="C61" s="7">
        <v>12080013</v>
      </c>
      <c r="D61" s="23" t="s">
        <v>1173</v>
      </c>
      <c r="E61" s="24">
        <v>46200000</v>
      </c>
      <c r="F61" s="25">
        <v>220000000</v>
      </c>
    </row>
    <row r="62" spans="1:6" ht="18.75" customHeight="1">
      <c r="A62" s="385" t="s">
        <v>125</v>
      </c>
      <c r="B62" s="22" t="s">
        <v>667</v>
      </c>
      <c r="C62" s="7">
        <v>12110002</v>
      </c>
      <c r="D62" s="23" t="s">
        <v>1783</v>
      </c>
      <c r="E62" s="24">
        <v>17000000</v>
      </c>
      <c r="F62" s="25">
        <v>17000000</v>
      </c>
    </row>
    <row r="63" spans="1:6" ht="18.75" customHeight="1">
      <c r="A63" s="385" t="s">
        <v>125</v>
      </c>
      <c r="B63" s="22" t="s">
        <v>667</v>
      </c>
      <c r="C63" s="7">
        <v>12120001</v>
      </c>
      <c r="D63" s="23" t="s">
        <v>1787</v>
      </c>
      <c r="E63" s="24">
        <v>640607693</v>
      </c>
      <c r="F63" s="25">
        <v>1000000000</v>
      </c>
    </row>
    <row r="64" spans="1:6" ht="18.75" customHeight="1">
      <c r="A64" s="385" t="s">
        <v>125</v>
      </c>
      <c r="B64" s="22" t="s">
        <v>667</v>
      </c>
      <c r="C64" s="7">
        <v>12140001</v>
      </c>
      <c r="D64" s="23" t="s">
        <v>1788</v>
      </c>
      <c r="E64" s="24">
        <v>10000000</v>
      </c>
      <c r="F64" s="25">
        <v>20000000</v>
      </c>
    </row>
    <row r="65" spans="1:7" ht="18.75" customHeight="1">
      <c r="A65" s="385" t="s">
        <v>125</v>
      </c>
      <c r="B65" s="22" t="s">
        <v>667</v>
      </c>
      <c r="C65" s="7">
        <v>12140002</v>
      </c>
      <c r="D65" s="23" t="s">
        <v>1790</v>
      </c>
      <c r="E65" s="24">
        <v>10000000</v>
      </c>
      <c r="F65" s="25">
        <v>50000000</v>
      </c>
    </row>
    <row r="66" spans="1:7" s="10" customFormat="1" ht="18.75" customHeight="1">
      <c r="A66" s="387" t="s">
        <v>125</v>
      </c>
      <c r="B66" s="22" t="s">
        <v>667</v>
      </c>
      <c r="C66" s="29" t="s">
        <v>241</v>
      </c>
      <c r="D66" s="38"/>
      <c r="E66" s="39">
        <f>SUM(E48:E65)</f>
        <v>11729922797</v>
      </c>
      <c r="F66" s="39">
        <f>SUM(F48:F65)</f>
        <v>2789822943.7600002</v>
      </c>
    </row>
    <row r="67" spans="1:7" s="160" customFormat="1" ht="18.75" customHeight="1">
      <c r="A67" s="388" t="s">
        <v>1718</v>
      </c>
      <c r="B67" s="158" t="s">
        <v>1862</v>
      </c>
      <c r="C67" s="7">
        <v>12040017</v>
      </c>
      <c r="D67" s="159" t="s">
        <v>1834</v>
      </c>
      <c r="E67" s="24" t="s">
        <v>565</v>
      </c>
      <c r="F67" s="25">
        <v>18500000</v>
      </c>
    </row>
    <row r="68" spans="1:7" s="160" customFormat="1" ht="18.75" customHeight="1">
      <c r="A68" s="388" t="s">
        <v>1718</v>
      </c>
      <c r="B68" s="158" t="s">
        <v>1862</v>
      </c>
      <c r="C68" s="7">
        <v>12040151</v>
      </c>
      <c r="D68" s="27" t="s">
        <v>1781</v>
      </c>
      <c r="E68" s="24" t="s">
        <v>565</v>
      </c>
      <c r="F68" s="25">
        <v>13000000</v>
      </c>
    </row>
    <row r="69" spans="1:7" s="160" customFormat="1" ht="18.75" customHeight="1">
      <c r="A69" s="388" t="s">
        <v>1718</v>
      </c>
      <c r="B69" s="158" t="s">
        <v>1862</v>
      </c>
      <c r="C69" s="7">
        <v>12040540</v>
      </c>
      <c r="D69" s="27" t="s">
        <v>1197</v>
      </c>
      <c r="E69" s="24" t="s">
        <v>565</v>
      </c>
      <c r="F69" s="25">
        <v>270000000</v>
      </c>
    </row>
    <row r="70" spans="1:7" s="160" customFormat="1" ht="18.75" customHeight="1">
      <c r="A70" s="388" t="s">
        <v>1718</v>
      </c>
      <c r="B70" s="158" t="s">
        <v>1862</v>
      </c>
      <c r="C70" s="42" t="s">
        <v>241</v>
      </c>
      <c r="D70" s="30"/>
      <c r="E70" s="31">
        <f>SUM(E67:E69)</f>
        <v>0</v>
      </c>
      <c r="F70" s="31">
        <f>SUM(F67:F69)</f>
        <v>301500000</v>
      </c>
    </row>
    <row r="71" spans="1:7" ht="18.75" customHeight="1">
      <c r="A71" s="385" t="s">
        <v>69</v>
      </c>
      <c r="B71" s="22" t="s">
        <v>1893</v>
      </c>
      <c r="C71" s="7">
        <v>12040052</v>
      </c>
      <c r="D71" s="32" t="s">
        <v>1131</v>
      </c>
      <c r="E71" s="48">
        <v>70000</v>
      </c>
      <c r="F71" s="48" t="s">
        <v>565</v>
      </c>
    </row>
    <row r="72" spans="1:7" ht="18.75" customHeight="1">
      <c r="A72" s="385" t="s">
        <v>69</v>
      </c>
      <c r="B72" s="22" t="s">
        <v>1893</v>
      </c>
      <c r="C72" s="7">
        <v>12040153</v>
      </c>
      <c r="D72" s="32" t="s">
        <v>352</v>
      </c>
      <c r="E72" s="48" t="s">
        <v>565</v>
      </c>
      <c r="F72" s="48">
        <v>2000000</v>
      </c>
    </row>
    <row r="73" spans="1:7" ht="18.75" customHeight="1">
      <c r="A73" s="385" t="s">
        <v>69</v>
      </c>
      <c r="B73" s="22" t="s">
        <v>1893</v>
      </c>
      <c r="C73" s="7">
        <v>12040220</v>
      </c>
      <c r="D73" s="32" t="s">
        <v>4509</v>
      </c>
      <c r="E73" s="48">
        <v>15000000</v>
      </c>
      <c r="F73" s="48" t="s">
        <v>565</v>
      </c>
    </row>
    <row r="74" spans="1:7" ht="18.75" customHeight="1">
      <c r="A74" s="385" t="s">
        <v>69</v>
      </c>
      <c r="B74" s="22" t="s">
        <v>1893</v>
      </c>
      <c r="C74" s="7">
        <v>12040362</v>
      </c>
      <c r="D74" s="32" t="s">
        <v>354</v>
      </c>
      <c r="E74" s="48">
        <v>35000000</v>
      </c>
      <c r="F74" s="48">
        <v>2000000</v>
      </c>
    </row>
    <row r="75" spans="1:7" ht="18.75" customHeight="1">
      <c r="A75" s="385" t="s">
        <v>69</v>
      </c>
      <c r="B75" s="22" t="s">
        <v>1893</v>
      </c>
      <c r="C75" s="7">
        <v>12040369</v>
      </c>
      <c r="D75" s="32" t="s">
        <v>1180</v>
      </c>
      <c r="E75" s="48" t="s">
        <v>565</v>
      </c>
      <c r="F75" s="48">
        <v>5000000</v>
      </c>
    </row>
    <row r="76" spans="1:7" ht="18.75" customHeight="1">
      <c r="A76" s="385" t="s">
        <v>69</v>
      </c>
      <c r="B76" s="22" t="s">
        <v>1893</v>
      </c>
      <c r="C76" s="7">
        <v>12040677</v>
      </c>
      <c r="D76" s="32" t="s">
        <v>352</v>
      </c>
      <c r="E76" s="48">
        <v>2000000</v>
      </c>
      <c r="F76" s="48" t="s">
        <v>565</v>
      </c>
    </row>
    <row r="77" spans="1:7" ht="18.75" customHeight="1">
      <c r="A77" s="385" t="s">
        <v>69</v>
      </c>
      <c r="B77" s="22" t="s">
        <v>1893</v>
      </c>
      <c r="C77" s="29" t="s">
        <v>241</v>
      </c>
      <c r="D77" s="35"/>
      <c r="E77" s="49">
        <f>SUM(E71:E76)</f>
        <v>52070000</v>
      </c>
      <c r="F77" s="49">
        <f>SUM(F71:F76)</f>
        <v>9000000</v>
      </c>
    </row>
    <row r="78" spans="1:7" ht="18.75" customHeight="1">
      <c r="A78" s="385" t="s">
        <v>1721</v>
      </c>
      <c r="B78" s="22" t="s">
        <v>807</v>
      </c>
      <c r="C78" s="7">
        <v>12040028</v>
      </c>
      <c r="D78" s="26" t="s">
        <v>242</v>
      </c>
      <c r="E78" s="25">
        <v>42712216</v>
      </c>
      <c r="F78" s="25">
        <v>42712216</v>
      </c>
    </row>
    <row r="79" spans="1:7" ht="18.75" customHeight="1">
      <c r="A79" s="385" t="s">
        <v>1721</v>
      </c>
      <c r="B79" s="22" t="s">
        <v>1885</v>
      </c>
      <c r="C79" s="256" t="s">
        <v>241</v>
      </c>
      <c r="D79" s="21"/>
      <c r="E79" s="50">
        <f>SUM(E78)</f>
        <v>42712216</v>
      </c>
      <c r="F79" s="51">
        <f>SUM(F78:F78)</f>
        <v>42712216</v>
      </c>
      <c r="G79" s="52"/>
    </row>
    <row r="80" spans="1:7" ht="18.75" customHeight="1">
      <c r="A80" s="385" t="s">
        <v>1732</v>
      </c>
      <c r="B80" s="215" t="s">
        <v>1886</v>
      </c>
      <c r="C80" s="7">
        <v>12040017</v>
      </c>
      <c r="D80" s="53" t="s">
        <v>1834</v>
      </c>
      <c r="E80" s="128">
        <v>1100000</v>
      </c>
      <c r="F80" s="128">
        <v>1100000</v>
      </c>
    </row>
    <row r="81" spans="1:6" ht="18.75" customHeight="1">
      <c r="A81" s="385" t="s">
        <v>1732</v>
      </c>
      <c r="B81" s="215" t="s">
        <v>1886</v>
      </c>
      <c r="C81" s="7">
        <v>12040104</v>
      </c>
      <c r="D81" s="53" t="s">
        <v>794</v>
      </c>
      <c r="E81" s="54">
        <v>369750000</v>
      </c>
      <c r="F81" s="54">
        <v>369750000</v>
      </c>
    </row>
    <row r="82" spans="1:6" ht="18.75" customHeight="1">
      <c r="A82" s="385" t="s">
        <v>1732</v>
      </c>
      <c r="B82" s="215" t="s">
        <v>1886</v>
      </c>
      <c r="C82" s="7">
        <v>12040105</v>
      </c>
      <c r="D82" s="53" t="s">
        <v>1181</v>
      </c>
      <c r="E82" s="54">
        <v>133400000</v>
      </c>
      <c r="F82" s="54">
        <v>133400000</v>
      </c>
    </row>
    <row r="83" spans="1:6" ht="18.75" customHeight="1">
      <c r="A83" s="385" t="s">
        <v>1732</v>
      </c>
      <c r="B83" s="215" t="s">
        <v>1886</v>
      </c>
      <c r="C83" s="7">
        <v>12040106</v>
      </c>
      <c r="D83" s="55" t="s">
        <v>795</v>
      </c>
      <c r="E83" s="54">
        <v>14500000</v>
      </c>
      <c r="F83" s="54">
        <v>14500000</v>
      </c>
    </row>
    <row r="84" spans="1:6" ht="18.75" customHeight="1">
      <c r="A84" s="387" t="s">
        <v>1732</v>
      </c>
      <c r="B84" s="215" t="s">
        <v>1886</v>
      </c>
      <c r="C84" s="7"/>
      <c r="D84" s="57" t="s">
        <v>241</v>
      </c>
      <c r="E84" s="58">
        <f>SUM(E80:E83)</f>
        <v>518750000</v>
      </c>
      <c r="F84" s="31">
        <f>SUM(F80:F83)</f>
        <v>518750000</v>
      </c>
    </row>
    <row r="85" spans="1:6" ht="18.75" customHeight="1">
      <c r="A85" s="385" t="s">
        <v>1775</v>
      </c>
      <c r="B85" s="22" t="s">
        <v>675</v>
      </c>
      <c r="C85" s="7">
        <v>12040284</v>
      </c>
      <c r="D85" s="21" t="s">
        <v>1198</v>
      </c>
      <c r="E85" s="129">
        <v>4400000</v>
      </c>
      <c r="F85" s="25">
        <v>2900000</v>
      </c>
    </row>
    <row r="86" spans="1:6" ht="18.75" customHeight="1">
      <c r="A86" s="387" t="s">
        <v>1775</v>
      </c>
      <c r="B86" s="22" t="s">
        <v>675</v>
      </c>
      <c r="C86" s="41" t="s">
        <v>241</v>
      </c>
      <c r="D86" s="21"/>
      <c r="E86" s="50">
        <f>SUM(E85:E85)</f>
        <v>4400000</v>
      </c>
      <c r="F86" s="130">
        <f>SUM(F85:F85)</f>
        <v>2900000</v>
      </c>
    </row>
    <row r="87" spans="1:6" ht="18.75" customHeight="1">
      <c r="A87" s="385" t="s">
        <v>1776</v>
      </c>
      <c r="B87" s="22" t="s">
        <v>1887</v>
      </c>
      <c r="C87" s="7">
        <v>12040026</v>
      </c>
      <c r="D87" s="21" t="s">
        <v>1202</v>
      </c>
      <c r="E87" s="382">
        <v>10600000</v>
      </c>
      <c r="F87" s="383">
        <v>2900000</v>
      </c>
    </row>
    <row r="88" spans="1:6" ht="18.75" customHeight="1">
      <c r="A88" s="385" t="s">
        <v>1776</v>
      </c>
      <c r="B88" s="22" t="s">
        <v>1887</v>
      </c>
      <c r="C88" s="7">
        <v>12040089</v>
      </c>
      <c r="D88" s="23" t="s">
        <v>1200</v>
      </c>
      <c r="E88" s="24">
        <v>2000000</v>
      </c>
      <c r="F88" s="25">
        <v>2050000</v>
      </c>
    </row>
    <row r="89" spans="1:6" ht="18.75" customHeight="1">
      <c r="A89" s="385" t="s">
        <v>1776</v>
      </c>
      <c r="B89" s="22" t="s">
        <v>1887</v>
      </c>
      <c r="C89" s="7">
        <v>12040283</v>
      </c>
      <c r="D89" s="23" t="s">
        <v>1201</v>
      </c>
      <c r="E89" s="24">
        <v>4000000</v>
      </c>
      <c r="F89" s="25">
        <v>4050000</v>
      </c>
    </row>
    <row r="90" spans="1:6" ht="18.75" customHeight="1">
      <c r="A90" s="385" t="s">
        <v>1776</v>
      </c>
      <c r="B90" s="22" t="s">
        <v>1887</v>
      </c>
      <c r="C90" s="7">
        <v>12050001</v>
      </c>
      <c r="D90" s="23" t="s">
        <v>1199</v>
      </c>
      <c r="E90" s="24">
        <v>3000000</v>
      </c>
      <c r="F90" s="25">
        <v>3050000</v>
      </c>
    </row>
    <row r="91" spans="1:6" ht="18.75" customHeight="1">
      <c r="A91" s="387" t="s">
        <v>1776</v>
      </c>
      <c r="B91" s="22" t="s">
        <v>1887</v>
      </c>
      <c r="C91" s="41" t="s">
        <v>241</v>
      </c>
      <c r="D91" s="30"/>
      <c r="E91" s="31">
        <f>SUM(E87:E90)</f>
        <v>19600000</v>
      </c>
      <c r="F91" s="31">
        <f>SUM(F87:F90)</f>
        <v>12050000</v>
      </c>
    </row>
    <row r="92" spans="1:6" ht="18.75" customHeight="1">
      <c r="A92" s="385" t="s">
        <v>152</v>
      </c>
      <c r="B92" s="22" t="s">
        <v>1888</v>
      </c>
      <c r="C92" s="7">
        <v>12040026</v>
      </c>
      <c r="D92" s="26" t="s">
        <v>1202</v>
      </c>
      <c r="E92" s="24">
        <v>3500000</v>
      </c>
      <c r="F92" s="25">
        <v>4000000</v>
      </c>
    </row>
    <row r="93" spans="1:6" ht="18.75" customHeight="1">
      <c r="A93" s="385" t="s">
        <v>152</v>
      </c>
      <c r="B93" s="22" t="s">
        <v>1888</v>
      </c>
      <c r="C93" s="7">
        <v>12050001</v>
      </c>
      <c r="D93" s="23" t="s">
        <v>1199</v>
      </c>
      <c r="E93" s="24">
        <v>5000000</v>
      </c>
      <c r="F93" s="25">
        <v>5500000</v>
      </c>
    </row>
    <row r="94" spans="1:6" ht="18.75" customHeight="1">
      <c r="A94" s="387" t="s">
        <v>152</v>
      </c>
      <c r="B94" s="22" t="s">
        <v>1888</v>
      </c>
      <c r="C94" s="41" t="s">
        <v>241</v>
      </c>
      <c r="D94" s="30"/>
      <c r="E94" s="31">
        <f>SUM(E92:E93)</f>
        <v>8500000</v>
      </c>
      <c r="F94" s="31">
        <f>SUM(F92:F93)</f>
        <v>9500000</v>
      </c>
    </row>
    <row r="95" spans="1:6" ht="18.75" customHeight="1">
      <c r="A95" s="385" t="s">
        <v>148</v>
      </c>
      <c r="B95" s="22" t="s">
        <v>1863</v>
      </c>
      <c r="C95" s="7">
        <v>12040026</v>
      </c>
      <c r="D95" s="32" t="s">
        <v>1202</v>
      </c>
      <c r="E95" s="59">
        <v>3250000</v>
      </c>
      <c r="F95" s="59">
        <v>2600000</v>
      </c>
    </row>
    <row r="96" spans="1:6" ht="18.75" customHeight="1">
      <c r="A96" s="385" t="s">
        <v>148</v>
      </c>
      <c r="B96" s="22" t="s">
        <v>1863</v>
      </c>
      <c r="C96" s="7">
        <v>12040283</v>
      </c>
      <c r="D96" s="32" t="s">
        <v>1201</v>
      </c>
      <c r="E96" s="59" t="s">
        <v>565</v>
      </c>
      <c r="F96" s="59">
        <v>800000</v>
      </c>
    </row>
    <row r="97" spans="1:6" ht="18.75" customHeight="1">
      <c r="A97" s="385" t="s">
        <v>148</v>
      </c>
      <c r="B97" s="22" t="s">
        <v>1863</v>
      </c>
      <c r="C97" s="7">
        <v>12050001</v>
      </c>
      <c r="D97" s="32" t="s">
        <v>1199</v>
      </c>
      <c r="E97" s="59">
        <v>3500000</v>
      </c>
      <c r="F97" s="59">
        <v>3600000</v>
      </c>
    </row>
    <row r="98" spans="1:6" ht="18.75" customHeight="1">
      <c r="A98" s="387" t="s">
        <v>148</v>
      </c>
      <c r="B98" s="22" t="s">
        <v>1863</v>
      </c>
      <c r="C98" s="18" t="s">
        <v>241</v>
      </c>
      <c r="D98" s="18"/>
      <c r="E98" s="19">
        <f>SUM(E95:E97)</f>
        <v>6750000</v>
      </c>
      <c r="F98" s="19">
        <f>SUM(F95:F97)</f>
        <v>7000000</v>
      </c>
    </row>
    <row r="99" spans="1:6" ht="18.75" customHeight="1">
      <c r="A99" s="385" t="s">
        <v>1735</v>
      </c>
      <c r="B99" s="22" t="s">
        <v>632</v>
      </c>
      <c r="C99" s="7">
        <v>12020001</v>
      </c>
      <c r="D99" s="60" t="s">
        <v>295</v>
      </c>
      <c r="E99" s="61" t="s">
        <v>565</v>
      </c>
      <c r="F99" s="96">
        <v>1000000</v>
      </c>
    </row>
    <row r="100" spans="1:6" ht="18.75" customHeight="1">
      <c r="A100" s="385" t="s">
        <v>1735</v>
      </c>
      <c r="B100" s="22" t="s">
        <v>632</v>
      </c>
      <c r="C100" s="7">
        <v>12020061</v>
      </c>
      <c r="D100" s="60" t="s">
        <v>295</v>
      </c>
      <c r="E100" s="61">
        <v>1000000</v>
      </c>
      <c r="F100" s="96" t="s">
        <v>565</v>
      </c>
    </row>
    <row r="101" spans="1:6" ht="18.75" customHeight="1">
      <c r="A101" s="385" t="s">
        <v>1735</v>
      </c>
      <c r="B101" s="22" t="s">
        <v>632</v>
      </c>
      <c r="C101" s="7">
        <v>12040052</v>
      </c>
      <c r="D101" s="60" t="s">
        <v>1131</v>
      </c>
      <c r="E101" s="61">
        <v>2427100</v>
      </c>
      <c r="F101" s="96">
        <v>1100000</v>
      </c>
    </row>
    <row r="102" spans="1:6" ht="18.75" customHeight="1">
      <c r="A102" s="385" t="s">
        <v>1735</v>
      </c>
      <c r="B102" s="22" t="s">
        <v>632</v>
      </c>
      <c r="C102" s="7">
        <v>12040207</v>
      </c>
      <c r="D102" s="60" t="s">
        <v>296</v>
      </c>
      <c r="E102" s="61">
        <v>12000000</v>
      </c>
      <c r="F102" s="96">
        <v>15000000</v>
      </c>
    </row>
    <row r="103" spans="1:6" ht="18.75" customHeight="1">
      <c r="A103" s="385" t="s">
        <v>1735</v>
      </c>
      <c r="B103" s="22" t="s">
        <v>632</v>
      </c>
      <c r="C103" s="7">
        <v>12040239</v>
      </c>
      <c r="D103" s="60" t="s">
        <v>297</v>
      </c>
      <c r="E103" s="61">
        <v>365400</v>
      </c>
      <c r="F103" s="96">
        <v>365400</v>
      </c>
    </row>
    <row r="104" spans="1:6" ht="18.75" customHeight="1">
      <c r="A104" s="385" t="s">
        <v>1735</v>
      </c>
      <c r="B104" s="22" t="s">
        <v>632</v>
      </c>
      <c r="C104" s="7">
        <v>12040268</v>
      </c>
      <c r="D104" s="60" t="s">
        <v>298</v>
      </c>
      <c r="E104" s="61">
        <v>417600</v>
      </c>
      <c r="F104" s="96">
        <v>417600</v>
      </c>
    </row>
    <row r="105" spans="1:6" ht="18.75" customHeight="1">
      <c r="A105" s="385" t="s">
        <v>1735</v>
      </c>
      <c r="B105" s="22" t="s">
        <v>632</v>
      </c>
      <c r="C105" s="7">
        <v>12040556</v>
      </c>
      <c r="D105" s="60" t="s">
        <v>299</v>
      </c>
      <c r="E105" s="61" t="s">
        <v>565</v>
      </c>
      <c r="F105" s="96">
        <v>150000</v>
      </c>
    </row>
    <row r="106" spans="1:6" ht="18.75" customHeight="1">
      <c r="A106" s="385" t="s">
        <v>1735</v>
      </c>
      <c r="B106" s="22" t="s">
        <v>632</v>
      </c>
      <c r="C106" s="7">
        <v>12040568</v>
      </c>
      <c r="D106" s="60" t="s">
        <v>292</v>
      </c>
      <c r="E106" s="61">
        <v>172000</v>
      </c>
      <c r="F106" s="96" t="s">
        <v>565</v>
      </c>
    </row>
    <row r="107" spans="1:6" ht="18.75" customHeight="1">
      <c r="A107" s="385" t="s">
        <v>1735</v>
      </c>
      <c r="B107" s="22" t="s">
        <v>632</v>
      </c>
      <c r="C107" s="7">
        <v>12040603</v>
      </c>
      <c r="D107" s="60" t="s">
        <v>300</v>
      </c>
      <c r="E107" s="61">
        <v>1500000</v>
      </c>
      <c r="F107" s="96">
        <v>1500000</v>
      </c>
    </row>
    <row r="108" spans="1:6" ht="18.75" customHeight="1">
      <c r="A108" s="385" t="s">
        <v>1735</v>
      </c>
      <c r="B108" s="22" t="s">
        <v>632</v>
      </c>
      <c r="C108" s="7">
        <v>12040675</v>
      </c>
      <c r="D108" s="60" t="s">
        <v>4510</v>
      </c>
      <c r="E108" s="61">
        <v>15000000</v>
      </c>
      <c r="F108" s="96" t="s">
        <v>565</v>
      </c>
    </row>
    <row r="109" spans="1:6" ht="18.75" customHeight="1">
      <c r="A109" s="385" t="s">
        <v>1735</v>
      </c>
      <c r="B109" s="22" t="s">
        <v>632</v>
      </c>
      <c r="C109" s="7">
        <v>12050024</v>
      </c>
      <c r="D109" s="60" t="s">
        <v>301</v>
      </c>
      <c r="E109" s="61">
        <v>2000000</v>
      </c>
      <c r="F109" s="96">
        <v>5000000</v>
      </c>
    </row>
    <row r="110" spans="1:6" ht="18.75" customHeight="1">
      <c r="A110" s="385" t="s">
        <v>1735</v>
      </c>
      <c r="B110" s="22" t="s">
        <v>632</v>
      </c>
      <c r="C110" s="7">
        <v>12060005</v>
      </c>
      <c r="D110" s="60" t="s">
        <v>302</v>
      </c>
      <c r="E110" s="61">
        <v>3500000</v>
      </c>
      <c r="F110" s="96">
        <v>3000000</v>
      </c>
    </row>
    <row r="111" spans="1:6" ht="18.75" customHeight="1">
      <c r="A111" s="385" t="s">
        <v>1735</v>
      </c>
      <c r="B111" s="22" t="s">
        <v>632</v>
      </c>
      <c r="C111" s="7">
        <v>12060033</v>
      </c>
      <c r="D111" s="60" t="s">
        <v>303</v>
      </c>
      <c r="E111" s="61">
        <v>500000</v>
      </c>
      <c r="F111" s="96">
        <v>1500000</v>
      </c>
    </row>
    <row r="112" spans="1:6" ht="18.75" customHeight="1">
      <c r="A112" s="385" t="s">
        <v>1735</v>
      </c>
      <c r="B112" s="22" t="s">
        <v>632</v>
      </c>
      <c r="C112" s="7">
        <v>12060043</v>
      </c>
      <c r="D112" s="60" t="s">
        <v>1132</v>
      </c>
      <c r="E112" s="61">
        <v>1000000</v>
      </c>
      <c r="F112" s="96" t="s">
        <v>565</v>
      </c>
    </row>
    <row r="113" spans="1:6" ht="18.75" customHeight="1">
      <c r="A113" s="385" t="s">
        <v>1735</v>
      </c>
      <c r="B113" s="22" t="s">
        <v>632</v>
      </c>
      <c r="C113" s="7">
        <v>12070128</v>
      </c>
      <c r="D113" s="60" t="s">
        <v>304</v>
      </c>
      <c r="E113" s="61">
        <v>3600000</v>
      </c>
      <c r="F113" s="96">
        <v>2500000</v>
      </c>
    </row>
    <row r="114" spans="1:6" ht="18.75" customHeight="1">
      <c r="A114" s="385" t="s">
        <v>1735</v>
      </c>
      <c r="B114" s="22" t="s">
        <v>632</v>
      </c>
      <c r="C114" s="7">
        <v>12090001</v>
      </c>
      <c r="D114" s="60" t="s">
        <v>305</v>
      </c>
      <c r="E114" s="61">
        <v>3500000</v>
      </c>
      <c r="F114" s="96">
        <v>10000000</v>
      </c>
    </row>
    <row r="115" spans="1:6" ht="18.75" customHeight="1">
      <c r="A115" s="385" t="s">
        <v>1735</v>
      </c>
      <c r="B115" s="22" t="s">
        <v>632</v>
      </c>
      <c r="C115" s="7">
        <v>12100007</v>
      </c>
      <c r="D115" s="60" t="s">
        <v>1182</v>
      </c>
      <c r="E115" s="61" t="s">
        <v>565</v>
      </c>
      <c r="F115" s="96">
        <v>15000000</v>
      </c>
    </row>
    <row r="116" spans="1:6" ht="18.75" customHeight="1">
      <c r="A116" s="387" t="s">
        <v>1735</v>
      </c>
      <c r="B116" s="22" t="s">
        <v>632</v>
      </c>
      <c r="C116" s="63" t="s">
        <v>241</v>
      </c>
      <c r="D116" s="64"/>
      <c r="E116" s="65">
        <f>SUM(E99:E115)</f>
        <v>46982100</v>
      </c>
      <c r="F116" s="62">
        <f>SUM(F99:F115)</f>
        <v>56533000</v>
      </c>
    </row>
    <row r="117" spans="1:6" ht="18.75" customHeight="1">
      <c r="A117" s="385" t="s">
        <v>1736</v>
      </c>
      <c r="B117" s="22" t="s">
        <v>1470</v>
      </c>
      <c r="C117" s="7">
        <v>12040167</v>
      </c>
      <c r="D117" s="26" t="s">
        <v>4501</v>
      </c>
      <c r="E117" s="66">
        <v>5725000</v>
      </c>
      <c r="F117" s="25" t="s">
        <v>565</v>
      </c>
    </row>
    <row r="118" spans="1:6" ht="18.75" customHeight="1">
      <c r="A118" s="385" t="s">
        <v>1736</v>
      </c>
      <c r="B118" s="22" t="s">
        <v>1470</v>
      </c>
      <c r="C118" s="7">
        <v>12040243</v>
      </c>
      <c r="D118" s="26" t="s">
        <v>355</v>
      </c>
      <c r="E118" s="66">
        <v>2775000</v>
      </c>
      <c r="F118" s="25">
        <v>2775000</v>
      </c>
    </row>
    <row r="119" spans="1:6" ht="18.75" customHeight="1">
      <c r="A119" s="385" t="s">
        <v>1736</v>
      </c>
      <c r="B119" s="22" t="s">
        <v>1470</v>
      </c>
      <c r="C119" s="7">
        <v>12050490</v>
      </c>
      <c r="D119" s="26" t="s">
        <v>1183</v>
      </c>
      <c r="E119" s="66" t="s">
        <v>565</v>
      </c>
      <c r="F119" s="25">
        <v>5725000</v>
      </c>
    </row>
    <row r="120" spans="1:6" ht="18.75" customHeight="1">
      <c r="A120" s="385" t="s">
        <v>1736</v>
      </c>
      <c r="B120" s="22" t="s">
        <v>1470</v>
      </c>
      <c r="C120" s="7">
        <v>12060067</v>
      </c>
      <c r="D120" s="26" t="s">
        <v>4511</v>
      </c>
      <c r="E120" s="66">
        <v>4800000</v>
      </c>
      <c r="F120" s="25" t="s">
        <v>565</v>
      </c>
    </row>
    <row r="121" spans="1:6" ht="18.75" customHeight="1">
      <c r="A121" s="385" t="s">
        <v>1736</v>
      </c>
      <c r="B121" s="22" t="s">
        <v>1470</v>
      </c>
      <c r="C121" s="7">
        <v>12060170</v>
      </c>
      <c r="D121" s="26" t="s">
        <v>356</v>
      </c>
      <c r="E121" s="66">
        <v>11400000</v>
      </c>
      <c r="F121" s="25">
        <v>11400000</v>
      </c>
    </row>
    <row r="122" spans="1:6" ht="18.75" customHeight="1">
      <c r="A122" s="385" t="s">
        <v>1736</v>
      </c>
      <c r="B122" s="22" t="s">
        <v>1470</v>
      </c>
      <c r="C122" s="7">
        <v>12060179</v>
      </c>
      <c r="D122" s="26" t="s">
        <v>1133</v>
      </c>
      <c r="E122" s="66">
        <v>2500000</v>
      </c>
      <c r="F122" s="25">
        <v>2500000</v>
      </c>
    </row>
    <row r="123" spans="1:6" ht="18.75" customHeight="1">
      <c r="A123" s="385" t="s">
        <v>1736</v>
      </c>
      <c r="B123" s="22" t="s">
        <v>1470</v>
      </c>
      <c r="C123" s="7">
        <v>12060200</v>
      </c>
      <c r="D123" s="26" t="s">
        <v>1134</v>
      </c>
      <c r="E123" s="67" t="s">
        <v>565</v>
      </c>
      <c r="F123" s="25">
        <v>4800000</v>
      </c>
    </row>
    <row r="124" spans="1:6" ht="18.75" customHeight="1">
      <c r="A124" s="385" t="s">
        <v>1736</v>
      </c>
      <c r="B124" s="22" t="s">
        <v>1470</v>
      </c>
      <c r="C124" s="7">
        <v>12060201</v>
      </c>
      <c r="D124" s="26" t="s">
        <v>363</v>
      </c>
      <c r="E124" s="67" t="s">
        <v>565</v>
      </c>
      <c r="F124" s="25">
        <v>100000</v>
      </c>
    </row>
    <row r="125" spans="1:6" ht="18.75" customHeight="1">
      <c r="A125" s="385" t="s">
        <v>1736</v>
      </c>
      <c r="B125" s="22" t="s">
        <v>1470</v>
      </c>
      <c r="C125" s="7">
        <v>12070127</v>
      </c>
      <c r="D125" s="26" t="s">
        <v>4512</v>
      </c>
      <c r="E125" s="67">
        <v>100000</v>
      </c>
      <c r="F125" s="25" t="s">
        <v>565</v>
      </c>
    </row>
    <row r="126" spans="1:6" ht="18.75" customHeight="1">
      <c r="A126" s="387" t="s">
        <v>1736</v>
      </c>
      <c r="B126" s="22" t="s">
        <v>1470</v>
      </c>
      <c r="C126" s="29" t="s">
        <v>241</v>
      </c>
      <c r="D126" s="43"/>
      <c r="E126" s="40">
        <f>SUM(E117:E125)</f>
        <v>27300000</v>
      </c>
      <c r="F126" s="31">
        <f>SUM(F117:F125)</f>
        <v>27300000</v>
      </c>
    </row>
    <row r="127" spans="1:6" ht="18.75" customHeight="1">
      <c r="A127" s="385" t="s">
        <v>1737</v>
      </c>
      <c r="B127" s="22" t="s">
        <v>1471</v>
      </c>
      <c r="C127" s="7">
        <v>12060032</v>
      </c>
      <c r="D127" s="32" t="s">
        <v>1135</v>
      </c>
      <c r="E127" s="68" t="s">
        <v>565</v>
      </c>
      <c r="F127" s="68">
        <v>3000000</v>
      </c>
    </row>
    <row r="128" spans="1:6" ht="18.75" customHeight="1">
      <c r="A128" s="385" t="s">
        <v>1737</v>
      </c>
      <c r="B128" s="22" t="s">
        <v>1471</v>
      </c>
      <c r="C128" s="7">
        <v>12060066</v>
      </c>
      <c r="D128" s="32" t="s">
        <v>1137</v>
      </c>
      <c r="E128" s="68">
        <v>7700000</v>
      </c>
      <c r="F128" s="68">
        <v>7300000</v>
      </c>
    </row>
    <row r="129" spans="1:6" ht="18.75" customHeight="1">
      <c r="A129" s="385" t="s">
        <v>1737</v>
      </c>
      <c r="B129" s="22" t="s">
        <v>1471</v>
      </c>
      <c r="C129" s="7">
        <v>12060163</v>
      </c>
      <c r="D129" s="32" t="s">
        <v>1136</v>
      </c>
      <c r="E129" s="68">
        <v>500000</v>
      </c>
      <c r="F129" s="68">
        <v>750000</v>
      </c>
    </row>
    <row r="130" spans="1:6" ht="18.75" customHeight="1">
      <c r="A130" s="385" t="s">
        <v>1737</v>
      </c>
      <c r="B130" s="22" t="s">
        <v>1471</v>
      </c>
      <c r="C130" s="7">
        <v>12080016</v>
      </c>
      <c r="D130" s="32" t="s">
        <v>1138</v>
      </c>
      <c r="E130" s="68" t="s">
        <v>565</v>
      </c>
      <c r="F130" s="68">
        <v>200000</v>
      </c>
    </row>
    <row r="131" spans="1:6" ht="18.75" customHeight="1">
      <c r="A131" s="387" t="s">
        <v>1737</v>
      </c>
      <c r="B131" s="22" t="s">
        <v>1471</v>
      </c>
      <c r="C131" s="29" t="s">
        <v>241</v>
      </c>
      <c r="D131" s="64"/>
      <c r="E131" s="69">
        <f>SUM(E127:E130)</f>
        <v>8200000</v>
      </c>
      <c r="F131" s="69">
        <f>SUM(F127:F130)</f>
        <v>11250000</v>
      </c>
    </row>
    <row r="132" spans="1:6" ht="18.75" customHeight="1">
      <c r="A132" s="385" t="s">
        <v>1739</v>
      </c>
      <c r="B132" s="22" t="s">
        <v>796</v>
      </c>
      <c r="C132" s="7">
        <v>12010037</v>
      </c>
      <c r="D132" s="23" t="s">
        <v>4513</v>
      </c>
      <c r="E132" s="28">
        <v>81000000</v>
      </c>
      <c r="F132" s="70" t="s">
        <v>565</v>
      </c>
    </row>
    <row r="133" spans="1:6" ht="18.75" customHeight="1">
      <c r="A133" s="385" t="s">
        <v>1739</v>
      </c>
      <c r="B133" s="22" t="s">
        <v>796</v>
      </c>
      <c r="C133" s="7">
        <v>12040125</v>
      </c>
      <c r="D133" s="26" t="s">
        <v>1203</v>
      </c>
      <c r="E133" s="28">
        <v>20000001</v>
      </c>
      <c r="F133" s="25">
        <v>30000000</v>
      </c>
    </row>
    <row r="134" spans="1:6" ht="18.75" customHeight="1">
      <c r="A134" s="385" t="s">
        <v>1739</v>
      </c>
      <c r="B134" s="22" t="s">
        <v>796</v>
      </c>
      <c r="C134" s="7">
        <v>12040463</v>
      </c>
      <c r="D134" s="26" t="s">
        <v>1205</v>
      </c>
      <c r="E134" s="28">
        <v>5000000</v>
      </c>
      <c r="F134" s="25">
        <v>6000000</v>
      </c>
    </row>
    <row r="135" spans="1:6" ht="18.75" customHeight="1">
      <c r="A135" s="385" t="s">
        <v>1739</v>
      </c>
      <c r="B135" s="22" t="s">
        <v>796</v>
      </c>
      <c r="C135" s="7">
        <v>12070066</v>
      </c>
      <c r="D135" s="23" t="s">
        <v>1206</v>
      </c>
      <c r="E135" s="28" t="s">
        <v>565</v>
      </c>
      <c r="F135" s="25">
        <v>119000000</v>
      </c>
    </row>
    <row r="136" spans="1:6" ht="18.75" customHeight="1">
      <c r="A136" s="385" t="s">
        <v>1739</v>
      </c>
      <c r="B136" s="22" t="s">
        <v>796</v>
      </c>
      <c r="C136" s="7">
        <v>12080022</v>
      </c>
      <c r="D136" s="26" t="s">
        <v>4514</v>
      </c>
      <c r="E136" s="71">
        <v>12000000</v>
      </c>
      <c r="F136" s="25" t="s">
        <v>565</v>
      </c>
    </row>
    <row r="137" spans="1:6" ht="18.75" customHeight="1">
      <c r="A137" s="385" t="s">
        <v>1739</v>
      </c>
      <c r="B137" s="22" t="s">
        <v>796</v>
      </c>
      <c r="C137" s="7">
        <v>12080023</v>
      </c>
      <c r="D137" s="23" t="s">
        <v>1204</v>
      </c>
      <c r="E137" s="28" t="s">
        <v>565</v>
      </c>
      <c r="F137" s="25">
        <v>13000000</v>
      </c>
    </row>
    <row r="138" spans="1:6" ht="18.75" customHeight="1">
      <c r="A138" s="387" t="s">
        <v>1739</v>
      </c>
      <c r="B138" s="22" t="s">
        <v>796</v>
      </c>
      <c r="C138" s="41" t="s">
        <v>241</v>
      </c>
      <c r="D138" s="43"/>
      <c r="E138" s="31">
        <f>SUM(E132:E137)</f>
        <v>118000001</v>
      </c>
      <c r="F138" s="31">
        <f>SUM(F132:F137)</f>
        <v>168000000</v>
      </c>
    </row>
    <row r="139" spans="1:6" ht="18.75" customHeight="1">
      <c r="A139" s="385" t="s">
        <v>1750</v>
      </c>
      <c r="B139" s="22" t="s">
        <v>639</v>
      </c>
      <c r="C139" s="7">
        <v>12040040</v>
      </c>
      <c r="D139" s="32" t="s">
        <v>307</v>
      </c>
      <c r="E139" s="33">
        <v>52412963</v>
      </c>
      <c r="F139" s="34">
        <v>37780500</v>
      </c>
    </row>
    <row r="140" spans="1:6" ht="18.75" customHeight="1">
      <c r="A140" s="385" t="s">
        <v>1750</v>
      </c>
      <c r="B140" s="22" t="s">
        <v>639</v>
      </c>
      <c r="C140" s="7">
        <v>12040041</v>
      </c>
      <c r="D140" s="32" t="s">
        <v>276</v>
      </c>
      <c r="E140" s="33">
        <v>78619445</v>
      </c>
      <c r="F140" s="34" t="s">
        <v>565</v>
      </c>
    </row>
    <row r="141" spans="1:6" ht="18.75" customHeight="1">
      <c r="A141" s="385" t="s">
        <v>1750</v>
      </c>
      <c r="B141" s="22" t="s">
        <v>639</v>
      </c>
      <c r="C141" s="7">
        <v>12040052</v>
      </c>
      <c r="D141" s="32" t="s">
        <v>1131</v>
      </c>
      <c r="E141" s="33">
        <v>100387500</v>
      </c>
      <c r="F141" s="34" t="s">
        <v>565</v>
      </c>
    </row>
    <row r="142" spans="1:6" ht="18.75" customHeight="1">
      <c r="A142" s="385" t="s">
        <v>1750</v>
      </c>
      <c r="B142" s="22" t="s">
        <v>639</v>
      </c>
      <c r="C142" s="7">
        <v>12040058</v>
      </c>
      <c r="D142" s="32" t="s">
        <v>318</v>
      </c>
      <c r="E142" s="33">
        <v>26206482</v>
      </c>
      <c r="F142" s="34">
        <v>18890250</v>
      </c>
    </row>
    <row r="143" spans="1:6" ht="18.75" customHeight="1">
      <c r="A143" s="385" t="s">
        <v>1750</v>
      </c>
      <c r="B143" s="22" t="s">
        <v>639</v>
      </c>
      <c r="C143" s="7">
        <v>12040302</v>
      </c>
      <c r="D143" s="32" t="s">
        <v>1207</v>
      </c>
      <c r="E143" s="33" t="s">
        <v>565</v>
      </c>
      <c r="F143" s="34">
        <v>51660000</v>
      </c>
    </row>
    <row r="144" spans="1:6" ht="18.75" customHeight="1">
      <c r="A144" s="385" t="s">
        <v>1750</v>
      </c>
      <c r="B144" s="22" t="s">
        <v>639</v>
      </c>
      <c r="C144" s="7">
        <v>12040480</v>
      </c>
      <c r="D144" s="32" t="s">
        <v>1213</v>
      </c>
      <c r="E144" s="33" t="s">
        <v>565</v>
      </c>
      <c r="F144" s="34">
        <v>100387500</v>
      </c>
    </row>
    <row r="145" spans="1:7" ht="18.75" customHeight="1">
      <c r="A145" s="385" t="s">
        <v>1750</v>
      </c>
      <c r="B145" s="22" t="s">
        <v>639</v>
      </c>
      <c r="C145" s="7">
        <v>12040532</v>
      </c>
      <c r="D145" s="32" t="s">
        <v>1144</v>
      </c>
      <c r="E145" s="33">
        <v>168845100</v>
      </c>
      <c r="F145" s="34" t="s">
        <v>565</v>
      </c>
    </row>
    <row r="146" spans="1:7" ht="18.75" customHeight="1">
      <c r="A146" s="385" t="s">
        <v>1750</v>
      </c>
      <c r="B146" s="22" t="s">
        <v>639</v>
      </c>
      <c r="C146" s="7">
        <v>12040569</v>
      </c>
      <c r="D146" s="32" t="s">
        <v>252</v>
      </c>
      <c r="E146" s="33">
        <v>52412963</v>
      </c>
      <c r="F146" s="34">
        <v>37780500</v>
      </c>
    </row>
    <row r="147" spans="1:7" ht="18.75" customHeight="1">
      <c r="A147" s="385" t="s">
        <v>1750</v>
      </c>
      <c r="B147" s="22" t="s">
        <v>639</v>
      </c>
      <c r="C147" s="7">
        <v>12040570</v>
      </c>
      <c r="D147" s="32" t="s">
        <v>250</v>
      </c>
      <c r="E147" s="33">
        <v>11180300</v>
      </c>
      <c r="F147" s="34">
        <v>12593500</v>
      </c>
    </row>
    <row r="148" spans="1:7" ht="18.75" customHeight="1">
      <c r="A148" s="385" t="s">
        <v>1750</v>
      </c>
      <c r="B148" s="22" t="s">
        <v>639</v>
      </c>
      <c r="C148" s="7">
        <v>12040604</v>
      </c>
      <c r="D148" s="32" t="s">
        <v>364</v>
      </c>
      <c r="E148" s="33">
        <v>52412963</v>
      </c>
      <c r="F148" s="34">
        <v>37780500</v>
      </c>
    </row>
    <row r="149" spans="1:7" ht="18.75" customHeight="1">
      <c r="A149" s="385" t="s">
        <v>1750</v>
      </c>
      <c r="B149" s="22" t="s">
        <v>639</v>
      </c>
      <c r="C149" s="7">
        <v>12040619</v>
      </c>
      <c r="D149" s="32" t="s">
        <v>317</v>
      </c>
      <c r="E149" s="33">
        <v>22360600</v>
      </c>
      <c r="F149" s="34">
        <v>12593500</v>
      </c>
    </row>
    <row r="150" spans="1:7" ht="18.75" customHeight="1">
      <c r="A150" s="385" t="s">
        <v>1750</v>
      </c>
      <c r="B150" s="22" t="s">
        <v>639</v>
      </c>
      <c r="C150" s="7">
        <v>12040621</v>
      </c>
      <c r="D150" s="32" t="s">
        <v>1208</v>
      </c>
      <c r="E150" s="33">
        <v>5590150</v>
      </c>
      <c r="F150" s="34">
        <v>6296750</v>
      </c>
    </row>
    <row r="151" spans="1:7" ht="18.75" customHeight="1">
      <c r="A151" s="385" t="s">
        <v>1750</v>
      </c>
      <c r="B151" s="22" t="s">
        <v>639</v>
      </c>
      <c r="C151" s="7">
        <v>12040632</v>
      </c>
      <c r="D151" s="32" t="s">
        <v>1210</v>
      </c>
      <c r="E151" s="33">
        <v>52412963</v>
      </c>
      <c r="F151" s="34">
        <v>37780500</v>
      </c>
    </row>
    <row r="152" spans="1:7" ht="18.75" customHeight="1">
      <c r="A152" s="385" t="s">
        <v>1750</v>
      </c>
      <c r="B152" s="22" t="s">
        <v>639</v>
      </c>
      <c r="C152" s="7">
        <v>12040633</v>
      </c>
      <c r="D152" s="32" t="s">
        <v>1211</v>
      </c>
      <c r="E152" s="33">
        <v>26206482</v>
      </c>
      <c r="F152" s="34">
        <v>18890250</v>
      </c>
      <c r="G152" s="10"/>
    </row>
    <row r="153" spans="1:7" ht="18.75" customHeight="1">
      <c r="A153" s="385" t="s">
        <v>1750</v>
      </c>
      <c r="B153" s="22" t="s">
        <v>639</v>
      </c>
      <c r="C153" s="7">
        <v>12040660</v>
      </c>
      <c r="D153" s="32" t="s">
        <v>1209</v>
      </c>
      <c r="E153" s="33">
        <v>11180300</v>
      </c>
      <c r="F153" s="34">
        <v>12593500</v>
      </c>
    </row>
    <row r="154" spans="1:7" ht="18.75" customHeight="1">
      <c r="A154" s="385" t="s">
        <v>1750</v>
      </c>
      <c r="B154" s="22" t="s">
        <v>639</v>
      </c>
      <c r="C154" s="7">
        <v>12040663</v>
      </c>
      <c r="D154" s="32" t="s">
        <v>322</v>
      </c>
      <c r="E154" s="33">
        <v>11180300</v>
      </c>
      <c r="F154" s="34">
        <v>12593500</v>
      </c>
    </row>
    <row r="155" spans="1:7" ht="18.75" customHeight="1">
      <c r="A155" s="385" t="s">
        <v>1750</v>
      </c>
      <c r="B155" s="22" t="s">
        <v>639</v>
      </c>
      <c r="C155" s="7">
        <v>12040667</v>
      </c>
      <c r="D155" s="32" t="s">
        <v>1212</v>
      </c>
      <c r="E155" s="33" t="s">
        <v>565</v>
      </c>
      <c r="F155" s="34">
        <v>56670750</v>
      </c>
    </row>
    <row r="156" spans="1:7" s="10" customFormat="1" ht="18.75" customHeight="1">
      <c r="A156" s="387" t="s">
        <v>1750</v>
      </c>
      <c r="B156" s="22" t="s">
        <v>639</v>
      </c>
      <c r="C156" s="41" t="s">
        <v>241</v>
      </c>
      <c r="D156" s="35"/>
      <c r="E156" s="36">
        <f>SUM(E139:E155)</f>
        <v>671408511</v>
      </c>
      <c r="F156" s="37">
        <f>SUM(F139:F155)</f>
        <v>454291500</v>
      </c>
      <c r="G156" s="14"/>
    </row>
    <row r="157" spans="1:7" ht="18.75" customHeight="1">
      <c r="A157" s="385" t="s">
        <v>185</v>
      </c>
      <c r="B157" s="22" t="s">
        <v>1864</v>
      </c>
      <c r="C157" s="7">
        <v>12040017</v>
      </c>
      <c r="D157" s="86" t="s">
        <v>1834</v>
      </c>
      <c r="E157" s="34">
        <v>1490000</v>
      </c>
      <c r="F157" s="34">
        <v>150000</v>
      </c>
    </row>
    <row r="158" spans="1:7" ht="18.75" customHeight="1">
      <c r="A158" s="385" t="s">
        <v>185</v>
      </c>
      <c r="B158" s="22" t="s">
        <v>1864</v>
      </c>
      <c r="C158" s="7">
        <v>12040040</v>
      </c>
      <c r="D158" s="86" t="s">
        <v>307</v>
      </c>
      <c r="E158" s="34">
        <v>18700000</v>
      </c>
      <c r="F158" s="34">
        <v>21938400</v>
      </c>
    </row>
    <row r="159" spans="1:7" ht="18.75" customHeight="1">
      <c r="A159" s="385" t="s">
        <v>185</v>
      </c>
      <c r="B159" s="22" t="s">
        <v>1864</v>
      </c>
      <c r="C159" s="7">
        <v>12040041</v>
      </c>
      <c r="D159" s="86" t="s">
        <v>276</v>
      </c>
      <c r="E159" s="34">
        <v>8850000</v>
      </c>
      <c r="F159" s="34">
        <v>9338600</v>
      </c>
    </row>
    <row r="160" spans="1:7" ht="18.75" customHeight="1">
      <c r="A160" s="385" t="s">
        <v>185</v>
      </c>
      <c r="B160" s="22" t="s">
        <v>1864</v>
      </c>
      <c r="C160" s="7">
        <v>12040052</v>
      </c>
      <c r="D160" s="86" t="s">
        <v>1131</v>
      </c>
      <c r="E160" s="34">
        <v>120405600</v>
      </c>
      <c r="F160" s="34">
        <v>110837221</v>
      </c>
    </row>
    <row r="161" spans="1:6" ht="18.75" customHeight="1">
      <c r="A161" s="385" t="s">
        <v>185</v>
      </c>
      <c r="B161" s="22" t="s">
        <v>1864</v>
      </c>
      <c r="C161" s="7">
        <v>12040151</v>
      </c>
      <c r="D161" s="86" t="s">
        <v>1781</v>
      </c>
      <c r="E161" s="34">
        <v>1500000</v>
      </c>
      <c r="F161" s="34">
        <v>150000</v>
      </c>
    </row>
    <row r="162" spans="1:6" ht="18.75" customHeight="1">
      <c r="A162" s="385" t="s">
        <v>185</v>
      </c>
      <c r="B162" s="22" t="s">
        <v>1864</v>
      </c>
      <c r="C162" s="7">
        <v>12040169</v>
      </c>
      <c r="D162" s="86" t="s">
        <v>1184</v>
      </c>
      <c r="E162" s="34">
        <v>2875000</v>
      </c>
      <c r="F162" s="34">
        <v>1000000</v>
      </c>
    </row>
    <row r="163" spans="1:6" ht="18.75" customHeight="1">
      <c r="A163" s="385" t="s">
        <v>185</v>
      </c>
      <c r="B163" s="22" t="s">
        <v>1864</v>
      </c>
      <c r="C163" s="7">
        <v>12040232</v>
      </c>
      <c r="D163" s="86" t="s">
        <v>1139</v>
      </c>
      <c r="E163" s="34">
        <v>632000</v>
      </c>
      <c r="F163" s="34">
        <v>150000</v>
      </c>
    </row>
    <row r="164" spans="1:6" ht="18.75" customHeight="1">
      <c r="A164" s="385" t="s">
        <v>185</v>
      </c>
      <c r="B164" s="22" t="s">
        <v>1864</v>
      </c>
      <c r="C164" s="7">
        <v>12040274</v>
      </c>
      <c r="D164" s="86" t="s">
        <v>1185</v>
      </c>
      <c r="E164" s="34">
        <v>348405200</v>
      </c>
      <c r="F164" s="34">
        <v>360125000</v>
      </c>
    </row>
    <row r="165" spans="1:6" ht="18.75" customHeight="1">
      <c r="A165" s="385" t="s">
        <v>185</v>
      </c>
      <c r="B165" s="22" t="s">
        <v>1864</v>
      </c>
      <c r="C165" s="7">
        <v>12040279</v>
      </c>
      <c r="D165" s="86" t="s">
        <v>1140</v>
      </c>
      <c r="E165" s="34">
        <v>4312500</v>
      </c>
      <c r="F165" s="34">
        <v>5725100</v>
      </c>
    </row>
    <row r="166" spans="1:6" ht="18.75" customHeight="1">
      <c r="A166" s="385" t="s">
        <v>185</v>
      </c>
      <c r="B166" s="22" t="s">
        <v>1864</v>
      </c>
      <c r="C166" s="7">
        <v>12040298</v>
      </c>
      <c r="D166" s="86" t="s">
        <v>1791</v>
      </c>
      <c r="E166" s="34" t="s">
        <v>565</v>
      </c>
      <c r="F166" s="34">
        <v>16000000</v>
      </c>
    </row>
    <row r="167" spans="1:6" ht="18.75" customHeight="1">
      <c r="A167" s="385" t="s">
        <v>185</v>
      </c>
      <c r="B167" s="22" t="s">
        <v>1864</v>
      </c>
      <c r="C167" s="7">
        <v>12040316</v>
      </c>
      <c r="D167" s="86" t="s">
        <v>275</v>
      </c>
      <c r="E167" s="34" t="s">
        <v>565</v>
      </c>
      <c r="F167" s="34">
        <v>18599650</v>
      </c>
    </row>
    <row r="168" spans="1:6" ht="18.75" customHeight="1">
      <c r="A168" s="385" t="s">
        <v>185</v>
      </c>
      <c r="B168" s="22" t="s">
        <v>1864</v>
      </c>
      <c r="C168" s="7">
        <v>12040377</v>
      </c>
      <c r="D168" s="86" t="s">
        <v>312</v>
      </c>
      <c r="E168" s="34" t="s">
        <v>565</v>
      </c>
      <c r="F168" s="34">
        <v>3500000</v>
      </c>
    </row>
    <row r="169" spans="1:6" ht="18.75" customHeight="1">
      <c r="A169" s="385" t="s">
        <v>185</v>
      </c>
      <c r="B169" s="22" t="s">
        <v>1864</v>
      </c>
      <c r="C169" s="7">
        <v>12040426</v>
      </c>
      <c r="D169" s="86" t="s">
        <v>256</v>
      </c>
      <c r="E169" s="34">
        <v>4300000</v>
      </c>
      <c r="F169" s="34">
        <v>5725100</v>
      </c>
    </row>
    <row r="170" spans="1:6" ht="18.75" customHeight="1">
      <c r="A170" s="385" t="s">
        <v>185</v>
      </c>
      <c r="B170" s="22" t="s">
        <v>1864</v>
      </c>
      <c r="C170" s="7">
        <v>12040477</v>
      </c>
      <c r="D170" s="86" t="s">
        <v>306</v>
      </c>
      <c r="E170" s="34">
        <v>36000000</v>
      </c>
      <c r="F170" s="34" t="s">
        <v>565</v>
      </c>
    </row>
    <row r="171" spans="1:6" ht="18.75" customHeight="1">
      <c r="A171" s="385" t="s">
        <v>185</v>
      </c>
      <c r="B171" s="22" t="s">
        <v>1864</v>
      </c>
      <c r="C171" s="7">
        <v>12040514</v>
      </c>
      <c r="D171" s="86" t="s">
        <v>308</v>
      </c>
      <c r="E171" s="34">
        <v>6400000</v>
      </c>
      <c r="F171" s="34">
        <v>8131500</v>
      </c>
    </row>
    <row r="172" spans="1:6" ht="18.75" customHeight="1">
      <c r="A172" s="385" t="s">
        <v>185</v>
      </c>
      <c r="B172" s="22" t="s">
        <v>1864</v>
      </c>
      <c r="C172" s="7">
        <v>12040540</v>
      </c>
      <c r="D172" s="86" t="s">
        <v>1197</v>
      </c>
      <c r="E172" s="34">
        <v>5200000</v>
      </c>
      <c r="F172" s="34">
        <v>200000</v>
      </c>
    </row>
    <row r="173" spans="1:6" ht="18.75" customHeight="1">
      <c r="A173" s="385" t="s">
        <v>185</v>
      </c>
      <c r="B173" s="22" t="s">
        <v>1864</v>
      </c>
      <c r="C173" s="7">
        <v>12040569</v>
      </c>
      <c r="D173" s="86" t="s">
        <v>252</v>
      </c>
      <c r="E173" s="34">
        <v>16700000</v>
      </c>
      <c r="F173" s="34">
        <v>17599650</v>
      </c>
    </row>
    <row r="174" spans="1:6" ht="18.75" customHeight="1">
      <c r="A174" s="385" t="s">
        <v>185</v>
      </c>
      <c r="B174" s="22" t="s">
        <v>1864</v>
      </c>
      <c r="C174" s="7">
        <v>12040570</v>
      </c>
      <c r="D174" s="86" t="s">
        <v>250</v>
      </c>
      <c r="E174" s="34">
        <v>19300500</v>
      </c>
      <c r="F174" s="34">
        <v>21083600</v>
      </c>
    </row>
    <row r="175" spans="1:6" ht="18.75" customHeight="1">
      <c r="A175" s="385" t="s">
        <v>185</v>
      </c>
      <c r="B175" s="22" t="s">
        <v>1864</v>
      </c>
      <c r="C175" s="7">
        <v>12040586</v>
      </c>
      <c r="D175" s="86" t="s">
        <v>262</v>
      </c>
      <c r="E175" s="34">
        <v>33000</v>
      </c>
      <c r="F175" s="34">
        <v>150000</v>
      </c>
    </row>
    <row r="176" spans="1:6" ht="18.75" customHeight="1">
      <c r="A176" s="385" t="s">
        <v>185</v>
      </c>
      <c r="B176" s="22" t="s">
        <v>1864</v>
      </c>
      <c r="C176" s="7">
        <v>12040619</v>
      </c>
      <c r="D176" s="86" t="s">
        <v>317</v>
      </c>
      <c r="E176" s="34">
        <v>2150000</v>
      </c>
      <c r="F176" s="34">
        <v>2629550</v>
      </c>
    </row>
    <row r="177" spans="1:7" ht="18.75" customHeight="1">
      <c r="A177" s="385" t="s">
        <v>185</v>
      </c>
      <c r="B177" s="22" t="s">
        <v>1864</v>
      </c>
      <c r="C177" s="7">
        <v>12040622</v>
      </c>
      <c r="D177" s="86" t="s">
        <v>309</v>
      </c>
      <c r="E177" s="34">
        <v>22700000</v>
      </c>
      <c r="F177" s="34">
        <v>23568500</v>
      </c>
    </row>
    <row r="178" spans="1:7" ht="18.75" customHeight="1">
      <c r="A178" s="385" t="s">
        <v>185</v>
      </c>
      <c r="B178" s="22" t="s">
        <v>1864</v>
      </c>
      <c r="C178" s="7">
        <v>12040623</v>
      </c>
      <c r="D178" s="86" t="s">
        <v>310</v>
      </c>
      <c r="E178" s="34">
        <v>37000000</v>
      </c>
      <c r="F178" s="34">
        <v>55664750</v>
      </c>
    </row>
    <row r="179" spans="1:7" ht="18.75" customHeight="1">
      <c r="A179" s="385" t="s">
        <v>185</v>
      </c>
      <c r="B179" s="22" t="s">
        <v>1864</v>
      </c>
      <c r="C179" s="7">
        <v>12040625</v>
      </c>
      <c r="D179" s="86" t="s">
        <v>1141</v>
      </c>
      <c r="E179" s="34">
        <v>19700600</v>
      </c>
      <c r="F179" s="34">
        <v>21100000</v>
      </c>
    </row>
    <row r="180" spans="1:7" ht="18.75" customHeight="1">
      <c r="A180" s="385" t="s">
        <v>185</v>
      </c>
      <c r="B180" s="22" t="s">
        <v>1864</v>
      </c>
      <c r="C180" s="7">
        <v>12040636</v>
      </c>
      <c r="D180" s="86" t="s">
        <v>311</v>
      </c>
      <c r="E180" s="34">
        <v>7200000</v>
      </c>
      <c r="F180" s="34">
        <v>5500000</v>
      </c>
    </row>
    <row r="181" spans="1:7" ht="18.75" customHeight="1">
      <c r="A181" s="385" t="s">
        <v>185</v>
      </c>
      <c r="B181" s="22" t="s">
        <v>1864</v>
      </c>
      <c r="C181" s="7">
        <v>12040690</v>
      </c>
      <c r="D181" s="86" t="s">
        <v>1792</v>
      </c>
      <c r="E181" s="34" t="s">
        <v>565</v>
      </c>
      <c r="F181" s="34">
        <v>23000000</v>
      </c>
    </row>
    <row r="182" spans="1:7" ht="18.75" customHeight="1">
      <c r="A182" s="385" t="s">
        <v>185</v>
      </c>
      <c r="B182" s="22" t="s">
        <v>1864</v>
      </c>
      <c r="C182" s="7">
        <v>12060021</v>
      </c>
      <c r="D182" s="86" t="s">
        <v>1186</v>
      </c>
      <c r="E182" s="34">
        <v>500000</v>
      </c>
      <c r="F182" s="34" t="s">
        <v>565</v>
      </c>
      <c r="G182" s="10"/>
    </row>
    <row r="183" spans="1:7" ht="18.75" customHeight="1">
      <c r="A183" s="385" t="s">
        <v>185</v>
      </c>
      <c r="B183" s="22" t="s">
        <v>1864</v>
      </c>
      <c r="C183" s="7">
        <v>12060053</v>
      </c>
      <c r="D183" s="86" t="s">
        <v>313</v>
      </c>
      <c r="E183" s="34">
        <v>50000</v>
      </c>
      <c r="F183" s="34" t="s">
        <v>565</v>
      </c>
    </row>
    <row r="184" spans="1:7" ht="18.75" customHeight="1">
      <c r="A184" s="385" t="s">
        <v>185</v>
      </c>
      <c r="B184" s="22" t="s">
        <v>1864</v>
      </c>
      <c r="C184" s="7">
        <v>12070001</v>
      </c>
      <c r="D184" s="86" t="s">
        <v>4515</v>
      </c>
      <c r="E184" s="34">
        <v>10250000</v>
      </c>
      <c r="F184" s="34" t="s">
        <v>565</v>
      </c>
    </row>
    <row r="185" spans="1:7" ht="18.75" customHeight="1">
      <c r="A185" s="385" t="s">
        <v>185</v>
      </c>
      <c r="B185" s="22" t="s">
        <v>1864</v>
      </c>
      <c r="C185" s="7">
        <v>12070130</v>
      </c>
      <c r="D185" s="86" t="s">
        <v>277</v>
      </c>
      <c r="E185" s="34">
        <v>2500000</v>
      </c>
      <c r="F185" s="34">
        <v>2000000</v>
      </c>
    </row>
    <row r="186" spans="1:7" ht="18.75" customHeight="1">
      <c r="A186" s="385" t="s">
        <v>185</v>
      </c>
      <c r="B186" s="22" t="s">
        <v>1864</v>
      </c>
      <c r="C186" s="7">
        <v>12080001</v>
      </c>
      <c r="D186" s="86" t="s">
        <v>314</v>
      </c>
      <c r="E186" s="34">
        <v>10200000</v>
      </c>
      <c r="F186" s="34">
        <v>6200000</v>
      </c>
    </row>
    <row r="187" spans="1:7" ht="18.75" customHeight="1">
      <c r="A187" s="385" t="s">
        <v>185</v>
      </c>
      <c r="B187" s="22" t="s">
        <v>1864</v>
      </c>
      <c r="C187" s="7">
        <v>12080004</v>
      </c>
      <c r="D187" s="86" t="s">
        <v>315</v>
      </c>
      <c r="E187" s="34">
        <v>1200000</v>
      </c>
      <c r="F187" s="34">
        <v>850000</v>
      </c>
    </row>
    <row r="188" spans="1:7" ht="18.75" customHeight="1">
      <c r="A188" s="385" t="s">
        <v>185</v>
      </c>
      <c r="B188" s="22" t="s">
        <v>1864</v>
      </c>
      <c r="C188" s="7">
        <v>12080013</v>
      </c>
      <c r="D188" s="86" t="s">
        <v>1173</v>
      </c>
      <c r="E188" s="34">
        <v>700000</v>
      </c>
      <c r="F188" s="34">
        <v>350000</v>
      </c>
    </row>
    <row r="189" spans="1:7" ht="18.75" customHeight="1">
      <c r="A189" s="385" t="s">
        <v>185</v>
      </c>
      <c r="B189" s="22" t="s">
        <v>1864</v>
      </c>
      <c r="C189" s="7">
        <v>12080019</v>
      </c>
      <c r="D189" s="86" t="s">
        <v>316</v>
      </c>
      <c r="E189" s="34">
        <v>3850000</v>
      </c>
      <c r="F189" s="34">
        <v>3800000</v>
      </c>
    </row>
    <row r="190" spans="1:7" s="10" customFormat="1" ht="18.75" customHeight="1">
      <c r="A190" s="387" t="s">
        <v>185</v>
      </c>
      <c r="B190" s="22" t="s">
        <v>1864</v>
      </c>
      <c r="C190" s="72" t="s">
        <v>241</v>
      </c>
      <c r="D190" s="73"/>
      <c r="E190" s="37">
        <f>SUM(E157:E186)</f>
        <v>707354400</v>
      </c>
      <c r="F190" s="37">
        <f>SUM(F157:F189)</f>
        <v>745066621</v>
      </c>
      <c r="G190" s="14"/>
    </row>
    <row r="191" spans="1:7" ht="18.75" customHeight="1">
      <c r="A191" s="385" t="s">
        <v>4416</v>
      </c>
      <c r="B191" s="22" t="s">
        <v>1897</v>
      </c>
      <c r="C191" s="7">
        <v>12040052</v>
      </c>
      <c r="D191" s="23" t="s">
        <v>1131</v>
      </c>
      <c r="E191" s="24">
        <v>1880000</v>
      </c>
      <c r="F191" s="25">
        <v>2075000</v>
      </c>
    </row>
    <row r="192" spans="1:7" ht="18.75" customHeight="1">
      <c r="A192" s="385" t="s">
        <v>4416</v>
      </c>
      <c r="B192" s="22" t="s">
        <v>1897</v>
      </c>
      <c r="C192" s="7">
        <v>12040225</v>
      </c>
      <c r="D192" s="23" t="s">
        <v>4516</v>
      </c>
      <c r="E192" s="24">
        <v>1165700</v>
      </c>
      <c r="F192" s="25" t="s">
        <v>565</v>
      </c>
    </row>
    <row r="193" spans="1:6" ht="18.75" customHeight="1">
      <c r="A193" s="385" t="s">
        <v>4416</v>
      </c>
      <c r="B193" s="22" t="s">
        <v>1897</v>
      </c>
      <c r="C193" s="7">
        <v>12040274</v>
      </c>
      <c r="D193" s="23" t="s">
        <v>1185</v>
      </c>
      <c r="E193" s="24">
        <v>1880000</v>
      </c>
      <c r="F193" s="25">
        <v>2075000</v>
      </c>
    </row>
    <row r="194" spans="1:6" ht="18.75" customHeight="1">
      <c r="A194" s="385" t="s">
        <v>4416</v>
      </c>
      <c r="B194" s="22" t="s">
        <v>1897</v>
      </c>
      <c r="C194" s="7">
        <v>12040316</v>
      </c>
      <c r="D194" s="23" t="s">
        <v>275</v>
      </c>
      <c r="E194" s="24" t="s">
        <v>565</v>
      </c>
      <c r="F194" s="25">
        <v>1179100</v>
      </c>
    </row>
    <row r="195" spans="1:6" ht="18.75" customHeight="1">
      <c r="A195" s="385" t="s">
        <v>4416</v>
      </c>
      <c r="B195" s="22" t="s">
        <v>1897</v>
      </c>
      <c r="C195" s="7">
        <v>12040435</v>
      </c>
      <c r="D195" s="23" t="s">
        <v>1246</v>
      </c>
      <c r="E195" s="24" t="s">
        <v>565</v>
      </c>
      <c r="F195" s="25">
        <v>1500000</v>
      </c>
    </row>
    <row r="196" spans="1:6" ht="18.75" customHeight="1">
      <c r="A196" s="385" t="s">
        <v>4416</v>
      </c>
      <c r="B196" s="22" t="s">
        <v>1897</v>
      </c>
      <c r="C196" s="7">
        <v>12040515</v>
      </c>
      <c r="D196" s="23" t="s">
        <v>1245</v>
      </c>
      <c r="E196" s="24" t="s">
        <v>565</v>
      </c>
      <c r="F196" s="25">
        <v>135500</v>
      </c>
    </row>
    <row r="197" spans="1:6" ht="18.75" customHeight="1">
      <c r="A197" s="385" t="s">
        <v>4416</v>
      </c>
      <c r="B197" s="22" t="s">
        <v>1897</v>
      </c>
      <c r="C197" s="7">
        <v>12040532</v>
      </c>
      <c r="D197" s="27" t="s">
        <v>1144</v>
      </c>
      <c r="E197" s="24">
        <v>919000</v>
      </c>
      <c r="F197" s="25">
        <v>919000</v>
      </c>
    </row>
    <row r="198" spans="1:6" ht="18.75" customHeight="1">
      <c r="A198" s="385" t="s">
        <v>4416</v>
      </c>
      <c r="B198" s="22" t="s">
        <v>1897</v>
      </c>
      <c r="C198" s="7">
        <v>12040618</v>
      </c>
      <c r="D198" s="27" t="s">
        <v>1215</v>
      </c>
      <c r="E198" s="67" t="s">
        <v>565</v>
      </c>
      <c r="F198" s="25">
        <v>320000</v>
      </c>
    </row>
    <row r="199" spans="1:6" ht="18.75" customHeight="1">
      <c r="A199" s="385" t="s">
        <v>4416</v>
      </c>
      <c r="B199" s="22" t="s">
        <v>1897</v>
      </c>
      <c r="C199" s="7">
        <v>12040629</v>
      </c>
      <c r="D199" s="27" t="s">
        <v>1247</v>
      </c>
      <c r="E199" s="67" t="s">
        <v>565</v>
      </c>
      <c r="F199" s="25">
        <v>7106000</v>
      </c>
    </row>
    <row r="200" spans="1:6" ht="18.75" customHeight="1">
      <c r="A200" s="385" t="s">
        <v>4416</v>
      </c>
      <c r="B200" s="22" t="s">
        <v>1897</v>
      </c>
      <c r="C200" s="7">
        <v>12040682</v>
      </c>
      <c r="D200" s="27" t="s">
        <v>1244</v>
      </c>
      <c r="E200" s="67" t="s">
        <v>565</v>
      </c>
      <c r="F200" s="25">
        <v>300000</v>
      </c>
    </row>
    <row r="201" spans="1:6" ht="18.75" customHeight="1">
      <c r="A201" s="385" t="s">
        <v>4416</v>
      </c>
      <c r="B201" s="22" t="s">
        <v>1897</v>
      </c>
      <c r="C201" s="7">
        <v>12080001</v>
      </c>
      <c r="D201" s="27" t="s">
        <v>314</v>
      </c>
      <c r="E201" s="67">
        <v>420000</v>
      </c>
      <c r="F201" s="25" t="s">
        <v>565</v>
      </c>
    </row>
    <row r="202" spans="1:6" ht="18.75" customHeight="1">
      <c r="A202" s="385" t="s">
        <v>4416</v>
      </c>
      <c r="B202" s="22" t="s">
        <v>1897</v>
      </c>
      <c r="C202" s="7">
        <v>12080016</v>
      </c>
      <c r="D202" s="27" t="s">
        <v>1138</v>
      </c>
      <c r="E202" s="67" t="s">
        <v>565</v>
      </c>
      <c r="F202" s="25">
        <v>420000</v>
      </c>
    </row>
    <row r="203" spans="1:6" ht="18.75" customHeight="1">
      <c r="A203" s="387" t="s">
        <v>4416</v>
      </c>
      <c r="B203" s="22" t="s">
        <v>1897</v>
      </c>
      <c r="C203" s="29" t="s">
        <v>241</v>
      </c>
      <c r="D203" s="38"/>
      <c r="E203" s="39">
        <f>SUM(E191:E202)</f>
        <v>6264700</v>
      </c>
      <c r="F203" s="31">
        <f>SUM(F191:F202)</f>
        <v>16029600</v>
      </c>
    </row>
    <row r="204" spans="1:6" ht="18.75" customHeight="1">
      <c r="A204" s="385" t="s">
        <v>1754</v>
      </c>
      <c r="B204" s="22" t="s">
        <v>645</v>
      </c>
      <c r="C204" s="7">
        <v>12040017</v>
      </c>
      <c r="D204" s="23" t="s">
        <v>1834</v>
      </c>
      <c r="E204" s="74">
        <v>1050000</v>
      </c>
      <c r="F204" s="74">
        <v>1102500</v>
      </c>
    </row>
    <row r="205" spans="1:6" ht="18.75" customHeight="1">
      <c r="A205" s="385" t="s">
        <v>1754</v>
      </c>
      <c r="B205" s="22" t="s">
        <v>645</v>
      </c>
      <c r="C205" s="7">
        <v>12040041</v>
      </c>
      <c r="D205" s="23" t="s">
        <v>276</v>
      </c>
      <c r="E205" s="74">
        <v>23625000</v>
      </c>
      <c r="F205" s="74">
        <v>19806250</v>
      </c>
    </row>
    <row r="206" spans="1:6" ht="18.75" customHeight="1">
      <c r="A206" s="385" t="s">
        <v>1754</v>
      </c>
      <c r="B206" s="22" t="s">
        <v>645</v>
      </c>
      <c r="C206" s="7">
        <v>12040052</v>
      </c>
      <c r="D206" s="23" t="s">
        <v>1131</v>
      </c>
      <c r="E206" s="74">
        <v>371090000</v>
      </c>
      <c r="F206" s="74">
        <v>340032000</v>
      </c>
    </row>
    <row r="207" spans="1:6" ht="18.75" customHeight="1">
      <c r="A207" s="385" t="s">
        <v>1754</v>
      </c>
      <c r="B207" s="22" t="s">
        <v>645</v>
      </c>
      <c r="C207" s="7">
        <v>12040274</v>
      </c>
      <c r="D207" s="23" t="s">
        <v>1185</v>
      </c>
      <c r="E207" s="74">
        <v>31500000</v>
      </c>
      <c r="F207" s="74" t="s">
        <v>565</v>
      </c>
    </row>
    <row r="208" spans="1:6" ht="18.75" customHeight="1">
      <c r="A208" s="385" t="s">
        <v>1754</v>
      </c>
      <c r="B208" s="22" t="s">
        <v>645</v>
      </c>
      <c r="C208" s="7">
        <v>12040316</v>
      </c>
      <c r="D208" s="23" t="s">
        <v>275</v>
      </c>
      <c r="E208" s="74" t="s">
        <v>565</v>
      </c>
      <c r="F208" s="74">
        <v>49612500</v>
      </c>
    </row>
    <row r="209" spans="1:6" ht="18.75" customHeight="1">
      <c r="A209" s="385" t="s">
        <v>1754</v>
      </c>
      <c r="B209" s="22" t="s">
        <v>645</v>
      </c>
      <c r="C209" s="7">
        <v>12040318</v>
      </c>
      <c r="D209" s="23" t="s">
        <v>280</v>
      </c>
      <c r="E209" s="74">
        <v>23625000</v>
      </c>
      <c r="F209" s="74">
        <v>24806250</v>
      </c>
    </row>
    <row r="210" spans="1:6" ht="18.75" customHeight="1">
      <c r="A210" s="385" t="s">
        <v>1754</v>
      </c>
      <c r="B210" s="22" t="s">
        <v>645</v>
      </c>
      <c r="C210" s="7">
        <v>12040426</v>
      </c>
      <c r="D210" s="23" t="s">
        <v>256</v>
      </c>
      <c r="E210" s="74">
        <v>10080000</v>
      </c>
      <c r="F210" s="74">
        <v>10584000</v>
      </c>
    </row>
    <row r="211" spans="1:6" ht="18.75" customHeight="1">
      <c r="A211" s="385" t="s">
        <v>1754</v>
      </c>
      <c r="B211" s="22" t="s">
        <v>645</v>
      </c>
      <c r="C211" s="7">
        <v>12040532</v>
      </c>
      <c r="D211" s="23" t="s">
        <v>1144</v>
      </c>
      <c r="E211" s="74">
        <v>9450000</v>
      </c>
      <c r="F211" s="74">
        <v>9922500</v>
      </c>
    </row>
    <row r="212" spans="1:6" ht="18.75" customHeight="1">
      <c r="A212" s="385" t="s">
        <v>1754</v>
      </c>
      <c r="B212" s="22" t="s">
        <v>645</v>
      </c>
      <c r="C212" s="7">
        <v>12040569</v>
      </c>
      <c r="D212" s="23" t="s">
        <v>252</v>
      </c>
      <c r="E212" s="74">
        <v>15750000</v>
      </c>
      <c r="F212" s="74">
        <v>16537500</v>
      </c>
    </row>
    <row r="213" spans="1:6" ht="18.75" customHeight="1">
      <c r="A213" s="385" t="s">
        <v>1754</v>
      </c>
      <c r="B213" s="22" t="s">
        <v>645</v>
      </c>
      <c r="C213" s="7">
        <v>12040570</v>
      </c>
      <c r="D213" s="23" t="s">
        <v>250</v>
      </c>
      <c r="E213" s="74">
        <v>23625000</v>
      </c>
      <c r="F213" s="74">
        <v>24806250</v>
      </c>
    </row>
    <row r="214" spans="1:6" ht="18.75" customHeight="1">
      <c r="A214" s="385" t="s">
        <v>1754</v>
      </c>
      <c r="B214" s="22" t="s">
        <v>645</v>
      </c>
      <c r="C214" s="7">
        <v>12040586</v>
      </c>
      <c r="D214" s="23" t="s">
        <v>262</v>
      </c>
      <c r="E214" s="74">
        <v>8400000</v>
      </c>
      <c r="F214" s="74">
        <v>8820000</v>
      </c>
    </row>
    <row r="215" spans="1:6" ht="18.75" customHeight="1">
      <c r="A215" s="385" t="s">
        <v>1754</v>
      </c>
      <c r="B215" s="22" t="s">
        <v>645</v>
      </c>
      <c r="C215" s="7">
        <v>12040619</v>
      </c>
      <c r="D215" s="27" t="s">
        <v>317</v>
      </c>
      <c r="E215" s="74">
        <v>8400000</v>
      </c>
      <c r="F215" s="74">
        <v>8820000</v>
      </c>
    </row>
    <row r="216" spans="1:6" ht="18.75" customHeight="1">
      <c r="A216" s="385" t="s">
        <v>1754</v>
      </c>
      <c r="B216" s="22" t="s">
        <v>645</v>
      </c>
      <c r="C216" s="7">
        <v>12040622</v>
      </c>
      <c r="D216" s="23" t="s">
        <v>309</v>
      </c>
      <c r="E216" s="74" t="s">
        <v>565</v>
      </c>
      <c r="F216" s="74">
        <v>33075000</v>
      </c>
    </row>
    <row r="217" spans="1:6" ht="18.75" customHeight="1">
      <c r="A217" s="385" t="s">
        <v>1754</v>
      </c>
      <c r="B217" s="22" t="s">
        <v>645</v>
      </c>
      <c r="C217" s="7">
        <v>12040629</v>
      </c>
      <c r="D217" s="23" t="s">
        <v>1247</v>
      </c>
      <c r="E217" s="74">
        <v>52500000</v>
      </c>
      <c r="F217" s="74" t="s">
        <v>565</v>
      </c>
    </row>
    <row r="218" spans="1:6" ht="18.75" customHeight="1">
      <c r="A218" s="385" t="s">
        <v>1754</v>
      </c>
      <c r="B218" s="22" t="s">
        <v>645</v>
      </c>
      <c r="C218" s="7">
        <v>12040633</v>
      </c>
      <c r="D218" s="23" t="s">
        <v>1211</v>
      </c>
      <c r="E218" s="74">
        <v>31500000</v>
      </c>
      <c r="F218" s="74">
        <v>33075000</v>
      </c>
    </row>
    <row r="219" spans="1:6" ht="18.75" customHeight="1">
      <c r="A219" s="385" t="s">
        <v>1754</v>
      </c>
      <c r="B219" s="22" t="s">
        <v>645</v>
      </c>
      <c r="C219" s="7">
        <v>12040653</v>
      </c>
      <c r="D219" s="23" t="s">
        <v>278</v>
      </c>
      <c r="E219" s="74" t="s">
        <v>565</v>
      </c>
      <c r="F219" s="74">
        <v>33075000</v>
      </c>
    </row>
    <row r="220" spans="1:6" ht="18.75" customHeight="1">
      <c r="A220" s="385" t="s">
        <v>1754</v>
      </c>
      <c r="B220" s="22" t="s">
        <v>645</v>
      </c>
      <c r="C220" s="7">
        <v>12060029</v>
      </c>
      <c r="D220" s="23" t="s">
        <v>1785</v>
      </c>
      <c r="E220" s="74" t="s">
        <v>565</v>
      </c>
      <c r="F220" s="74">
        <v>55125000</v>
      </c>
    </row>
    <row r="221" spans="1:6" ht="18.75" customHeight="1">
      <c r="A221" s="385" t="s">
        <v>1754</v>
      </c>
      <c r="B221" s="22" t="s">
        <v>645</v>
      </c>
      <c r="C221" s="7">
        <v>12070055</v>
      </c>
      <c r="D221" s="23" t="s">
        <v>279</v>
      </c>
      <c r="E221" s="74">
        <v>31500000</v>
      </c>
      <c r="F221" s="74">
        <v>33075000</v>
      </c>
    </row>
    <row r="222" spans="1:6" ht="18.75" customHeight="1">
      <c r="A222" s="385" t="s">
        <v>1754</v>
      </c>
      <c r="B222" s="22" t="s">
        <v>645</v>
      </c>
      <c r="C222" s="7">
        <v>12070130</v>
      </c>
      <c r="D222" s="23" t="s">
        <v>277</v>
      </c>
      <c r="E222" s="74">
        <v>525000</v>
      </c>
      <c r="F222" s="74">
        <v>551250</v>
      </c>
    </row>
    <row r="223" spans="1:6" ht="18.75" customHeight="1">
      <c r="A223" s="387" t="s">
        <v>1754</v>
      </c>
      <c r="B223" s="22" t="s">
        <v>645</v>
      </c>
      <c r="C223" s="44" t="s">
        <v>241</v>
      </c>
      <c r="D223" s="45"/>
      <c r="E223" s="75">
        <f>SUM(E204:E222)</f>
        <v>642620000</v>
      </c>
      <c r="F223" s="75">
        <f>SUM(F204:F222)</f>
        <v>702826000</v>
      </c>
    </row>
    <row r="224" spans="1:6" ht="18.75" customHeight="1">
      <c r="A224" s="385" t="s">
        <v>1755</v>
      </c>
      <c r="B224" s="22" t="s">
        <v>797</v>
      </c>
      <c r="C224" s="7">
        <v>12040017</v>
      </c>
      <c r="D224" s="26" t="s">
        <v>1834</v>
      </c>
      <c r="E224" s="24">
        <v>500000</v>
      </c>
      <c r="F224" s="25">
        <v>525000</v>
      </c>
    </row>
    <row r="225" spans="1:6" ht="18.75" customHeight="1">
      <c r="A225" s="385" t="s">
        <v>1755</v>
      </c>
      <c r="B225" s="22" t="s">
        <v>797</v>
      </c>
      <c r="C225" s="7">
        <v>12040040</v>
      </c>
      <c r="D225" s="23" t="s">
        <v>307</v>
      </c>
      <c r="E225" s="24">
        <v>6774000</v>
      </c>
      <c r="F225" s="25">
        <v>7112700</v>
      </c>
    </row>
    <row r="226" spans="1:6" ht="18.75" customHeight="1">
      <c r="A226" s="385" t="s">
        <v>1755</v>
      </c>
      <c r="B226" s="22" t="s">
        <v>797</v>
      </c>
      <c r="C226" s="7">
        <v>12040041</v>
      </c>
      <c r="D226" s="23" t="s">
        <v>276</v>
      </c>
      <c r="E226" s="24">
        <v>14149000</v>
      </c>
      <c r="F226" s="25">
        <v>14856450</v>
      </c>
    </row>
    <row r="227" spans="1:6" ht="18.75" customHeight="1">
      <c r="A227" s="385" t="s">
        <v>1755</v>
      </c>
      <c r="B227" s="22" t="s">
        <v>797</v>
      </c>
      <c r="C227" s="7">
        <v>12040052</v>
      </c>
      <c r="D227" s="23" t="s">
        <v>1131</v>
      </c>
      <c r="E227" s="24">
        <v>31351000</v>
      </c>
      <c r="F227" s="25">
        <v>4467750</v>
      </c>
    </row>
    <row r="228" spans="1:6" ht="18.75" customHeight="1">
      <c r="A228" s="385" t="s">
        <v>1755</v>
      </c>
      <c r="B228" s="22" t="s">
        <v>797</v>
      </c>
      <c r="C228" s="7">
        <v>12040062</v>
      </c>
      <c r="D228" s="23" t="s">
        <v>4517</v>
      </c>
      <c r="E228" s="24">
        <v>20000000</v>
      </c>
      <c r="F228" s="25" t="s">
        <v>565</v>
      </c>
    </row>
    <row r="229" spans="1:6" ht="18.75" customHeight="1">
      <c r="A229" s="385" t="s">
        <v>1755</v>
      </c>
      <c r="B229" s="22" t="s">
        <v>797</v>
      </c>
      <c r="C229" s="7">
        <v>12040274</v>
      </c>
      <c r="D229" s="23" t="s">
        <v>1185</v>
      </c>
      <c r="E229" s="24">
        <v>32906500</v>
      </c>
      <c r="F229" s="25">
        <v>34551825</v>
      </c>
    </row>
    <row r="230" spans="1:6" ht="18.75" customHeight="1">
      <c r="A230" s="385" t="s">
        <v>1755</v>
      </c>
      <c r="B230" s="22" t="s">
        <v>797</v>
      </c>
      <c r="C230" s="7">
        <v>12040279</v>
      </c>
      <c r="D230" s="23" t="s">
        <v>1140</v>
      </c>
      <c r="E230" s="24">
        <v>13548000</v>
      </c>
      <c r="F230" s="25">
        <v>14225400</v>
      </c>
    </row>
    <row r="231" spans="1:6" ht="18.75" customHeight="1">
      <c r="A231" s="385" t="s">
        <v>1755</v>
      </c>
      <c r="B231" s="22" t="s">
        <v>797</v>
      </c>
      <c r="C231" s="7">
        <v>12040316</v>
      </c>
      <c r="D231" s="23" t="s">
        <v>275</v>
      </c>
      <c r="E231" s="24" t="s">
        <v>565</v>
      </c>
      <c r="F231" s="25">
        <v>28450800</v>
      </c>
    </row>
    <row r="232" spans="1:6" ht="18.75" customHeight="1">
      <c r="A232" s="385" t="s">
        <v>1755</v>
      </c>
      <c r="B232" s="22" t="s">
        <v>797</v>
      </c>
      <c r="C232" s="7">
        <v>12040435</v>
      </c>
      <c r="D232" s="23" t="s">
        <v>1246</v>
      </c>
      <c r="E232" s="24" t="s">
        <v>565</v>
      </c>
      <c r="F232" s="25">
        <v>15750000</v>
      </c>
    </row>
    <row r="233" spans="1:6" ht="18.75" customHeight="1">
      <c r="A233" s="385" t="s">
        <v>1755</v>
      </c>
      <c r="B233" s="22" t="s">
        <v>797</v>
      </c>
      <c r="C233" s="7">
        <v>12040477</v>
      </c>
      <c r="D233" s="23" t="s">
        <v>306</v>
      </c>
      <c r="E233" s="24" t="s">
        <v>565</v>
      </c>
      <c r="F233" s="25">
        <v>21000000</v>
      </c>
    </row>
    <row r="234" spans="1:6" ht="18.75" customHeight="1">
      <c r="A234" s="385" t="s">
        <v>1755</v>
      </c>
      <c r="B234" s="22" t="s">
        <v>797</v>
      </c>
      <c r="C234" s="7">
        <v>12040515</v>
      </c>
      <c r="D234" s="23" t="s">
        <v>1245</v>
      </c>
      <c r="E234" s="24">
        <v>13548000</v>
      </c>
      <c r="F234" s="25">
        <v>14225400</v>
      </c>
    </row>
    <row r="235" spans="1:6" ht="18.75" customHeight="1">
      <c r="A235" s="385" t="s">
        <v>1755</v>
      </c>
      <c r="B235" s="22" t="s">
        <v>797</v>
      </c>
      <c r="C235" s="7">
        <v>12040532</v>
      </c>
      <c r="D235" s="23" t="s">
        <v>1144</v>
      </c>
      <c r="E235" s="24">
        <v>3135000</v>
      </c>
      <c r="F235" s="25">
        <v>3291750</v>
      </c>
    </row>
    <row r="236" spans="1:6" ht="18.75" customHeight="1">
      <c r="A236" s="385" t="s">
        <v>1755</v>
      </c>
      <c r="B236" s="22" t="s">
        <v>797</v>
      </c>
      <c r="C236" s="7">
        <v>12040570</v>
      </c>
      <c r="D236" s="23" t="s">
        <v>250</v>
      </c>
      <c r="E236" s="24">
        <v>6774000</v>
      </c>
      <c r="F236" s="25">
        <v>7112700</v>
      </c>
    </row>
    <row r="237" spans="1:6" ht="18.75" customHeight="1">
      <c r="A237" s="385" t="s">
        <v>1755</v>
      </c>
      <c r="B237" s="22" t="s">
        <v>797</v>
      </c>
      <c r="C237" s="7">
        <v>12040577</v>
      </c>
      <c r="D237" s="23" t="s">
        <v>1217</v>
      </c>
      <c r="E237" s="24">
        <v>4225000</v>
      </c>
      <c r="F237" s="25">
        <v>4436250</v>
      </c>
    </row>
    <row r="238" spans="1:6" ht="18.75" customHeight="1">
      <c r="A238" s="385" t="s">
        <v>1755</v>
      </c>
      <c r="B238" s="22" t="s">
        <v>797</v>
      </c>
      <c r="C238" s="7">
        <v>12040586</v>
      </c>
      <c r="D238" s="23" t="s">
        <v>262</v>
      </c>
      <c r="E238" s="24">
        <v>1200000</v>
      </c>
      <c r="F238" s="25">
        <v>1260000</v>
      </c>
    </row>
    <row r="239" spans="1:6" ht="18.75" customHeight="1">
      <c r="A239" s="385" t="s">
        <v>1755</v>
      </c>
      <c r="B239" s="22" t="s">
        <v>797</v>
      </c>
      <c r="C239" s="7">
        <v>12040617</v>
      </c>
      <c r="D239" s="23" t="s">
        <v>1214</v>
      </c>
      <c r="E239" s="24">
        <v>13548000</v>
      </c>
      <c r="F239" s="25">
        <v>14225400</v>
      </c>
    </row>
    <row r="240" spans="1:6" ht="18.75" customHeight="1">
      <c r="A240" s="385" t="s">
        <v>1755</v>
      </c>
      <c r="B240" s="22" t="s">
        <v>797</v>
      </c>
      <c r="C240" s="7">
        <v>12040618</v>
      </c>
      <c r="D240" s="76" t="s">
        <v>1215</v>
      </c>
      <c r="E240" s="24">
        <v>4152000</v>
      </c>
      <c r="F240" s="25">
        <v>4359600</v>
      </c>
    </row>
    <row r="241" spans="1:6" ht="18.75" customHeight="1">
      <c r="A241" s="385" t="s">
        <v>1755</v>
      </c>
      <c r="B241" s="22" t="s">
        <v>797</v>
      </c>
      <c r="C241" s="7">
        <v>12040619</v>
      </c>
      <c r="D241" s="23" t="s">
        <v>317</v>
      </c>
      <c r="E241" s="24">
        <v>1038000</v>
      </c>
      <c r="F241" s="25">
        <v>1089900</v>
      </c>
    </row>
    <row r="242" spans="1:6" ht="18.75" customHeight="1">
      <c r="A242" s="385" t="s">
        <v>1755</v>
      </c>
      <c r="B242" s="22" t="s">
        <v>797</v>
      </c>
      <c r="C242" s="7">
        <v>12040628</v>
      </c>
      <c r="D242" s="23" t="s">
        <v>353</v>
      </c>
      <c r="E242" s="77">
        <v>8145000</v>
      </c>
      <c r="F242" s="25">
        <v>8552250</v>
      </c>
    </row>
    <row r="243" spans="1:6" ht="18.75" customHeight="1">
      <c r="A243" s="385" t="s">
        <v>1755</v>
      </c>
      <c r="B243" s="22" t="s">
        <v>797</v>
      </c>
      <c r="C243" s="7">
        <v>12040632</v>
      </c>
      <c r="D243" s="23" t="s">
        <v>1210</v>
      </c>
      <c r="E243" s="24">
        <v>23709000</v>
      </c>
      <c r="F243" s="25">
        <v>24894450</v>
      </c>
    </row>
    <row r="244" spans="1:6" ht="18.75" customHeight="1">
      <c r="A244" s="385" t="s">
        <v>1755</v>
      </c>
      <c r="B244" s="22" t="s">
        <v>797</v>
      </c>
      <c r="C244" s="7">
        <v>12040636</v>
      </c>
      <c r="D244" s="23" t="s">
        <v>311</v>
      </c>
      <c r="E244" s="24">
        <v>2040000</v>
      </c>
      <c r="F244" s="25">
        <v>2142000</v>
      </c>
    </row>
    <row r="245" spans="1:6" ht="18.75" customHeight="1">
      <c r="A245" s="385" t="s">
        <v>1755</v>
      </c>
      <c r="B245" s="22" t="s">
        <v>797</v>
      </c>
      <c r="C245" s="7">
        <v>12040641</v>
      </c>
      <c r="D245" s="23" t="s">
        <v>319</v>
      </c>
      <c r="E245" s="24">
        <v>8890000</v>
      </c>
      <c r="F245" s="25">
        <v>9334500</v>
      </c>
    </row>
    <row r="246" spans="1:6" ht="18.75" customHeight="1">
      <c r="A246" s="385" t="s">
        <v>1755</v>
      </c>
      <c r="B246" s="22" t="s">
        <v>797</v>
      </c>
      <c r="C246" s="7">
        <v>12040688</v>
      </c>
      <c r="D246" s="23" t="s">
        <v>1216</v>
      </c>
      <c r="E246" s="24">
        <v>113861800</v>
      </c>
      <c r="F246" s="25">
        <v>119554890</v>
      </c>
    </row>
    <row r="247" spans="1:6" ht="18.75" customHeight="1">
      <c r="A247" s="385" t="s">
        <v>1755</v>
      </c>
      <c r="B247" s="22" t="s">
        <v>797</v>
      </c>
      <c r="C247" s="7">
        <v>12060001</v>
      </c>
      <c r="D247" s="78" t="s">
        <v>4518</v>
      </c>
      <c r="E247" s="24">
        <v>3114000</v>
      </c>
      <c r="F247" s="25" t="s">
        <v>565</v>
      </c>
    </row>
    <row r="248" spans="1:6" ht="18.75" customHeight="1">
      <c r="A248" s="385" t="s">
        <v>1755</v>
      </c>
      <c r="B248" s="22" t="s">
        <v>797</v>
      </c>
      <c r="C248" s="7">
        <v>12060117</v>
      </c>
      <c r="D248" s="26" t="s">
        <v>325</v>
      </c>
      <c r="E248" s="24" t="s">
        <v>565</v>
      </c>
      <c r="F248" s="25">
        <v>3269700</v>
      </c>
    </row>
    <row r="249" spans="1:6" ht="18.75" customHeight="1">
      <c r="A249" s="385" t="s">
        <v>1755</v>
      </c>
      <c r="B249" s="22" t="s">
        <v>797</v>
      </c>
      <c r="C249" s="7">
        <v>12070001</v>
      </c>
      <c r="D249" s="26" t="s">
        <v>4515</v>
      </c>
      <c r="E249" s="24">
        <v>15000000</v>
      </c>
      <c r="F249" s="25" t="s">
        <v>565</v>
      </c>
    </row>
    <row r="250" spans="1:6" ht="18.75" customHeight="1">
      <c r="A250" s="385" t="s">
        <v>1755</v>
      </c>
      <c r="B250" s="22" t="s">
        <v>797</v>
      </c>
      <c r="C250" s="7">
        <v>12080001</v>
      </c>
      <c r="D250" s="26" t="s">
        <v>314</v>
      </c>
      <c r="E250" s="24">
        <v>873000</v>
      </c>
      <c r="F250" s="25">
        <v>916650</v>
      </c>
    </row>
    <row r="251" spans="1:6" ht="18.75" customHeight="1">
      <c r="A251" s="387" t="s">
        <v>1755</v>
      </c>
      <c r="B251" s="22" t="s">
        <v>797</v>
      </c>
      <c r="C251" s="29" t="s">
        <v>241</v>
      </c>
      <c r="D251" s="30"/>
      <c r="E251" s="31">
        <f>SUM(E224:E250)</f>
        <v>342481300</v>
      </c>
      <c r="F251" s="31">
        <f>SUM(F224:F250)</f>
        <v>359605365</v>
      </c>
    </row>
    <row r="252" spans="1:6" ht="18.75" customHeight="1">
      <c r="A252" s="385" t="s">
        <v>1753</v>
      </c>
      <c r="B252" s="22" t="s">
        <v>1865</v>
      </c>
      <c r="C252" s="7">
        <v>12040029</v>
      </c>
      <c r="D252" s="26" t="s">
        <v>1781</v>
      </c>
      <c r="E252" s="24">
        <v>305000</v>
      </c>
      <c r="F252" s="25" t="s">
        <v>565</v>
      </c>
    </row>
    <row r="253" spans="1:6" ht="18.75" customHeight="1">
      <c r="A253" s="385" t="s">
        <v>1753</v>
      </c>
      <c r="B253" s="22" t="s">
        <v>1865</v>
      </c>
      <c r="C253" s="7">
        <v>12040052</v>
      </c>
      <c r="D253" s="23" t="s">
        <v>1131</v>
      </c>
      <c r="E253" s="24">
        <v>270000</v>
      </c>
      <c r="F253" s="25" t="s">
        <v>565</v>
      </c>
    </row>
    <row r="254" spans="1:6" ht="18.75" customHeight="1">
      <c r="A254" s="385" t="s">
        <v>1753</v>
      </c>
      <c r="B254" s="22" t="s">
        <v>1865</v>
      </c>
      <c r="C254" s="7">
        <v>12040274</v>
      </c>
      <c r="D254" s="23" t="s">
        <v>1185</v>
      </c>
      <c r="E254" s="24">
        <v>270000</v>
      </c>
      <c r="F254" s="25">
        <v>297000</v>
      </c>
    </row>
    <row r="255" spans="1:6" ht="18.75" customHeight="1">
      <c r="A255" s="385" t="s">
        <v>1753</v>
      </c>
      <c r="B255" s="22" t="s">
        <v>1865</v>
      </c>
      <c r="C255" s="7">
        <v>12040535</v>
      </c>
      <c r="D255" s="23" t="s">
        <v>274</v>
      </c>
      <c r="E255" s="24" t="s">
        <v>565</v>
      </c>
      <c r="F255" s="25">
        <v>335500</v>
      </c>
    </row>
    <row r="256" spans="1:6" ht="18.75" customHeight="1">
      <c r="A256" s="385" t="s">
        <v>1753</v>
      </c>
      <c r="B256" s="22" t="s">
        <v>1865</v>
      </c>
      <c r="C256" s="7">
        <v>12040628</v>
      </c>
      <c r="D256" s="23" t="s">
        <v>353</v>
      </c>
      <c r="E256" s="24" t="s">
        <v>565</v>
      </c>
      <c r="F256" s="25">
        <v>297000</v>
      </c>
    </row>
    <row r="257" spans="1:6" ht="18.75" customHeight="1">
      <c r="A257" s="385" t="s">
        <v>1753</v>
      </c>
      <c r="B257" s="22" t="s">
        <v>1865</v>
      </c>
      <c r="C257" s="7">
        <v>12140005</v>
      </c>
      <c r="D257" s="23" t="s">
        <v>1218</v>
      </c>
      <c r="E257" s="24" t="s">
        <v>565</v>
      </c>
      <c r="F257" s="25">
        <v>10000000</v>
      </c>
    </row>
    <row r="258" spans="1:6" ht="18.75" customHeight="1">
      <c r="A258" s="387" t="s">
        <v>1753</v>
      </c>
      <c r="B258" s="22" t="s">
        <v>1865</v>
      </c>
      <c r="C258" s="29" t="s">
        <v>241</v>
      </c>
      <c r="D258" s="30"/>
      <c r="E258" s="31">
        <f>SUM(E252:E257)</f>
        <v>845000</v>
      </c>
      <c r="F258" s="31">
        <f>SUM(F252:F257)</f>
        <v>10929500</v>
      </c>
    </row>
    <row r="259" spans="1:6" ht="18.75" customHeight="1">
      <c r="A259" s="385" t="s">
        <v>1752</v>
      </c>
      <c r="B259" s="22" t="s">
        <v>1866</v>
      </c>
      <c r="C259" s="7">
        <v>12040569</v>
      </c>
      <c r="D259" s="26" t="s">
        <v>252</v>
      </c>
      <c r="E259" s="25">
        <v>15001</v>
      </c>
      <c r="F259" s="25">
        <v>30000</v>
      </c>
    </row>
    <row r="260" spans="1:6" ht="18.75" customHeight="1">
      <c r="A260" s="385" t="s">
        <v>1752</v>
      </c>
      <c r="B260" s="22" t="s">
        <v>1866</v>
      </c>
      <c r="C260" s="7">
        <v>12040616</v>
      </c>
      <c r="D260" s="26" t="s">
        <v>1142</v>
      </c>
      <c r="E260" s="25">
        <v>125000</v>
      </c>
      <c r="F260" s="25">
        <v>250000</v>
      </c>
    </row>
    <row r="261" spans="1:6" ht="18.75" customHeight="1">
      <c r="A261" s="385" t="s">
        <v>1752</v>
      </c>
      <c r="B261" s="22" t="s">
        <v>1866</v>
      </c>
      <c r="C261" s="7">
        <v>12040625</v>
      </c>
      <c r="D261" s="26" t="s">
        <v>1141</v>
      </c>
      <c r="E261" s="25" t="s">
        <v>565</v>
      </c>
      <c r="F261" s="25">
        <v>1200000</v>
      </c>
    </row>
    <row r="262" spans="1:6" ht="18.75" customHeight="1">
      <c r="A262" s="385" t="s">
        <v>1752</v>
      </c>
      <c r="B262" s="22" t="s">
        <v>1866</v>
      </c>
      <c r="C262" s="7">
        <v>12090005</v>
      </c>
      <c r="D262" s="26" t="s">
        <v>273</v>
      </c>
      <c r="E262" s="25">
        <v>60001</v>
      </c>
      <c r="F262" s="25">
        <v>100000</v>
      </c>
    </row>
    <row r="263" spans="1:6" ht="18.75" customHeight="1">
      <c r="A263" s="387" t="s">
        <v>1752</v>
      </c>
      <c r="B263" s="22" t="s">
        <v>1866</v>
      </c>
      <c r="C263" s="29" t="s">
        <v>241</v>
      </c>
      <c r="D263" s="43"/>
      <c r="E263" s="31">
        <f>SUM(E259:E262)</f>
        <v>200002</v>
      </c>
      <c r="F263" s="31">
        <f>SUM(F259:F262)</f>
        <v>1580000</v>
      </c>
    </row>
    <row r="264" spans="1:6" ht="18.75" customHeight="1">
      <c r="A264" s="385" t="s">
        <v>1766</v>
      </c>
      <c r="B264" s="22" t="s">
        <v>642</v>
      </c>
      <c r="C264" s="7">
        <v>12080013</v>
      </c>
      <c r="D264" s="26" t="s">
        <v>1187</v>
      </c>
      <c r="E264" s="28">
        <v>300000</v>
      </c>
      <c r="F264" s="71">
        <v>300000</v>
      </c>
    </row>
    <row r="265" spans="1:6" ht="18.75" customHeight="1">
      <c r="A265" s="387" t="s">
        <v>1766</v>
      </c>
      <c r="B265" s="22" t="s">
        <v>642</v>
      </c>
      <c r="C265" s="29" t="s">
        <v>241</v>
      </c>
      <c r="D265" s="43"/>
      <c r="E265" s="47">
        <f>SUM(E264)</f>
        <v>300000</v>
      </c>
      <c r="F265" s="46">
        <f>SUM(F264)</f>
        <v>300000</v>
      </c>
    </row>
    <row r="266" spans="1:6" ht="18.75" customHeight="1">
      <c r="A266" s="385" t="s">
        <v>1767</v>
      </c>
      <c r="B266" s="22" t="s">
        <v>1867</v>
      </c>
      <c r="C266" s="7">
        <v>12040274</v>
      </c>
      <c r="D266" s="26" t="s">
        <v>1185</v>
      </c>
      <c r="E266" s="24">
        <v>6500001</v>
      </c>
      <c r="F266" s="25">
        <v>3000000</v>
      </c>
    </row>
    <row r="267" spans="1:6" ht="18.75" customHeight="1">
      <c r="A267" s="385" t="s">
        <v>1767</v>
      </c>
      <c r="B267" s="22" t="s">
        <v>1867</v>
      </c>
      <c r="C267" s="7">
        <v>12040291</v>
      </c>
      <c r="D267" s="26" t="s">
        <v>4519</v>
      </c>
      <c r="E267" s="24">
        <v>331655338</v>
      </c>
      <c r="F267" s="25" t="s">
        <v>565</v>
      </c>
    </row>
    <row r="268" spans="1:6" ht="18.75" customHeight="1">
      <c r="A268" s="385" t="s">
        <v>1767</v>
      </c>
      <c r="B268" s="22" t="s">
        <v>1867</v>
      </c>
      <c r="C268" s="7">
        <v>12040535</v>
      </c>
      <c r="D268" s="23" t="s">
        <v>274</v>
      </c>
      <c r="E268" s="24" t="s">
        <v>565</v>
      </c>
      <c r="F268" s="25">
        <v>87000000</v>
      </c>
    </row>
    <row r="269" spans="1:6" ht="18.75" customHeight="1">
      <c r="A269" s="387" t="s">
        <v>1767</v>
      </c>
      <c r="B269" s="22" t="s">
        <v>1867</v>
      </c>
      <c r="C269" s="29" t="s">
        <v>241</v>
      </c>
      <c r="D269" s="45"/>
      <c r="E269" s="39">
        <f>SUM(E266:E268)</f>
        <v>338155339</v>
      </c>
      <c r="F269" s="31">
        <f>SUM(F266:F268)</f>
        <v>90000000</v>
      </c>
    </row>
    <row r="270" spans="1:6" ht="18.75" customHeight="1">
      <c r="A270" s="385" t="s">
        <v>1756</v>
      </c>
      <c r="B270" s="22" t="s">
        <v>1868</v>
      </c>
      <c r="C270" s="7">
        <v>12040040</v>
      </c>
      <c r="D270" s="79" t="s">
        <v>307</v>
      </c>
      <c r="E270" s="34">
        <v>751000</v>
      </c>
      <c r="F270" s="25">
        <v>744000</v>
      </c>
    </row>
    <row r="271" spans="1:6" ht="18.75" customHeight="1">
      <c r="A271" s="385" t="s">
        <v>1756</v>
      </c>
      <c r="B271" s="22" t="s">
        <v>1868</v>
      </c>
      <c r="C271" s="7">
        <v>12040041</v>
      </c>
      <c r="D271" s="79" t="s">
        <v>276</v>
      </c>
      <c r="E271" s="34">
        <v>3395250</v>
      </c>
      <c r="F271" s="25">
        <v>3406500</v>
      </c>
    </row>
    <row r="272" spans="1:6" ht="18.75" customHeight="1">
      <c r="A272" s="385" t="s">
        <v>1756</v>
      </c>
      <c r="B272" s="22" t="s">
        <v>1868</v>
      </c>
      <c r="C272" s="7">
        <v>12040052</v>
      </c>
      <c r="D272" s="79" t="s">
        <v>1131</v>
      </c>
      <c r="E272" s="34">
        <v>45691500</v>
      </c>
      <c r="F272" s="25">
        <v>43777500</v>
      </c>
    </row>
    <row r="273" spans="1:6" ht="18.75" customHeight="1">
      <c r="A273" s="385" t="s">
        <v>1756</v>
      </c>
      <c r="B273" s="22" t="s">
        <v>1868</v>
      </c>
      <c r="C273" s="7">
        <v>12040058</v>
      </c>
      <c r="D273" s="79" t="s">
        <v>318</v>
      </c>
      <c r="E273" s="34">
        <v>563250</v>
      </c>
      <c r="F273" s="25">
        <v>558000</v>
      </c>
    </row>
    <row r="274" spans="1:6" ht="18.75" customHeight="1">
      <c r="A274" s="385" t="s">
        <v>1756</v>
      </c>
      <c r="B274" s="22" t="s">
        <v>1868</v>
      </c>
      <c r="C274" s="7">
        <v>12040274</v>
      </c>
      <c r="D274" s="79" t="s">
        <v>1185</v>
      </c>
      <c r="E274" s="34">
        <v>751000</v>
      </c>
      <c r="F274" s="25" t="s">
        <v>565</v>
      </c>
    </row>
    <row r="275" spans="1:6" ht="18.75" customHeight="1">
      <c r="A275" s="385" t="s">
        <v>1756</v>
      </c>
      <c r="B275" s="22" t="s">
        <v>1868</v>
      </c>
      <c r="C275" s="7">
        <v>12040279</v>
      </c>
      <c r="D275" s="79" t="s">
        <v>1140</v>
      </c>
      <c r="E275" s="34">
        <v>751000</v>
      </c>
      <c r="F275" s="25">
        <v>744000</v>
      </c>
    </row>
    <row r="276" spans="1:6" ht="18.75" customHeight="1">
      <c r="A276" s="385" t="s">
        <v>1756</v>
      </c>
      <c r="B276" s="22" t="s">
        <v>1868</v>
      </c>
      <c r="C276" s="7">
        <v>12040316</v>
      </c>
      <c r="D276" s="79" t="s">
        <v>275</v>
      </c>
      <c r="E276" s="34" t="s">
        <v>565</v>
      </c>
      <c r="F276" s="25">
        <v>1674000</v>
      </c>
    </row>
    <row r="277" spans="1:6" ht="18.75" customHeight="1">
      <c r="A277" s="385" t="s">
        <v>1756</v>
      </c>
      <c r="B277" s="22" t="s">
        <v>1868</v>
      </c>
      <c r="C277" s="7">
        <v>12040570</v>
      </c>
      <c r="D277" s="79" t="s">
        <v>250</v>
      </c>
      <c r="E277" s="34">
        <v>751000</v>
      </c>
      <c r="F277" s="25">
        <v>744000</v>
      </c>
    </row>
    <row r="278" spans="1:6" ht="18.75" customHeight="1">
      <c r="A278" s="385" t="s">
        <v>1756</v>
      </c>
      <c r="B278" s="22" t="s">
        <v>1868</v>
      </c>
      <c r="C278" s="7">
        <v>12040600</v>
      </c>
      <c r="D278" s="79" t="s">
        <v>1143</v>
      </c>
      <c r="E278" s="34">
        <v>150000</v>
      </c>
      <c r="F278" s="25">
        <v>150000</v>
      </c>
    </row>
    <row r="279" spans="1:6" ht="18.75" customHeight="1">
      <c r="A279" s="385" t="s">
        <v>1756</v>
      </c>
      <c r="B279" s="22" t="s">
        <v>1868</v>
      </c>
      <c r="C279" s="7">
        <v>12040621</v>
      </c>
      <c r="D279" s="79" t="s">
        <v>1208</v>
      </c>
      <c r="E279" s="34">
        <v>375500</v>
      </c>
      <c r="F279" s="25">
        <v>558000</v>
      </c>
    </row>
    <row r="280" spans="1:6" ht="18.75" customHeight="1">
      <c r="A280" s="385" t="s">
        <v>1756</v>
      </c>
      <c r="B280" s="22" t="s">
        <v>1868</v>
      </c>
      <c r="C280" s="7">
        <v>12040622</v>
      </c>
      <c r="D280" s="79" t="s">
        <v>309</v>
      </c>
      <c r="E280" s="34" t="s">
        <v>565</v>
      </c>
      <c r="F280" s="25">
        <v>744000</v>
      </c>
    </row>
    <row r="281" spans="1:6" ht="18.75" customHeight="1">
      <c r="A281" s="385" t="s">
        <v>1756</v>
      </c>
      <c r="B281" s="22" t="s">
        <v>1868</v>
      </c>
      <c r="C281" s="7">
        <v>12040627</v>
      </c>
      <c r="D281" s="79" t="s">
        <v>323</v>
      </c>
      <c r="E281" s="34">
        <v>500000</v>
      </c>
      <c r="F281" s="25">
        <v>955000</v>
      </c>
    </row>
    <row r="282" spans="1:6" ht="18.75" customHeight="1">
      <c r="A282" s="385" t="s">
        <v>1756</v>
      </c>
      <c r="B282" s="22" t="s">
        <v>1868</v>
      </c>
      <c r="C282" s="7">
        <v>12080003</v>
      </c>
      <c r="D282" s="79" t="s">
        <v>1786</v>
      </c>
      <c r="E282" s="34">
        <v>150000</v>
      </c>
      <c r="F282" s="25" t="s">
        <v>565</v>
      </c>
    </row>
    <row r="283" spans="1:6" ht="18.75" customHeight="1">
      <c r="A283" s="385" t="s">
        <v>1756</v>
      </c>
      <c r="B283" s="22" t="s">
        <v>1868</v>
      </c>
      <c r="C283" s="7">
        <v>12080013</v>
      </c>
      <c r="D283" s="79" t="s">
        <v>1173</v>
      </c>
      <c r="E283" s="34" t="s">
        <v>565</v>
      </c>
      <c r="F283" s="25">
        <v>150000</v>
      </c>
    </row>
    <row r="284" spans="1:6" ht="18.75" customHeight="1">
      <c r="A284" s="387" t="s">
        <v>1756</v>
      </c>
      <c r="B284" s="22" t="s">
        <v>1868</v>
      </c>
      <c r="C284" s="29" t="s">
        <v>241</v>
      </c>
      <c r="D284" s="80"/>
      <c r="E284" s="37">
        <f>SUM(E270:E283)</f>
        <v>53829500</v>
      </c>
      <c r="F284" s="31">
        <f>SUM(F270:F283)</f>
        <v>54205000</v>
      </c>
    </row>
    <row r="285" spans="1:6" ht="18.75" customHeight="1">
      <c r="A285" s="385" t="s">
        <v>1756</v>
      </c>
      <c r="B285" s="22" t="s">
        <v>1869</v>
      </c>
      <c r="C285" s="7">
        <v>12040040</v>
      </c>
      <c r="D285" s="60" t="s">
        <v>307</v>
      </c>
      <c r="E285" s="81">
        <v>324000</v>
      </c>
      <c r="F285" s="81" t="s">
        <v>565</v>
      </c>
    </row>
    <row r="286" spans="1:6" ht="18.75" customHeight="1">
      <c r="A286" s="385" t="s">
        <v>1756</v>
      </c>
      <c r="B286" s="22" t="s">
        <v>1869</v>
      </c>
      <c r="C286" s="7">
        <v>12040041</v>
      </c>
      <c r="D286" s="60" t="s">
        <v>276</v>
      </c>
      <c r="E286" s="81">
        <v>486000</v>
      </c>
      <c r="F286" s="81" t="s">
        <v>565</v>
      </c>
    </row>
    <row r="287" spans="1:6" ht="18.75" customHeight="1">
      <c r="A287" s="385" t="s">
        <v>1756</v>
      </c>
      <c r="B287" s="22" t="s">
        <v>1869</v>
      </c>
      <c r="C287" s="7">
        <v>12040058</v>
      </c>
      <c r="D287" s="60" t="s">
        <v>318</v>
      </c>
      <c r="E287" s="81">
        <v>162000</v>
      </c>
      <c r="F287" s="81">
        <v>141900</v>
      </c>
    </row>
    <row r="288" spans="1:6" ht="18.75" customHeight="1">
      <c r="A288" s="385" t="s">
        <v>1756</v>
      </c>
      <c r="B288" s="22" t="s">
        <v>1869</v>
      </c>
      <c r="C288" s="7">
        <v>12040425</v>
      </c>
      <c r="D288" s="60" t="s">
        <v>321</v>
      </c>
      <c r="E288" s="81" t="s">
        <v>565</v>
      </c>
      <c r="F288" s="81">
        <v>283800</v>
      </c>
    </row>
    <row r="289" spans="1:6" ht="18.75" customHeight="1">
      <c r="A289" s="385" t="s">
        <v>1756</v>
      </c>
      <c r="B289" s="22" t="s">
        <v>1869</v>
      </c>
      <c r="C289" s="7">
        <v>12040532</v>
      </c>
      <c r="D289" s="60" t="s">
        <v>1144</v>
      </c>
      <c r="E289" s="81">
        <v>22680000</v>
      </c>
      <c r="F289" s="81">
        <v>19866000</v>
      </c>
    </row>
    <row r="290" spans="1:6" ht="18.75" customHeight="1">
      <c r="A290" s="385" t="s">
        <v>1756</v>
      </c>
      <c r="B290" s="22" t="s">
        <v>1869</v>
      </c>
      <c r="C290" s="7">
        <v>12040569</v>
      </c>
      <c r="D290" s="60" t="s">
        <v>252</v>
      </c>
      <c r="E290" s="81">
        <v>324000</v>
      </c>
      <c r="F290" s="81">
        <v>283800</v>
      </c>
    </row>
    <row r="291" spans="1:6" ht="18.75" customHeight="1">
      <c r="A291" s="385" t="s">
        <v>1756</v>
      </c>
      <c r="B291" s="22" t="s">
        <v>1869</v>
      </c>
      <c r="C291" s="7">
        <v>12040570</v>
      </c>
      <c r="D291" s="60" t="s">
        <v>250</v>
      </c>
      <c r="E291" s="81">
        <v>108000</v>
      </c>
      <c r="F291" s="81">
        <v>94600</v>
      </c>
    </row>
    <row r="292" spans="1:6" ht="18.75" customHeight="1">
      <c r="A292" s="385" t="s">
        <v>1756</v>
      </c>
      <c r="B292" s="22" t="s">
        <v>1869</v>
      </c>
      <c r="C292" s="7">
        <v>12040604</v>
      </c>
      <c r="D292" s="60" t="s">
        <v>364</v>
      </c>
      <c r="E292" s="81">
        <v>108000</v>
      </c>
      <c r="F292" s="81">
        <v>283800</v>
      </c>
    </row>
    <row r="293" spans="1:6" ht="18.75" customHeight="1">
      <c r="A293" s="385" t="s">
        <v>1756</v>
      </c>
      <c r="B293" s="22" t="s">
        <v>1869</v>
      </c>
      <c r="C293" s="7">
        <v>12040619</v>
      </c>
      <c r="D293" s="60" t="s">
        <v>317</v>
      </c>
      <c r="E293" s="81">
        <v>216000</v>
      </c>
      <c r="F293" s="81">
        <v>129600</v>
      </c>
    </row>
    <row r="294" spans="1:6" ht="18.75" customHeight="1">
      <c r="A294" s="385" t="s">
        <v>1756</v>
      </c>
      <c r="B294" s="22" t="s">
        <v>1869</v>
      </c>
      <c r="C294" s="7">
        <v>12040621</v>
      </c>
      <c r="D294" s="60" t="s">
        <v>1208</v>
      </c>
      <c r="E294" s="81">
        <v>54000</v>
      </c>
      <c r="F294" s="81">
        <v>47300</v>
      </c>
    </row>
    <row r="295" spans="1:6" ht="18.75" customHeight="1">
      <c r="A295" s="385" t="s">
        <v>1756</v>
      </c>
      <c r="B295" s="22" t="s">
        <v>1869</v>
      </c>
      <c r="C295" s="7">
        <v>12040632</v>
      </c>
      <c r="D295" s="60" t="s">
        <v>1210</v>
      </c>
      <c r="E295" s="81">
        <v>160000</v>
      </c>
      <c r="F295" s="81">
        <v>283800</v>
      </c>
    </row>
    <row r="296" spans="1:6" ht="18.75" customHeight="1">
      <c r="A296" s="385" t="s">
        <v>1756</v>
      </c>
      <c r="B296" s="22" t="s">
        <v>1869</v>
      </c>
      <c r="C296" s="7">
        <v>12040633</v>
      </c>
      <c r="D296" s="60" t="s">
        <v>1211</v>
      </c>
      <c r="E296" s="81">
        <v>162000</v>
      </c>
      <c r="F296" s="81">
        <v>141900</v>
      </c>
    </row>
    <row r="297" spans="1:6" ht="18.75" customHeight="1">
      <c r="A297" s="385" t="s">
        <v>1756</v>
      </c>
      <c r="B297" s="22" t="s">
        <v>1869</v>
      </c>
      <c r="C297" s="7">
        <v>12040660</v>
      </c>
      <c r="D297" s="60" t="s">
        <v>1209</v>
      </c>
      <c r="E297" s="81">
        <v>108000</v>
      </c>
      <c r="F297" s="81">
        <v>35000</v>
      </c>
    </row>
    <row r="298" spans="1:6" ht="18.75" customHeight="1">
      <c r="A298" s="385" t="s">
        <v>1756</v>
      </c>
      <c r="B298" s="22" t="s">
        <v>1869</v>
      </c>
      <c r="C298" s="7">
        <v>12040663</v>
      </c>
      <c r="D298" s="60" t="s">
        <v>322</v>
      </c>
      <c r="E298" s="81">
        <v>108000</v>
      </c>
      <c r="F298" s="81">
        <v>35000</v>
      </c>
    </row>
    <row r="299" spans="1:6" ht="18.75" customHeight="1">
      <c r="A299" s="385" t="s">
        <v>1756</v>
      </c>
      <c r="B299" s="22" t="s">
        <v>1869</v>
      </c>
      <c r="C299" s="7">
        <v>12040667</v>
      </c>
      <c r="D299" s="60" t="s">
        <v>1212</v>
      </c>
      <c r="E299" s="81" t="s">
        <v>565</v>
      </c>
      <c r="F299" s="81">
        <v>425700</v>
      </c>
    </row>
    <row r="300" spans="1:6" ht="18.75" customHeight="1">
      <c r="A300" s="387" t="s">
        <v>1756</v>
      </c>
      <c r="B300" s="22" t="s">
        <v>1869</v>
      </c>
      <c r="C300" s="63" t="s">
        <v>241</v>
      </c>
      <c r="D300" s="64"/>
      <c r="E300" s="82">
        <f>SUM(E285:E299)</f>
        <v>25000000</v>
      </c>
      <c r="F300" s="82">
        <f>SUM(F285:F299)</f>
        <v>22052200</v>
      </c>
    </row>
    <row r="301" spans="1:6" ht="18.75" customHeight="1">
      <c r="A301" s="385" t="s">
        <v>1757</v>
      </c>
      <c r="B301" s="22" t="s">
        <v>1870</v>
      </c>
      <c r="C301" s="7">
        <v>12040040</v>
      </c>
      <c r="D301" s="32" t="s">
        <v>307</v>
      </c>
      <c r="E301" s="68">
        <v>331800</v>
      </c>
      <c r="F301" s="68">
        <v>322500</v>
      </c>
    </row>
    <row r="302" spans="1:6" ht="18.75" customHeight="1">
      <c r="A302" s="385" t="s">
        <v>1757</v>
      </c>
      <c r="B302" s="22" t="s">
        <v>1870</v>
      </c>
      <c r="C302" s="7">
        <v>12040041</v>
      </c>
      <c r="D302" s="32" t="s">
        <v>276</v>
      </c>
      <c r="E302" s="68">
        <v>1301300</v>
      </c>
      <c r="F302" s="68">
        <v>483750</v>
      </c>
    </row>
    <row r="303" spans="1:6" ht="18.75" customHeight="1">
      <c r="A303" s="385" t="s">
        <v>1757</v>
      </c>
      <c r="B303" s="22" t="s">
        <v>1870</v>
      </c>
      <c r="C303" s="7">
        <v>12040058</v>
      </c>
      <c r="D303" s="32" t="s">
        <v>318</v>
      </c>
      <c r="E303" s="68">
        <v>165900</v>
      </c>
      <c r="F303" s="68">
        <v>161250</v>
      </c>
    </row>
    <row r="304" spans="1:6" ht="18.75" customHeight="1">
      <c r="A304" s="385" t="s">
        <v>1757</v>
      </c>
      <c r="B304" s="22" t="s">
        <v>1870</v>
      </c>
      <c r="C304" s="7">
        <v>12040532</v>
      </c>
      <c r="D304" s="32" t="s">
        <v>1144</v>
      </c>
      <c r="E304" s="68">
        <v>5040000</v>
      </c>
      <c r="F304" s="68">
        <v>2793000</v>
      </c>
    </row>
    <row r="305" spans="1:6" ht="18.75" customHeight="1">
      <c r="A305" s="385" t="s">
        <v>1757</v>
      </c>
      <c r="B305" s="22" t="s">
        <v>1870</v>
      </c>
      <c r="C305" s="7">
        <v>12040569</v>
      </c>
      <c r="D305" s="32" t="s">
        <v>252</v>
      </c>
      <c r="E305" s="68">
        <v>331800</v>
      </c>
      <c r="F305" s="68">
        <v>322500</v>
      </c>
    </row>
    <row r="306" spans="1:6" ht="18.75" customHeight="1">
      <c r="A306" s="385" t="s">
        <v>1757</v>
      </c>
      <c r="B306" s="22" t="s">
        <v>1870</v>
      </c>
      <c r="C306" s="7">
        <v>12040570</v>
      </c>
      <c r="D306" s="32" t="s">
        <v>250</v>
      </c>
      <c r="E306" s="68">
        <v>331800</v>
      </c>
      <c r="F306" s="68">
        <v>322500</v>
      </c>
    </row>
    <row r="307" spans="1:6" ht="18.75" customHeight="1">
      <c r="A307" s="385" t="s">
        <v>1757</v>
      </c>
      <c r="B307" s="22" t="s">
        <v>1870</v>
      </c>
      <c r="C307" s="7">
        <v>12040604</v>
      </c>
      <c r="D307" s="32" t="s">
        <v>364</v>
      </c>
      <c r="E307" s="68">
        <v>331800</v>
      </c>
      <c r="F307" s="68">
        <v>322500</v>
      </c>
    </row>
    <row r="308" spans="1:6" ht="18.75" customHeight="1">
      <c r="A308" s="385" t="s">
        <v>1757</v>
      </c>
      <c r="B308" s="22" t="s">
        <v>1870</v>
      </c>
      <c r="C308" s="7">
        <v>12040619</v>
      </c>
      <c r="D308" s="32" t="s">
        <v>317</v>
      </c>
      <c r="E308" s="68">
        <v>101000</v>
      </c>
      <c r="F308" s="68">
        <v>322500</v>
      </c>
    </row>
    <row r="309" spans="1:6" ht="18.75" customHeight="1">
      <c r="A309" s="385" t="s">
        <v>1757</v>
      </c>
      <c r="B309" s="22" t="s">
        <v>1870</v>
      </c>
      <c r="C309" s="7">
        <v>12040621</v>
      </c>
      <c r="D309" s="32" t="s">
        <v>1208</v>
      </c>
      <c r="E309" s="68">
        <v>165900</v>
      </c>
      <c r="F309" s="68">
        <v>33400</v>
      </c>
    </row>
    <row r="310" spans="1:6" ht="18.75" customHeight="1">
      <c r="A310" s="385" t="s">
        <v>1757</v>
      </c>
      <c r="B310" s="22" t="s">
        <v>1870</v>
      </c>
      <c r="C310" s="7">
        <v>12040632</v>
      </c>
      <c r="D310" s="32" t="s">
        <v>1210</v>
      </c>
      <c r="E310" s="68">
        <v>331800</v>
      </c>
      <c r="F310" s="59">
        <v>322500</v>
      </c>
    </row>
    <row r="311" spans="1:6" ht="18.75" customHeight="1">
      <c r="A311" s="385" t="s">
        <v>1757</v>
      </c>
      <c r="B311" s="22" t="s">
        <v>1870</v>
      </c>
      <c r="C311" s="7">
        <v>12040633</v>
      </c>
      <c r="D311" s="32" t="s">
        <v>1211</v>
      </c>
      <c r="E311" s="68">
        <v>165900</v>
      </c>
      <c r="F311" s="68">
        <v>161250</v>
      </c>
    </row>
    <row r="312" spans="1:6" ht="18.75" customHeight="1">
      <c r="A312" s="385" t="s">
        <v>1757</v>
      </c>
      <c r="B312" s="22" t="s">
        <v>1870</v>
      </c>
      <c r="C312" s="7">
        <v>12040660</v>
      </c>
      <c r="D312" s="32" t="s">
        <v>1209</v>
      </c>
      <c r="E312" s="68">
        <v>50500</v>
      </c>
      <c r="F312" s="68">
        <v>33400</v>
      </c>
    </row>
    <row r="313" spans="1:6" ht="18.75" customHeight="1">
      <c r="A313" s="385" t="s">
        <v>1757</v>
      </c>
      <c r="B313" s="22" t="s">
        <v>1870</v>
      </c>
      <c r="C313" s="7">
        <v>12040663</v>
      </c>
      <c r="D313" s="32" t="s">
        <v>322</v>
      </c>
      <c r="E313" s="68">
        <v>50500</v>
      </c>
      <c r="F313" s="68">
        <v>33400</v>
      </c>
    </row>
    <row r="314" spans="1:6" ht="18.75" customHeight="1">
      <c r="A314" s="387" t="s">
        <v>1757</v>
      </c>
      <c r="B314" s="22" t="s">
        <v>1870</v>
      </c>
      <c r="C314" s="63" t="s">
        <v>241</v>
      </c>
      <c r="D314" s="35"/>
      <c r="E314" s="83">
        <v>8700000</v>
      </c>
      <c r="F314" s="83">
        <f>SUM(F301:F313)</f>
        <v>5634450</v>
      </c>
    </row>
    <row r="315" spans="1:6" ht="18.75" customHeight="1">
      <c r="A315" s="385" t="s">
        <v>1758</v>
      </c>
      <c r="B315" s="22" t="s">
        <v>1871</v>
      </c>
      <c r="C315" s="7">
        <v>12040040</v>
      </c>
      <c r="D315" s="26" t="s">
        <v>307</v>
      </c>
      <c r="E315" s="25">
        <v>240000</v>
      </c>
      <c r="F315" s="25">
        <v>167400</v>
      </c>
    </row>
    <row r="316" spans="1:6" ht="18.75" customHeight="1">
      <c r="A316" s="385" t="s">
        <v>1758</v>
      </c>
      <c r="B316" s="22" t="s">
        <v>1871</v>
      </c>
      <c r="C316" s="7">
        <v>12040041</v>
      </c>
      <c r="D316" s="26" t="s">
        <v>276</v>
      </c>
      <c r="E316" s="25">
        <v>360000</v>
      </c>
      <c r="F316" s="25">
        <v>251100</v>
      </c>
    </row>
    <row r="317" spans="1:6" ht="18.75" customHeight="1">
      <c r="A317" s="385" t="s">
        <v>1758</v>
      </c>
      <c r="B317" s="22" t="s">
        <v>1871</v>
      </c>
      <c r="C317" s="7">
        <v>12040058</v>
      </c>
      <c r="D317" s="26" t="s">
        <v>318</v>
      </c>
      <c r="E317" s="25">
        <v>120000</v>
      </c>
      <c r="F317" s="25">
        <v>83700</v>
      </c>
    </row>
    <row r="318" spans="1:6" ht="18.75" customHeight="1">
      <c r="A318" s="385" t="s">
        <v>1758</v>
      </c>
      <c r="B318" s="22" t="s">
        <v>1871</v>
      </c>
      <c r="C318" s="7">
        <v>12040566</v>
      </c>
      <c r="D318" s="26" t="s">
        <v>1148</v>
      </c>
      <c r="E318" s="25" t="s">
        <v>565</v>
      </c>
      <c r="F318" s="25">
        <v>25000</v>
      </c>
    </row>
    <row r="319" spans="1:6" ht="18.75" customHeight="1">
      <c r="A319" s="385" t="s">
        <v>1758</v>
      </c>
      <c r="B319" s="22" t="s">
        <v>1871</v>
      </c>
      <c r="C319" s="7">
        <v>12040569</v>
      </c>
      <c r="D319" s="26" t="s">
        <v>252</v>
      </c>
      <c r="E319" s="25">
        <v>240000</v>
      </c>
      <c r="F319" s="25">
        <v>167400</v>
      </c>
    </row>
    <row r="320" spans="1:6" ht="18.75" customHeight="1">
      <c r="A320" s="385" t="s">
        <v>1758</v>
      </c>
      <c r="B320" s="22" t="s">
        <v>1871</v>
      </c>
      <c r="C320" s="7">
        <v>12040570</v>
      </c>
      <c r="D320" s="26" t="s">
        <v>250</v>
      </c>
      <c r="E320" s="25">
        <v>80000</v>
      </c>
      <c r="F320" s="25">
        <v>25000</v>
      </c>
    </row>
    <row r="321" spans="1:6" ht="18.75" customHeight="1">
      <c r="A321" s="385" t="s">
        <v>1758</v>
      </c>
      <c r="B321" s="22" t="s">
        <v>1871</v>
      </c>
      <c r="C321" s="7">
        <v>12040604</v>
      </c>
      <c r="D321" s="26" t="s">
        <v>364</v>
      </c>
      <c r="E321" s="25">
        <v>240000</v>
      </c>
      <c r="F321" s="25">
        <v>167400</v>
      </c>
    </row>
    <row r="322" spans="1:6" ht="18.75" customHeight="1">
      <c r="A322" s="385" t="s">
        <v>1758</v>
      </c>
      <c r="B322" s="22" t="s">
        <v>1871</v>
      </c>
      <c r="C322" s="7">
        <v>12040619</v>
      </c>
      <c r="D322" s="26" t="s">
        <v>317</v>
      </c>
      <c r="E322" s="25">
        <v>160000</v>
      </c>
      <c r="F322" s="25">
        <v>25000</v>
      </c>
    </row>
    <row r="323" spans="1:6" ht="18.75" customHeight="1">
      <c r="A323" s="385" t="s">
        <v>1758</v>
      </c>
      <c r="B323" s="22" t="s">
        <v>1871</v>
      </c>
      <c r="C323" s="7">
        <v>12040621</v>
      </c>
      <c r="D323" s="26" t="s">
        <v>1208</v>
      </c>
      <c r="E323" s="25">
        <v>40000</v>
      </c>
      <c r="F323" s="25">
        <v>12500</v>
      </c>
    </row>
    <row r="324" spans="1:6" ht="18.75" customHeight="1">
      <c r="A324" s="385" t="s">
        <v>1758</v>
      </c>
      <c r="B324" s="22" t="s">
        <v>1871</v>
      </c>
      <c r="C324" s="7">
        <v>12040632</v>
      </c>
      <c r="D324" s="26" t="s">
        <v>1210</v>
      </c>
      <c r="E324" s="25">
        <v>240000</v>
      </c>
      <c r="F324" s="25">
        <v>167400</v>
      </c>
    </row>
    <row r="325" spans="1:6" ht="18.75" customHeight="1">
      <c r="A325" s="385" t="s">
        <v>1758</v>
      </c>
      <c r="B325" s="22" t="s">
        <v>1871</v>
      </c>
      <c r="C325" s="7">
        <v>12040633</v>
      </c>
      <c r="D325" s="26" t="s">
        <v>1211</v>
      </c>
      <c r="E325" s="25">
        <v>120000</v>
      </c>
      <c r="F325" s="25">
        <v>83700</v>
      </c>
    </row>
    <row r="326" spans="1:6" ht="18.75" customHeight="1">
      <c r="A326" s="385" t="s">
        <v>1758</v>
      </c>
      <c r="B326" s="22" t="s">
        <v>1871</v>
      </c>
      <c r="C326" s="7">
        <v>12040660</v>
      </c>
      <c r="D326" s="26" t="s">
        <v>1209</v>
      </c>
      <c r="E326" s="25">
        <v>80000</v>
      </c>
      <c r="F326" s="25" t="s">
        <v>565</v>
      </c>
    </row>
    <row r="327" spans="1:6" ht="18.75" customHeight="1">
      <c r="A327" s="385" t="s">
        <v>1758</v>
      </c>
      <c r="B327" s="22" t="s">
        <v>1871</v>
      </c>
      <c r="C327" s="7">
        <v>12040663</v>
      </c>
      <c r="D327" s="26" t="s">
        <v>322</v>
      </c>
      <c r="E327" s="25">
        <v>80000</v>
      </c>
      <c r="F327" s="25">
        <v>25000</v>
      </c>
    </row>
    <row r="328" spans="1:6" ht="18.75" customHeight="1">
      <c r="A328" s="387" t="s">
        <v>1758</v>
      </c>
      <c r="B328" s="22" t="s">
        <v>1871</v>
      </c>
      <c r="C328" s="63" t="s">
        <v>241</v>
      </c>
      <c r="D328" s="30"/>
      <c r="E328" s="31">
        <f>SUM(E315:E327)</f>
        <v>2000000</v>
      </c>
      <c r="F328" s="31">
        <f>SUM(F315:F327)</f>
        <v>1200600</v>
      </c>
    </row>
    <row r="329" spans="1:6" ht="18.75" customHeight="1">
      <c r="A329" s="385" t="s">
        <v>1759</v>
      </c>
      <c r="B329" s="22" t="s">
        <v>1872</v>
      </c>
      <c r="C329" s="7">
        <v>12040040</v>
      </c>
      <c r="D329" s="26" t="s">
        <v>307</v>
      </c>
      <c r="E329" s="24">
        <v>298167</v>
      </c>
      <c r="F329" s="25">
        <v>305625</v>
      </c>
    </row>
    <row r="330" spans="1:6" ht="18.75" customHeight="1">
      <c r="A330" s="385" t="s">
        <v>1759</v>
      </c>
      <c r="B330" s="22" t="s">
        <v>1872</v>
      </c>
      <c r="C330" s="7">
        <v>12040041</v>
      </c>
      <c r="D330" s="23" t="s">
        <v>276</v>
      </c>
      <c r="E330" s="24">
        <v>155250</v>
      </c>
      <c r="F330" s="25">
        <v>159080</v>
      </c>
    </row>
    <row r="331" spans="1:6" ht="18.75" customHeight="1">
      <c r="A331" s="385" t="s">
        <v>1759</v>
      </c>
      <c r="B331" s="22" t="s">
        <v>1872</v>
      </c>
      <c r="C331" s="7">
        <v>12040532</v>
      </c>
      <c r="D331" s="23" t="s">
        <v>1144</v>
      </c>
      <c r="E331" s="24">
        <v>3129000</v>
      </c>
      <c r="F331" s="25">
        <v>3207225</v>
      </c>
    </row>
    <row r="332" spans="1:6" ht="18.75" customHeight="1">
      <c r="A332" s="385" t="s">
        <v>1759</v>
      </c>
      <c r="B332" s="22" t="s">
        <v>1872</v>
      </c>
      <c r="C332" s="7">
        <v>12040569</v>
      </c>
      <c r="D332" s="23" t="s">
        <v>252</v>
      </c>
      <c r="E332" s="24">
        <v>293500</v>
      </c>
      <c r="F332" s="25">
        <v>300880</v>
      </c>
    </row>
    <row r="333" spans="1:6" ht="18.75" customHeight="1">
      <c r="A333" s="385" t="s">
        <v>1759</v>
      </c>
      <c r="B333" s="22" t="s">
        <v>1872</v>
      </c>
      <c r="C333" s="7">
        <v>12040570</v>
      </c>
      <c r="D333" s="26" t="s">
        <v>250</v>
      </c>
      <c r="E333" s="24">
        <v>298167</v>
      </c>
      <c r="F333" s="25">
        <v>305621</v>
      </c>
    </row>
    <row r="334" spans="1:6" ht="18.75" customHeight="1">
      <c r="A334" s="385" t="s">
        <v>1759</v>
      </c>
      <c r="B334" s="22" t="s">
        <v>1872</v>
      </c>
      <c r="C334" s="7">
        <v>12040604</v>
      </c>
      <c r="D334" s="23" t="s">
        <v>364</v>
      </c>
      <c r="E334" s="84">
        <v>298167</v>
      </c>
      <c r="F334" s="48">
        <v>305625</v>
      </c>
    </row>
    <row r="335" spans="1:6" ht="18.75" customHeight="1">
      <c r="A335" s="385" t="s">
        <v>1759</v>
      </c>
      <c r="B335" s="22" t="s">
        <v>1872</v>
      </c>
      <c r="C335" s="7">
        <v>12040619</v>
      </c>
      <c r="D335" s="23" t="s">
        <v>317</v>
      </c>
      <c r="E335" s="24">
        <v>92500</v>
      </c>
      <c r="F335" s="25">
        <v>94813</v>
      </c>
    </row>
    <row r="336" spans="1:6" ht="18.75" customHeight="1">
      <c r="A336" s="385" t="s">
        <v>1759</v>
      </c>
      <c r="B336" s="22" t="s">
        <v>1872</v>
      </c>
      <c r="C336" s="7">
        <v>12040621</v>
      </c>
      <c r="D336" s="23" t="s">
        <v>1208</v>
      </c>
      <c r="E336" s="24">
        <v>146750</v>
      </c>
      <c r="F336" s="25">
        <v>150418</v>
      </c>
    </row>
    <row r="337" spans="1:6" ht="18.75" customHeight="1">
      <c r="A337" s="385" t="s">
        <v>1759</v>
      </c>
      <c r="B337" s="22" t="s">
        <v>1872</v>
      </c>
      <c r="C337" s="7">
        <v>12040632</v>
      </c>
      <c r="D337" s="23" t="s">
        <v>1210</v>
      </c>
      <c r="E337" s="24">
        <v>293500</v>
      </c>
      <c r="F337" s="25">
        <v>300880</v>
      </c>
    </row>
    <row r="338" spans="1:6" ht="18.75" customHeight="1">
      <c r="A338" s="385" t="s">
        <v>1759</v>
      </c>
      <c r="B338" s="22" t="s">
        <v>1872</v>
      </c>
      <c r="C338" s="7">
        <v>12040633</v>
      </c>
      <c r="D338" s="23" t="s">
        <v>1211</v>
      </c>
      <c r="E338" s="24">
        <v>146749</v>
      </c>
      <c r="F338" s="25">
        <v>150419</v>
      </c>
    </row>
    <row r="339" spans="1:6" ht="18.75" customHeight="1">
      <c r="A339" s="385" t="s">
        <v>1759</v>
      </c>
      <c r="B339" s="22" t="s">
        <v>1872</v>
      </c>
      <c r="C339" s="7">
        <v>12040660</v>
      </c>
      <c r="D339" s="23" t="s">
        <v>1209</v>
      </c>
      <c r="E339" s="84">
        <v>297750</v>
      </c>
      <c r="F339" s="48">
        <v>305494</v>
      </c>
    </row>
    <row r="340" spans="1:6" ht="18.75" customHeight="1">
      <c r="A340" s="385" t="s">
        <v>1759</v>
      </c>
      <c r="B340" s="22" t="s">
        <v>1872</v>
      </c>
      <c r="C340" s="7">
        <v>12040663</v>
      </c>
      <c r="D340" s="23" t="s">
        <v>322</v>
      </c>
      <c r="E340" s="24">
        <v>50500</v>
      </c>
      <c r="F340" s="25">
        <v>51763</v>
      </c>
    </row>
    <row r="341" spans="1:6" ht="18.75" customHeight="1">
      <c r="A341" s="387" t="s">
        <v>1759</v>
      </c>
      <c r="B341" s="22" t="s">
        <v>1872</v>
      </c>
      <c r="C341" s="63" t="s">
        <v>241</v>
      </c>
      <c r="D341" s="38"/>
      <c r="E341" s="39">
        <f>SUM(E329:E340)</f>
        <v>5500000</v>
      </c>
      <c r="F341" s="31">
        <f>SUM(F329:F340)</f>
        <v>5637843</v>
      </c>
    </row>
    <row r="342" spans="1:6" ht="18.75" customHeight="1">
      <c r="A342" s="385" t="s">
        <v>1760</v>
      </c>
      <c r="B342" s="22" t="s">
        <v>1873</v>
      </c>
      <c r="C342" s="7">
        <v>12040040</v>
      </c>
      <c r="D342" s="26" t="s">
        <v>307</v>
      </c>
      <c r="E342" s="85">
        <v>285000</v>
      </c>
      <c r="F342" s="74">
        <v>313500</v>
      </c>
    </row>
    <row r="343" spans="1:6" ht="18.75" customHeight="1">
      <c r="A343" s="385" t="s">
        <v>1760</v>
      </c>
      <c r="B343" s="22" t="s">
        <v>1873</v>
      </c>
      <c r="C343" s="7">
        <v>12040041</v>
      </c>
      <c r="D343" s="23" t="s">
        <v>276</v>
      </c>
      <c r="E343" s="85">
        <v>407600</v>
      </c>
      <c r="F343" s="74">
        <v>313500</v>
      </c>
    </row>
    <row r="344" spans="1:6" ht="18.75" customHeight="1">
      <c r="A344" s="385" t="s">
        <v>1760</v>
      </c>
      <c r="B344" s="22" t="s">
        <v>1873</v>
      </c>
      <c r="C344" s="7">
        <v>12040058</v>
      </c>
      <c r="D344" s="23" t="s">
        <v>318</v>
      </c>
      <c r="E344" s="85">
        <v>142500</v>
      </c>
      <c r="F344" s="74">
        <v>156750</v>
      </c>
    </row>
    <row r="345" spans="1:6" ht="18.75" customHeight="1">
      <c r="A345" s="385" t="s">
        <v>1760</v>
      </c>
      <c r="B345" s="22" t="s">
        <v>1873</v>
      </c>
      <c r="C345" s="7">
        <v>12040316</v>
      </c>
      <c r="D345" s="23" t="s">
        <v>275</v>
      </c>
      <c r="E345" s="85" t="s">
        <v>565</v>
      </c>
      <c r="F345" s="74">
        <v>26900</v>
      </c>
    </row>
    <row r="346" spans="1:6" ht="18.75" customHeight="1">
      <c r="A346" s="385" t="s">
        <v>1760</v>
      </c>
      <c r="B346" s="22" t="s">
        <v>1873</v>
      </c>
      <c r="C346" s="7">
        <v>12040532</v>
      </c>
      <c r="D346" s="26" t="s">
        <v>1144</v>
      </c>
      <c r="E346" s="85">
        <v>19950000</v>
      </c>
      <c r="F346" s="74">
        <v>21945000</v>
      </c>
    </row>
    <row r="347" spans="1:6" ht="18.75" customHeight="1">
      <c r="A347" s="385" t="s">
        <v>1760</v>
      </c>
      <c r="B347" s="22" t="s">
        <v>1873</v>
      </c>
      <c r="C347" s="7">
        <v>12040566</v>
      </c>
      <c r="D347" s="23" t="s">
        <v>1148</v>
      </c>
      <c r="E347" s="85" t="s">
        <v>565</v>
      </c>
      <c r="F347" s="74">
        <v>26900</v>
      </c>
    </row>
    <row r="348" spans="1:6" ht="18.75" customHeight="1">
      <c r="A348" s="385" t="s">
        <v>1760</v>
      </c>
      <c r="B348" s="22" t="s">
        <v>1873</v>
      </c>
      <c r="C348" s="7">
        <v>12040569</v>
      </c>
      <c r="D348" s="23" t="s">
        <v>252</v>
      </c>
      <c r="E348" s="85">
        <v>285000</v>
      </c>
      <c r="F348" s="74" t="s">
        <v>565</v>
      </c>
    </row>
    <row r="349" spans="1:6" ht="18.75" customHeight="1">
      <c r="A349" s="385" t="s">
        <v>1760</v>
      </c>
      <c r="B349" s="22" t="s">
        <v>1873</v>
      </c>
      <c r="C349" s="7">
        <v>12040570</v>
      </c>
      <c r="D349" s="23" t="s">
        <v>250</v>
      </c>
      <c r="E349" s="85">
        <v>13600</v>
      </c>
      <c r="F349" s="74">
        <v>26900</v>
      </c>
    </row>
    <row r="350" spans="1:6" ht="18.75" customHeight="1">
      <c r="A350" s="385" t="s">
        <v>1760</v>
      </c>
      <c r="B350" s="22" t="s">
        <v>1873</v>
      </c>
      <c r="C350" s="7">
        <v>12040604</v>
      </c>
      <c r="D350" s="23" t="s">
        <v>364</v>
      </c>
      <c r="E350" s="85">
        <v>285000</v>
      </c>
      <c r="F350" s="74">
        <v>313500</v>
      </c>
    </row>
    <row r="351" spans="1:6" ht="18.75" customHeight="1">
      <c r="A351" s="385" t="s">
        <v>1760</v>
      </c>
      <c r="B351" s="22" t="s">
        <v>1873</v>
      </c>
      <c r="C351" s="7">
        <v>12040619</v>
      </c>
      <c r="D351" s="23" t="s">
        <v>317</v>
      </c>
      <c r="E351" s="85">
        <v>122200</v>
      </c>
      <c r="F351" s="74">
        <v>470250</v>
      </c>
    </row>
    <row r="352" spans="1:6" ht="18.75" customHeight="1">
      <c r="A352" s="385" t="s">
        <v>1760</v>
      </c>
      <c r="B352" s="22" t="s">
        <v>1873</v>
      </c>
      <c r="C352" s="7">
        <v>12040621</v>
      </c>
      <c r="D352" s="23" t="s">
        <v>1208</v>
      </c>
      <c r="E352" s="85">
        <v>13600</v>
      </c>
      <c r="F352" s="74">
        <v>13450</v>
      </c>
    </row>
    <row r="353" spans="1:6" ht="18.75" customHeight="1">
      <c r="A353" s="385" t="s">
        <v>1760</v>
      </c>
      <c r="B353" s="22" t="s">
        <v>1873</v>
      </c>
      <c r="C353" s="7">
        <v>12040632</v>
      </c>
      <c r="D353" s="23" t="s">
        <v>1210</v>
      </c>
      <c r="E353" s="85">
        <v>285000</v>
      </c>
      <c r="F353" s="74">
        <v>313500</v>
      </c>
    </row>
    <row r="354" spans="1:6" ht="18.75" customHeight="1">
      <c r="A354" s="385" t="s">
        <v>1760</v>
      </c>
      <c r="B354" s="22" t="s">
        <v>1873</v>
      </c>
      <c r="C354" s="7">
        <v>12040633</v>
      </c>
      <c r="D354" s="23" t="s">
        <v>1211</v>
      </c>
      <c r="E354" s="85">
        <v>142500</v>
      </c>
      <c r="F354" s="74">
        <v>156750</v>
      </c>
    </row>
    <row r="355" spans="1:6" ht="18.75" customHeight="1">
      <c r="A355" s="385" t="s">
        <v>1760</v>
      </c>
      <c r="B355" s="22" t="s">
        <v>1873</v>
      </c>
      <c r="C355" s="7">
        <v>12040660</v>
      </c>
      <c r="D355" s="23" t="s">
        <v>1209</v>
      </c>
      <c r="E355" s="85">
        <v>40800</v>
      </c>
      <c r="F355" s="74" t="s">
        <v>565</v>
      </c>
    </row>
    <row r="356" spans="1:6" ht="18.75" customHeight="1">
      <c r="A356" s="385" t="s">
        <v>1760</v>
      </c>
      <c r="B356" s="22" t="s">
        <v>1873</v>
      </c>
      <c r="C356" s="7">
        <v>12040663</v>
      </c>
      <c r="D356" s="23" t="s">
        <v>322</v>
      </c>
      <c r="E356" s="85">
        <v>27200</v>
      </c>
      <c r="F356" s="74">
        <v>26900</v>
      </c>
    </row>
    <row r="357" spans="1:6" ht="18.75" customHeight="1">
      <c r="A357" s="387" t="s">
        <v>1760</v>
      </c>
      <c r="B357" s="22" t="s">
        <v>1873</v>
      </c>
      <c r="C357" s="29" t="s">
        <v>241</v>
      </c>
      <c r="D357" s="45"/>
      <c r="E357" s="75">
        <f>SUM(E342:E356)</f>
        <v>22000000</v>
      </c>
      <c r="F357" s="75">
        <f>SUM(F342:F356)</f>
        <v>24103800</v>
      </c>
    </row>
    <row r="358" spans="1:6" ht="18.75" customHeight="1">
      <c r="A358" s="385" t="s">
        <v>1761</v>
      </c>
      <c r="B358" s="22" t="s">
        <v>1874</v>
      </c>
      <c r="C358" s="7">
        <v>12040040</v>
      </c>
      <c r="D358" s="86" t="s">
        <v>307</v>
      </c>
      <c r="E358" s="34">
        <v>280000</v>
      </c>
      <c r="F358" s="34">
        <v>211800</v>
      </c>
    </row>
    <row r="359" spans="1:6" ht="18.75" customHeight="1">
      <c r="A359" s="385" t="s">
        <v>1761</v>
      </c>
      <c r="B359" s="22" t="s">
        <v>1874</v>
      </c>
      <c r="C359" s="7">
        <v>12040041</v>
      </c>
      <c r="D359" s="86" t="s">
        <v>276</v>
      </c>
      <c r="E359" s="34">
        <v>415000</v>
      </c>
      <c r="F359" s="34">
        <v>317700</v>
      </c>
    </row>
    <row r="360" spans="1:6" ht="18.75" customHeight="1">
      <c r="A360" s="385" t="s">
        <v>1761</v>
      </c>
      <c r="B360" s="22" t="s">
        <v>1874</v>
      </c>
      <c r="C360" s="7">
        <v>12040052</v>
      </c>
      <c r="D360" s="86" t="s">
        <v>1131</v>
      </c>
      <c r="E360" s="34">
        <v>280000</v>
      </c>
      <c r="F360" s="34" t="s">
        <v>565</v>
      </c>
    </row>
    <row r="361" spans="1:6" ht="18.75" customHeight="1">
      <c r="A361" s="385" t="s">
        <v>1761</v>
      </c>
      <c r="B361" s="22" t="s">
        <v>1874</v>
      </c>
      <c r="C361" s="7">
        <v>12040058</v>
      </c>
      <c r="D361" s="26" t="s">
        <v>318</v>
      </c>
      <c r="E361" s="34">
        <v>150000</v>
      </c>
      <c r="F361" s="34">
        <v>11500</v>
      </c>
    </row>
    <row r="362" spans="1:6" ht="18.75" customHeight="1">
      <c r="A362" s="385" t="s">
        <v>1761</v>
      </c>
      <c r="B362" s="22" t="s">
        <v>1874</v>
      </c>
      <c r="C362" s="7">
        <v>12040316</v>
      </c>
      <c r="D362" s="26" t="s">
        <v>275</v>
      </c>
      <c r="E362" s="34" t="s">
        <v>565</v>
      </c>
      <c r="F362" s="34">
        <v>211800</v>
      </c>
    </row>
    <row r="363" spans="1:6" ht="18.75" customHeight="1">
      <c r="A363" s="385" t="s">
        <v>1761</v>
      </c>
      <c r="B363" s="22" t="s">
        <v>1874</v>
      </c>
      <c r="C363" s="7">
        <v>12040569</v>
      </c>
      <c r="D363" s="26" t="s">
        <v>252</v>
      </c>
      <c r="E363" s="34">
        <v>280000</v>
      </c>
      <c r="F363" s="34">
        <v>211800</v>
      </c>
    </row>
    <row r="364" spans="1:6" ht="18.75" customHeight="1">
      <c r="A364" s="385" t="s">
        <v>1761</v>
      </c>
      <c r="B364" s="22" t="s">
        <v>1874</v>
      </c>
      <c r="C364" s="7">
        <v>12040570</v>
      </c>
      <c r="D364" s="86" t="s">
        <v>250</v>
      </c>
      <c r="E364" s="34">
        <v>280000</v>
      </c>
      <c r="F364" s="34">
        <v>211800</v>
      </c>
    </row>
    <row r="365" spans="1:6" ht="18.75" customHeight="1">
      <c r="A365" s="385" t="s">
        <v>1761</v>
      </c>
      <c r="B365" s="22" t="s">
        <v>1874</v>
      </c>
      <c r="C365" s="7">
        <v>12040604</v>
      </c>
      <c r="D365" s="86" t="s">
        <v>364</v>
      </c>
      <c r="E365" s="34">
        <v>280000</v>
      </c>
      <c r="F365" s="34">
        <v>211800</v>
      </c>
    </row>
    <row r="366" spans="1:6" ht="18.75" customHeight="1">
      <c r="A366" s="385" t="s">
        <v>1761</v>
      </c>
      <c r="B366" s="22" t="s">
        <v>1874</v>
      </c>
      <c r="C366" s="7">
        <v>12040619</v>
      </c>
      <c r="D366" s="86" t="s">
        <v>317</v>
      </c>
      <c r="E366" s="34">
        <v>35000</v>
      </c>
      <c r="F366" s="34">
        <v>11500</v>
      </c>
    </row>
    <row r="367" spans="1:6" ht="18.75" customHeight="1">
      <c r="A367" s="385" t="s">
        <v>1761</v>
      </c>
      <c r="B367" s="22" t="s">
        <v>1874</v>
      </c>
      <c r="C367" s="7">
        <v>12040621</v>
      </c>
      <c r="D367" s="86" t="s">
        <v>1208</v>
      </c>
      <c r="E367" s="34">
        <v>150000</v>
      </c>
      <c r="F367" s="34">
        <v>23000</v>
      </c>
    </row>
    <row r="368" spans="1:6" ht="18.75" customHeight="1">
      <c r="A368" s="385" t="s">
        <v>1761</v>
      </c>
      <c r="B368" s="22" t="s">
        <v>1874</v>
      </c>
      <c r="C368" s="7">
        <v>12040633</v>
      </c>
      <c r="D368" s="86" t="s">
        <v>1211</v>
      </c>
      <c r="E368" s="34">
        <v>280000</v>
      </c>
      <c r="F368" s="34">
        <v>23000</v>
      </c>
    </row>
    <row r="369" spans="1:7" ht="18.75" customHeight="1">
      <c r="A369" s="385" t="s">
        <v>1761</v>
      </c>
      <c r="B369" s="22" t="s">
        <v>1874</v>
      </c>
      <c r="C369" s="7">
        <v>12040660</v>
      </c>
      <c r="D369" s="86" t="s">
        <v>1209</v>
      </c>
      <c r="E369" s="34">
        <v>35000</v>
      </c>
      <c r="F369" s="34">
        <v>23000</v>
      </c>
    </row>
    <row r="370" spans="1:7" ht="18.75" customHeight="1">
      <c r="A370" s="385" t="s">
        <v>1761</v>
      </c>
      <c r="B370" s="22" t="s">
        <v>1874</v>
      </c>
      <c r="C370" s="7">
        <v>12040663</v>
      </c>
      <c r="D370" s="86" t="s">
        <v>322</v>
      </c>
      <c r="E370" s="34">
        <v>35000</v>
      </c>
      <c r="F370" s="34">
        <v>23000</v>
      </c>
    </row>
    <row r="371" spans="1:7" ht="18.75" customHeight="1">
      <c r="A371" s="387" t="s">
        <v>1761</v>
      </c>
      <c r="B371" s="22" t="s">
        <v>1874</v>
      </c>
      <c r="C371" s="29" t="s">
        <v>241</v>
      </c>
      <c r="D371" s="73"/>
      <c r="E371" s="37">
        <f>SUM(E358:E370)</f>
        <v>2500000</v>
      </c>
      <c r="F371" s="37">
        <f>SUM(F358:F370)</f>
        <v>1491700</v>
      </c>
    </row>
    <row r="372" spans="1:7" ht="18.75" customHeight="1">
      <c r="A372" s="385" t="s">
        <v>1762</v>
      </c>
      <c r="B372" s="22" t="s">
        <v>1875</v>
      </c>
      <c r="C372" s="7">
        <v>12040040</v>
      </c>
      <c r="D372" s="86" t="s">
        <v>307</v>
      </c>
      <c r="E372" s="87">
        <v>84000</v>
      </c>
      <c r="F372" s="68">
        <v>75000</v>
      </c>
    </row>
    <row r="373" spans="1:7" ht="18.75" customHeight="1">
      <c r="A373" s="385" t="s">
        <v>1762</v>
      </c>
      <c r="B373" s="22" t="s">
        <v>1875</v>
      </c>
      <c r="C373" s="7">
        <v>12040041</v>
      </c>
      <c r="D373" s="86" t="s">
        <v>276</v>
      </c>
      <c r="E373" s="87" t="s">
        <v>565</v>
      </c>
      <c r="F373" s="68">
        <v>112500</v>
      </c>
    </row>
    <row r="374" spans="1:7" ht="18.75" customHeight="1">
      <c r="A374" s="385" t="s">
        <v>1762</v>
      </c>
      <c r="B374" s="22" t="s">
        <v>1875</v>
      </c>
      <c r="C374" s="7">
        <v>12040058</v>
      </c>
      <c r="D374" s="86" t="s">
        <v>318</v>
      </c>
      <c r="E374" s="87">
        <v>42000</v>
      </c>
      <c r="F374" s="68">
        <v>37500</v>
      </c>
    </row>
    <row r="375" spans="1:7" ht="18.75" customHeight="1">
      <c r="A375" s="385" t="s">
        <v>1762</v>
      </c>
      <c r="B375" s="22" t="s">
        <v>1875</v>
      </c>
      <c r="C375" s="7">
        <v>12040519</v>
      </c>
      <c r="D375" s="86" t="s">
        <v>1145</v>
      </c>
      <c r="E375" s="87" t="s">
        <v>565</v>
      </c>
      <c r="F375" s="68">
        <v>75000</v>
      </c>
    </row>
    <row r="376" spans="1:7" ht="18.75" customHeight="1">
      <c r="A376" s="385" t="s">
        <v>1762</v>
      </c>
      <c r="B376" s="22" t="s">
        <v>1875</v>
      </c>
      <c r="C376" s="7">
        <v>12040521</v>
      </c>
      <c r="D376" s="86" t="s">
        <v>1147</v>
      </c>
      <c r="E376" s="87" t="s">
        <v>565</v>
      </c>
      <c r="F376" s="68">
        <v>37500</v>
      </c>
    </row>
    <row r="377" spans="1:7" ht="18.75" customHeight="1">
      <c r="A377" s="385" t="s">
        <v>1762</v>
      </c>
      <c r="B377" s="22" t="s">
        <v>1875</v>
      </c>
      <c r="C377" s="7">
        <v>12040532</v>
      </c>
      <c r="D377" s="86" t="s">
        <v>1144</v>
      </c>
      <c r="E377" s="87">
        <v>5880000</v>
      </c>
      <c r="F377" s="68">
        <v>5250000</v>
      </c>
    </row>
    <row r="378" spans="1:7" ht="18.75" customHeight="1">
      <c r="A378" s="385" t="s">
        <v>1762</v>
      </c>
      <c r="B378" s="22" t="s">
        <v>1875</v>
      </c>
      <c r="C378" s="7">
        <v>12040569</v>
      </c>
      <c r="D378" s="86" t="s">
        <v>252</v>
      </c>
      <c r="E378" s="87">
        <v>84000</v>
      </c>
      <c r="F378" s="68">
        <v>75000</v>
      </c>
    </row>
    <row r="379" spans="1:7" ht="18.75" customHeight="1">
      <c r="A379" s="385" t="s">
        <v>1762</v>
      </c>
      <c r="B379" s="22" t="s">
        <v>1875</v>
      </c>
      <c r="C379" s="7">
        <v>12040570</v>
      </c>
      <c r="D379" s="86" t="s">
        <v>250</v>
      </c>
      <c r="E379" s="87">
        <v>6000</v>
      </c>
      <c r="F379" s="68">
        <v>5000</v>
      </c>
    </row>
    <row r="380" spans="1:7" ht="18.75" customHeight="1">
      <c r="A380" s="385" t="s">
        <v>1762</v>
      </c>
      <c r="B380" s="22" t="s">
        <v>1875</v>
      </c>
      <c r="C380" s="7">
        <v>12040604</v>
      </c>
      <c r="D380" s="86" t="s">
        <v>364</v>
      </c>
      <c r="E380" s="87">
        <v>84000</v>
      </c>
      <c r="F380" s="68">
        <v>75000</v>
      </c>
    </row>
    <row r="381" spans="1:7" ht="18.75" customHeight="1">
      <c r="A381" s="385" t="s">
        <v>1762</v>
      </c>
      <c r="B381" s="22" t="s">
        <v>1875</v>
      </c>
      <c r="C381" s="7">
        <v>12040619</v>
      </c>
      <c r="D381" s="86" t="s">
        <v>317</v>
      </c>
      <c r="E381" s="87">
        <v>24000</v>
      </c>
      <c r="F381" s="68">
        <v>85000</v>
      </c>
    </row>
    <row r="382" spans="1:7" ht="18.75" customHeight="1">
      <c r="A382" s="385" t="s">
        <v>1762</v>
      </c>
      <c r="B382" s="22" t="s">
        <v>1875</v>
      </c>
      <c r="C382" s="7">
        <v>12040621</v>
      </c>
      <c r="D382" s="86" t="s">
        <v>1208</v>
      </c>
      <c r="E382" s="87">
        <v>42000</v>
      </c>
      <c r="F382" s="68" t="s">
        <v>565</v>
      </c>
    </row>
    <row r="383" spans="1:7" ht="18.75" customHeight="1">
      <c r="A383" s="385" t="s">
        <v>1762</v>
      </c>
      <c r="B383" s="22" t="s">
        <v>1875</v>
      </c>
      <c r="C383" s="7">
        <v>12040632</v>
      </c>
      <c r="D383" s="86" t="s">
        <v>1210</v>
      </c>
      <c r="E383" s="87">
        <v>84000</v>
      </c>
      <c r="F383" s="68" t="s">
        <v>565</v>
      </c>
    </row>
    <row r="384" spans="1:7" ht="18.75" customHeight="1">
      <c r="A384" s="385" t="s">
        <v>1762</v>
      </c>
      <c r="B384" s="22" t="s">
        <v>1875</v>
      </c>
      <c r="C384" s="7">
        <v>12040633</v>
      </c>
      <c r="D384" s="86" t="s">
        <v>1211</v>
      </c>
      <c r="E384" s="87">
        <v>42000</v>
      </c>
      <c r="F384" s="68">
        <v>37500</v>
      </c>
      <c r="G384" s="10"/>
    </row>
    <row r="385" spans="1:7" ht="18.75" customHeight="1">
      <c r="A385" s="385" t="s">
        <v>1762</v>
      </c>
      <c r="B385" s="22" t="s">
        <v>1875</v>
      </c>
      <c r="C385" s="7">
        <v>12040641</v>
      </c>
      <c r="D385" s="86" t="s">
        <v>319</v>
      </c>
      <c r="E385" s="87">
        <v>126000</v>
      </c>
      <c r="F385" s="68" t="s">
        <v>565</v>
      </c>
    </row>
    <row r="386" spans="1:7" ht="18.75" customHeight="1">
      <c r="A386" s="385" t="s">
        <v>1762</v>
      </c>
      <c r="B386" s="22" t="s">
        <v>1875</v>
      </c>
      <c r="C386" s="7">
        <v>12040660</v>
      </c>
      <c r="D386" s="86" t="s">
        <v>1209</v>
      </c>
      <c r="E386" s="87">
        <v>18000</v>
      </c>
      <c r="F386" s="68">
        <v>15000</v>
      </c>
    </row>
    <row r="387" spans="1:7" ht="18.75" customHeight="1">
      <c r="A387" s="385" t="s">
        <v>1762</v>
      </c>
      <c r="B387" s="22" t="s">
        <v>1875</v>
      </c>
      <c r="C387" s="7">
        <v>12040663</v>
      </c>
      <c r="D387" s="86" t="s">
        <v>322</v>
      </c>
      <c r="E387" s="87">
        <v>12000</v>
      </c>
      <c r="F387" s="68">
        <v>10000</v>
      </c>
    </row>
    <row r="388" spans="1:7" s="10" customFormat="1" ht="18.75" customHeight="1">
      <c r="A388" s="387" t="s">
        <v>1762</v>
      </c>
      <c r="B388" s="22" t="s">
        <v>1875</v>
      </c>
      <c r="C388" s="29" t="s">
        <v>241</v>
      </c>
      <c r="D388" s="73"/>
      <c r="E388" s="37">
        <f>SUM(E372:E387)</f>
        <v>6528000</v>
      </c>
      <c r="F388" s="83">
        <f>SUM(F372:F387)</f>
        <v>5890000</v>
      </c>
      <c r="G388" s="14"/>
    </row>
    <row r="389" spans="1:7" ht="18.75" customHeight="1">
      <c r="A389" s="385" t="s">
        <v>1763</v>
      </c>
      <c r="B389" s="22" t="s">
        <v>1876</v>
      </c>
      <c r="C389" s="7">
        <v>12040040</v>
      </c>
      <c r="D389" s="60" t="s">
        <v>307</v>
      </c>
      <c r="E389" s="88">
        <v>188500</v>
      </c>
      <c r="F389" s="69">
        <v>204000</v>
      </c>
    </row>
    <row r="390" spans="1:7" ht="18.75" customHeight="1">
      <c r="A390" s="385" t="s">
        <v>1763</v>
      </c>
      <c r="B390" s="22" t="s">
        <v>1876</v>
      </c>
      <c r="C390" s="7">
        <v>12040041</v>
      </c>
      <c r="D390" s="60" t="s">
        <v>276</v>
      </c>
      <c r="E390" s="88">
        <v>306000</v>
      </c>
      <c r="F390" s="69">
        <v>204000</v>
      </c>
    </row>
    <row r="391" spans="1:7" ht="18.75" customHeight="1">
      <c r="A391" s="385" t="s">
        <v>1763</v>
      </c>
      <c r="B391" s="22" t="s">
        <v>1876</v>
      </c>
      <c r="C391" s="7">
        <v>12040058</v>
      </c>
      <c r="D391" s="60" t="s">
        <v>318</v>
      </c>
      <c r="E391" s="88">
        <v>102000</v>
      </c>
      <c r="F391" s="69">
        <v>27000</v>
      </c>
    </row>
    <row r="392" spans="1:7" ht="18.75" customHeight="1">
      <c r="A392" s="385" t="s">
        <v>1763</v>
      </c>
      <c r="B392" s="22" t="s">
        <v>1876</v>
      </c>
      <c r="C392" s="7">
        <v>12040569</v>
      </c>
      <c r="D392" s="60" t="s">
        <v>252</v>
      </c>
      <c r="E392" s="88">
        <v>204000</v>
      </c>
      <c r="F392" s="69">
        <v>27000</v>
      </c>
    </row>
    <row r="393" spans="1:7" ht="18.75" customHeight="1">
      <c r="A393" s="385"/>
      <c r="B393" s="22"/>
      <c r="C393" s="7">
        <v>12040570</v>
      </c>
      <c r="D393" s="60" t="s">
        <v>250</v>
      </c>
      <c r="E393" s="88">
        <v>27000</v>
      </c>
      <c r="F393" s="69">
        <v>13500</v>
      </c>
    </row>
    <row r="394" spans="1:7" ht="18.75" customHeight="1">
      <c r="A394" s="385"/>
      <c r="B394" s="22"/>
      <c r="C394" s="7">
        <v>12040604</v>
      </c>
      <c r="D394" s="60" t="s">
        <v>364</v>
      </c>
      <c r="E394" s="88">
        <v>204000</v>
      </c>
      <c r="F394" s="69">
        <v>27000</v>
      </c>
    </row>
    <row r="395" spans="1:7" ht="18.75" customHeight="1">
      <c r="A395" s="385" t="s">
        <v>1763</v>
      </c>
      <c r="B395" s="22" t="s">
        <v>1876</v>
      </c>
      <c r="C395" s="7">
        <v>12040619</v>
      </c>
      <c r="D395" s="60" t="s">
        <v>317</v>
      </c>
      <c r="E395" s="88">
        <v>95000</v>
      </c>
      <c r="F395" s="69">
        <v>408000</v>
      </c>
    </row>
    <row r="396" spans="1:7" ht="18.75" customHeight="1">
      <c r="A396" s="385" t="s">
        <v>1763</v>
      </c>
      <c r="B396" s="22" t="s">
        <v>1876</v>
      </c>
      <c r="C396" s="7">
        <v>12040621</v>
      </c>
      <c r="D396" s="60" t="s">
        <v>1208</v>
      </c>
      <c r="E396" s="88">
        <v>13500</v>
      </c>
      <c r="F396" s="69">
        <v>27000</v>
      </c>
    </row>
    <row r="397" spans="1:7" ht="18.75" customHeight="1">
      <c r="A397" s="385" t="s">
        <v>1763</v>
      </c>
      <c r="B397" s="22" t="s">
        <v>1876</v>
      </c>
      <c r="C397" s="7">
        <v>12040632</v>
      </c>
      <c r="D397" s="60" t="s">
        <v>1210</v>
      </c>
      <c r="E397" s="88">
        <v>204000</v>
      </c>
      <c r="F397" s="69">
        <v>306000</v>
      </c>
    </row>
    <row r="398" spans="1:7" ht="18.75" customHeight="1">
      <c r="A398" s="385" t="s">
        <v>1763</v>
      </c>
      <c r="B398" s="22" t="s">
        <v>1876</v>
      </c>
      <c r="C398" s="7">
        <v>12040633</v>
      </c>
      <c r="D398" s="60" t="s">
        <v>1211</v>
      </c>
      <c r="E398" s="88">
        <v>102000</v>
      </c>
      <c r="F398" s="69">
        <v>102000</v>
      </c>
    </row>
    <row r="399" spans="1:7" ht="18.75" customHeight="1">
      <c r="A399" s="385" t="s">
        <v>1763</v>
      </c>
      <c r="B399" s="22" t="s">
        <v>1876</v>
      </c>
      <c r="C399" s="7">
        <v>12040660</v>
      </c>
      <c r="D399" s="60" t="s">
        <v>1209</v>
      </c>
      <c r="E399" s="88">
        <v>27000</v>
      </c>
      <c r="F399" s="69">
        <v>68000</v>
      </c>
    </row>
    <row r="400" spans="1:7" ht="18.75" customHeight="1">
      <c r="A400" s="385" t="s">
        <v>1763</v>
      </c>
      <c r="B400" s="22" t="s">
        <v>1876</v>
      </c>
      <c r="C400" s="7">
        <v>12040663</v>
      </c>
      <c r="D400" s="60" t="s">
        <v>322</v>
      </c>
      <c r="E400" s="88">
        <v>27000</v>
      </c>
      <c r="F400" s="69">
        <v>102000</v>
      </c>
      <c r="G400" s="10"/>
    </row>
    <row r="401" spans="1:7" s="10" customFormat="1" ht="18.75" customHeight="1">
      <c r="A401" s="387" t="s">
        <v>1763</v>
      </c>
      <c r="B401" s="22" t="s">
        <v>1876</v>
      </c>
      <c r="C401" s="63" t="s">
        <v>241</v>
      </c>
      <c r="D401" s="64"/>
      <c r="E401" s="69">
        <f>SUM(E389:E400)</f>
        <v>1500000</v>
      </c>
      <c r="F401" s="69">
        <f>SUM(F389:F400)</f>
        <v>1515500</v>
      </c>
      <c r="G401" s="14"/>
    </row>
    <row r="402" spans="1:7" ht="18.75" customHeight="1">
      <c r="A402" s="385" t="s">
        <v>1756</v>
      </c>
      <c r="B402" s="22" t="s">
        <v>1877</v>
      </c>
      <c r="C402" s="7">
        <v>12040040</v>
      </c>
      <c r="D402" s="60" t="s">
        <v>307</v>
      </c>
      <c r="E402" s="88">
        <v>151500</v>
      </c>
      <c r="F402" s="82">
        <v>144600</v>
      </c>
    </row>
    <row r="403" spans="1:7" ht="18.75" customHeight="1">
      <c r="A403" s="385" t="s">
        <v>1756</v>
      </c>
      <c r="B403" s="22" t="s">
        <v>1877</v>
      </c>
      <c r="C403" s="7">
        <v>12040041</v>
      </c>
      <c r="D403" s="60" t="s">
        <v>276</v>
      </c>
      <c r="E403" s="88">
        <v>227250</v>
      </c>
      <c r="F403" s="82" t="s">
        <v>565</v>
      </c>
    </row>
    <row r="404" spans="1:7" ht="18.75" customHeight="1">
      <c r="A404" s="385" t="s">
        <v>1756</v>
      </c>
      <c r="B404" s="22" t="s">
        <v>1877</v>
      </c>
      <c r="C404" s="7">
        <v>12040058</v>
      </c>
      <c r="D404" s="60" t="s">
        <v>318</v>
      </c>
      <c r="E404" s="88">
        <v>75750</v>
      </c>
      <c r="F404" s="82">
        <v>72300</v>
      </c>
    </row>
    <row r="405" spans="1:7" ht="18.75" customHeight="1">
      <c r="A405" s="385" t="s">
        <v>1756</v>
      </c>
      <c r="B405" s="22" t="s">
        <v>1877</v>
      </c>
      <c r="C405" s="7">
        <v>12040532</v>
      </c>
      <c r="D405" s="60" t="s">
        <v>1144</v>
      </c>
      <c r="E405" s="88">
        <v>10887000</v>
      </c>
      <c r="F405" s="82">
        <v>10122000</v>
      </c>
    </row>
    <row r="406" spans="1:7" ht="18.75" customHeight="1">
      <c r="A406" s="385" t="s">
        <v>1756</v>
      </c>
      <c r="B406" s="22" t="s">
        <v>1877</v>
      </c>
      <c r="C406" s="7">
        <v>12040566</v>
      </c>
      <c r="D406" s="60" t="s">
        <v>1148</v>
      </c>
      <c r="E406" s="88" t="s">
        <v>565</v>
      </c>
      <c r="F406" s="82">
        <v>13300</v>
      </c>
    </row>
    <row r="407" spans="1:7" ht="18.75" customHeight="1">
      <c r="A407" s="385" t="s">
        <v>1756</v>
      </c>
      <c r="B407" s="22" t="s">
        <v>1877</v>
      </c>
      <c r="C407" s="7">
        <v>12040569</v>
      </c>
      <c r="D407" s="60" t="s">
        <v>252</v>
      </c>
      <c r="E407" s="88">
        <v>151500</v>
      </c>
      <c r="F407" s="82">
        <v>144600</v>
      </c>
    </row>
    <row r="408" spans="1:7" ht="18.75" customHeight="1">
      <c r="A408" s="385" t="s">
        <v>1756</v>
      </c>
      <c r="B408" s="22" t="s">
        <v>1877</v>
      </c>
      <c r="C408" s="7">
        <v>12040570</v>
      </c>
      <c r="D408" s="60" t="s">
        <v>250</v>
      </c>
      <c r="E408" s="88">
        <v>151500</v>
      </c>
      <c r="F408" s="82">
        <v>144600</v>
      </c>
    </row>
    <row r="409" spans="1:7" ht="18.75" customHeight="1">
      <c r="A409" s="385" t="s">
        <v>1756</v>
      </c>
      <c r="B409" s="22" t="s">
        <v>1877</v>
      </c>
      <c r="C409" s="7">
        <v>12040604</v>
      </c>
      <c r="D409" s="60" t="s">
        <v>364</v>
      </c>
      <c r="E409" s="88">
        <v>50500</v>
      </c>
      <c r="F409" s="82">
        <v>48200</v>
      </c>
    </row>
    <row r="410" spans="1:7" ht="18.75" customHeight="1">
      <c r="A410" s="385" t="s">
        <v>1756</v>
      </c>
      <c r="B410" s="22" t="s">
        <v>1877</v>
      </c>
      <c r="C410" s="7">
        <v>12040611</v>
      </c>
      <c r="D410" s="60" t="s">
        <v>249</v>
      </c>
      <c r="E410" s="88" t="s">
        <v>565</v>
      </c>
      <c r="F410" s="82">
        <v>72300</v>
      </c>
    </row>
    <row r="411" spans="1:7" ht="18.75" customHeight="1">
      <c r="A411" s="385" t="s">
        <v>1756</v>
      </c>
      <c r="B411" s="22" t="s">
        <v>1877</v>
      </c>
      <c r="C411" s="7">
        <v>12040619</v>
      </c>
      <c r="D411" s="60" t="s">
        <v>317</v>
      </c>
      <c r="E411" s="88">
        <v>101000</v>
      </c>
      <c r="F411" s="46">
        <v>96400</v>
      </c>
    </row>
    <row r="412" spans="1:7" ht="18.75" customHeight="1">
      <c r="A412" s="385" t="s">
        <v>1756</v>
      </c>
      <c r="B412" s="22" t="s">
        <v>1877</v>
      </c>
      <c r="C412" s="7">
        <v>12040621</v>
      </c>
      <c r="D412" s="60" t="s">
        <v>1208</v>
      </c>
      <c r="E412" s="88">
        <v>75750</v>
      </c>
      <c r="F412" s="46" t="s">
        <v>565</v>
      </c>
    </row>
    <row r="413" spans="1:7" ht="18.75" customHeight="1">
      <c r="A413" s="385" t="s">
        <v>1756</v>
      </c>
      <c r="B413" s="22" t="s">
        <v>1877</v>
      </c>
      <c r="C413" s="7">
        <v>12040632</v>
      </c>
      <c r="D413" s="60" t="s">
        <v>1210</v>
      </c>
      <c r="E413" s="88">
        <v>151500</v>
      </c>
      <c r="F413" s="46">
        <v>144600</v>
      </c>
    </row>
    <row r="414" spans="1:7" ht="18.75" customHeight="1">
      <c r="A414" s="385" t="s">
        <v>1756</v>
      </c>
      <c r="B414" s="22" t="s">
        <v>1877</v>
      </c>
      <c r="C414" s="7">
        <v>12040633</v>
      </c>
      <c r="D414" s="60" t="s">
        <v>1211</v>
      </c>
      <c r="E414" s="88">
        <v>75750</v>
      </c>
      <c r="F414" s="46">
        <v>72300</v>
      </c>
    </row>
    <row r="415" spans="1:7" ht="18.75" customHeight="1">
      <c r="A415" s="385" t="s">
        <v>1756</v>
      </c>
      <c r="B415" s="22" t="s">
        <v>1877</v>
      </c>
      <c r="C415" s="7">
        <v>12040642</v>
      </c>
      <c r="D415" s="60" t="s">
        <v>1146</v>
      </c>
      <c r="E415" s="88" t="s">
        <v>565</v>
      </c>
      <c r="F415" s="46">
        <v>216900</v>
      </c>
    </row>
    <row r="416" spans="1:7" ht="18.75" customHeight="1">
      <c r="A416" s="385" t="s">
        <v>1756</v>
      </c>
      <c r="B416" s="22" t="s">
        <v>1877</v>
      </c>
      <c r="C416" s="7">
        <v>12040660</v>
      </c>
      <c r="D416" s="60" t="s">
        <v>1209</v>
      </c>
      <c r="E416" s="88">
        <v>50500</v>
      </c>
      <c r="F416" s="46" t="s">
        <v>565</v>
      </c>
    </row>
    <row r="417" spans="1:6" ht="18.75" customHeight="1">
      <c r="A417" s="385" t="s">
        <v>1756</v>
      </c>
      <c r="B417" s="22" t="s">
        <v>1877</v>
      </c>
      <c r="C417" s="7">
        <v>12040663</v>
      </c>
      <c r="D417" s="60" t="s">
        <v>322</v>
      </c>
      <c r="E417" s="88">
        <v>50500</v>
      </c>
      <c r="F417" s="46">
        <v>48200</v>
      </c>
    </row>
    <row r="418" spans="1:6" ht="18.75" customHeight="1">
      <c r="A418" s="387" t="s">
        <v>1756</v>
      </c>
      <c r="B418" s="22" t="s">
        <v>1877</v>
      </c>
      <c r="C418" s="63" t="s">
        <v>241</v>
      </c>
      <c r="D418" s="60"/>
      <c r="E418" s="69">
        <f>SUM(E402:E417)</f>
        <v>12200000</v>
      </c>
      <c r="F418" s="82">
        <f>SUM(F402:F417)</f>
        <v>11340300</v>
      </c>
    </row>
    <row r="419" spans="1:6" ht="18.75" customHeight="1">
      <c r="A419" s="385" t="s">
        <v>608</v>
      </c>
      <c r="B419" s="22" t="s">
        <v>1878</v>
      </c>
      <c r="C419" s="7">
        <v>12040040</v>
      </c>
      <c r="D419" s="60" t="s">
        <v>307</v>
      </c>
      <c r="E419" s="71">
        <v>132900</v>
      </c>
      <c r="F419" s="31">
        <v>139545</v>
      </c>
    </row>
    <row r="420" spans="1:6" ht="18.75" customHeight="1">
      <c r="A420" s="385" t="s">
        <v>608</v>
      </c>
      <c r="B420" s="22" t="s">
        <v>1878</v>
      </c>
      <c r="C420" s="7">
        <v>12040041</v>
      </c>
      <c r="D420" s="60" t="s">
        <v>276</v>
      </c>
      <c r="E420" s="71">
        <v>199350</v>
      </c>
      <c r="F420" s="31" t="s">
        <v>565</v>
      </c>
    </row>
    <row r="421" spans="1:6" ht="18.75" customHeight="1">
      <c r="A421" s="385" t="s">
        <v>608</v>
      </c>
      <c r="B421" s="22" t="s">
        <v>1878</v>
      </c>
      <c r="C421" s="7">
        <v>12040058</v>
      </c>
      <c r="D421" s="60" t="s">
        <v>318</v>
      </c>
      <c r="E421" s="71">
        <v>16100</v>
      </c>
      <c r="F421" s="31">
        <v>16905</v>
      </c>
    </row>
    <row r="422" spans="1:6" ht="18.75" customHeight="1">
      <c r="A422" s="385" t="s">
        <v>608</v>
      </c>
      <c r="B422" s="22" t="s">
        <v>1878</v>
      </c>
      <c r="C422" s="7">
        <v>12040532</v>
      </c>
      <c r="D422" s="60" t="s">
        <v>1144</v>
      </c>
      <c r="E422" s="71">
        <v>9303000</v>
      </c>
      <c r="F422" s="31">
        <v>9768150</v>
      </c>
    </row>
    <row r="423" spans="1:6" ht="18.75" customHeight="1">
      <c r="A423" s="385" t="s">
        <v>608</v>
      </c>
      <c r="B423" s="22" t="s">
        <v>1878</v>
      </c>
      <c r="C423" s="7">
        <v>12040569</v>
      </c>
      <c r="D423" s="60" t="s">
        <v>252</v>
      </c>
      <c r="E423" s="89">
        <v>132900</v>
      </c>
      <c r="F423" s="31">
        <v>139545</v>
      </c>
    </row>
    <row r="424" spans="1:6" ht="18.75" customHeight="1">
      <c r="A424" s="385" t="s">
        <v>608</v>
      </c>
      <c r="B424" s="22" t="s">
        <v>1878</v>
      </c>
      <c r="C424" s="7">
        <v>12040570</v>
      </c>
      <c r="D424" s="60" t="s">
        <v>250</v>
      </c>
      <c r="E424" s="71">
        <v>199350</v>
      </c>
      <c r="F424" s="31">
        <v>209317.05</v>
      </c>
    </row>
    <row r="425" spans="1:6" ht="18.75" customHeight="1">
      <c r="A425" s="385" t="s">
        <v>608</v>
      </c>
      <c r="B425" s="22" t="s">
        <v>1878</v>
      </c>
      <c r="C425" s="7">
        <v>12040604</v>
      </c>
      <c r="D425" s="60" t="s">
        <v>364</v>
      </c>
      <c r="E425" s="71">
        <v>132900</v>
      </c>
      <c r="F425" s="31">
        <v>139545</v>
      </c>
    </row>
    <row r="426" spans="1:6" ht="18.75" customHeight="1">
      <c r="A426" s="385" t="s">
        <v>608</v>
      </c>
      <c r="B426" s="22" t="s">
        <v>1878</v>
      </c>
      <c r="C426" s="7">
        <v>12040619</v>
      </c>
      <c r="D426" s="60" t="s">
        <v>317</v>
      </c>
      <c r="E426" s="71">
        <v>66450</v>
      </c>
      <c r="F426" s="31">
        <v>69772</v>
      </c>
    </row>
    <row r="427" spans="1:6" ht="18.75" customHeight="1">
      <c r="A427" s="385" t="s">
        <v>608</v>
      </c>
      <c r="B427" s="22" t="s">
        <v>1878</v>
      </c>
      <c r="C427" s="7">
        <v>12040621</v>
      </c>
      <c r="D427" s="60" t="s">
        <v>1208</v>
      </c>
      <c r="E427" s="71">
        <v>66450</v>
      </c>
      <c r="F427" s="31">
        <v>69772</v>
      </c>
    </row>
    <row r="428" spans="1:6" ht="18.75" customHeight="1">
      <c r="A428" s="385" t="s">
        <v>608</v>
      </c>
      <c r="B428" s="22" t="s">
        <v>1878</v>
      </c>
      <c r="C428" s="7">
        <v>12040632</v>
      </c>
      <c r="D428" s="60" t="s">
        <v>1210</v>
      </c>
      <c r="E428" s="71">
        <v>132900</v>
      </c>
      <c r="F428" s="31">
        <v>139545</v>
      </c>
    </row>
    <row r="429" spans="1:6" ht="18.75" customHeight="1">
      <c r="A429" s="385" t="s">
        <v>608</v>
      </c>
      <c r="B429" s="22" t="s">
        <v>1878</v>
      </c>
      <c r="C429" s="7">
        <v>12040633</v>
      </c>
      <c r="D429" s="60" t="s">
        <v>1211</v>
      </c>
      <c r="E429" s="71">
        <v>66450</v>
      </c>
      <c r="F429" s="31">
        <v>69772</v>
      </c>
    </row>
    <row r="430" spans="1:6" ht="18.75" customHeight="1">
      <c r="A430" s="385" t="s">
        <v>608</v>
      </c>
      <c r="B430" s="22" t="s">
        <v>1878</v>
      </c>
      <c r="C430" s="7">
        <v>12040660</v>
      </c>
      <c r="D430" s="60" t="s">
        <v>1209</v>
      </c>
      <c r="E430" s="71">
        <v>19050</v>
      </c>
      <c r="F430" s="49">
        <v>20002.05</v>
      </c>
    </row>
    <row r="431" spans="1:6" ht="18.75" customHeight="1">
      <c r="A431" s="385" t="s">
        <v>608</v>
      </c>
      <c r="B431" s="22" t="s">
        <v>1878</v>
      </c>
      <c r="C431" s="7">
        <v>12040663</v>
      </c>
      <c r="D431" s="60" t="s">
        <v>322</v>
      </c>
      <c r="E431" s="71">
        <v>32200</v>
      </c>
      <c r="F431" s="47">
        <v>33810</v>
      </c>
    </row>
    <row r="432" spans="1:6" ht="18.75" customHeight="1">
      <c r="A432" s="385" t="s">
        <v>608</v>
      </c>
      <c r="B432" s="22" t="s">
        <v>1878</v>
      </c>
      <c r="C432" s="7">
        <v>12040667</v>
      </c>
      <c r="D432" s="60" t="s">
        <v>1212</v>
      </c>
      <c r="E432" s="71" t="s">
        <v>565</v>
      </c>
      <c r="F432" s="47">
        <v>209317.05</v>
      </c>
    </row>
    <row r="433" spans="1:6" ht="18.75" customHeight="1">
      <c r="A433" s="387" t="s">
        <v>608</v>
      </c>
      <c r="B433" s="22" t="s">
        <v>1878</v>
      </c>
      <c r="C433" s="63" t="s">
        <v>284</v>
      </c>
      <c r="D433" s="64"/>
      <c r="E433" s="46">
        <f>SUM(E419:E432)</f>
        <v>10500000</v>
      </c>
      <c r="F433" s="31">
        <f>SUM(F419:F432)</f>
        <v>11024997.150000002</v>
      </c>
    </row>
    <row r="434" spans="1:6" ht="18.75" customHeight="1">
      <c r="A434" s="385" t="s">
        <v>202</v>
      </c>
      <c r="B434" s="22" t="s">
        <v>4485</v>
      </c>
      <c r="C434" s="7">
        <v>12040040</v>
      </c>
      <c r="D434" s="74" t="s">
        <v>307</v>
      </c>
      <c r="E434" s="74">
        <v>217200</v>
      </c>
      <c r="F434" s="31">
        <v>195000</v>
      </c>
    </row>
    <row r="435" spans="1:6" ht="18.75" customHeight="1">
      <c r="A435" s="385" t="s">
        <v>202</v>
      </c>
      <c r="B435" s="22" t="s">
        <v>4485</v>
      </c>
      <c r="C435" s="7">
        <v>12040041</v>
      </c>
      <c r="D435" s="74" t="s">
        <v>276</v>
      </c>
      <c r="E435" s="74">
        <v>325800</v>
      </c>
      <c r="F435" s="31">
        <v>292500</v>
      </c>
    </row>
    <row r="436" spans="1:6" ht="18.75" customHeight="1">
      <c r="A436" s="385" t="s">
        <v>202</v>
      </c>
      <c r="B436" s="22" t="s">
        <v>4485</v>
      </c>
      <c r="C436" s="7">
        <v>12040058</v>
      </c>
      <c r="D436" s="74" t="s">
        <v>318</v>
      </c>
      <c r="E436" s="74">
        <v>108600</v>
      </c>
      <c r="F436" s="31">
        <v>97500</v>
      </c>
    </row>
    <row r="437" spans="1:6" ht="18.75" customHeight="1">
      <c r="A437" s="385" t="s">
        <v>202</v>
      </c>
      <c r="B437" s="22" t="s">
        <v>4485</v>
      </c>
      <c r="C437" s="7">
        <v>12040532</v>
      </c>
      <c r="D437" s="74" t="s">
        <v>1144</v>
      </c>
      <c r="E437" s="74">
        <v>15204000</v>
      </c>
      <c r="F437" s="31">
        <v>13650000</v>
      </c>
    </row>
    <row r="438" spans="1:6" ht="18.75" customHeight="1">
      <c r="A438" s="385" t="s">
        <v>202</v>
      </c>
      <c r="B438" s="22" t="s">
        <v>4485</v>
      </c>
      <c r="C438" s="7">
        <v>12040569</v>
      </c>
      <c r="D438" s="74" t="s">
        <v>252</v>
      </c>
      <c r="E438" s="74">
        <v>217200</v>
      </c>
      <c r="F438" s="31">
        <v>195000</v>
      </c>
    </row>
    <row r="439" spans="1:6" ht="18.75" customHeight="1">
      <c r="A439" s="385" t="s">
        <v>202</v>
      </c>
      <c r="B439" s="22" t="s">
        <v>4485</v>
      </c>
      <c r="C439" s="7">
        <v>12040570</v>
      </c>
      <c r="D439" s="90" t="s">
        <v>250</v>
      </c>
      <c r="E439" s="90">
        <v>72400</v>
      </c>
      <c r="F439" s="31">
        <v>65000</v>
      </c>
    </row>
    <row r="440" spans="1:6" ht="18.75" customHeight="1">
      <c r="A440" s="385" t="s">
        <v>202</v>
      </c>
      <c r="B440" s="22" t="s">
        <v>4485</v>
      </c>
      <c r="C440" s="7">
        <v>12040604</v>
      </c>
      <c r="D440" s="74" t="s">
        <v>364</v>
      </c>
      <c r="E440" s="74">
        <v>217200</v>
      </c>
      <c r="F440" s="31">
        <v>195000</v>
      </c>
    </row>
    <row r="441" spans="1:6" ht="18.75" customHeight="1">
      <c r="A441" s="385" t="s">
        <v>202</v>
      </c>
      <c r="B441" s="22" t="s">
        <v>4485</v>
      </c>
      <c r="C441" s="7">
        <v>12040619</v>
      </c>
      <c r="D441" s="74" t="s">
        <v>317</v>
      </c>
      <c r="E441" s="74">
        <v>25000</v>
      </c>
      <c r="F441" s="31">
        <v>65000</v>
      </c>
    </row>
    <row r="442" spans="1:6" ht="18.75" customHeight="1">
      <c r="A442" s="385" t="s">
        <v>202</v>
      </c>
      <c r="B442" s="22" t="s">
        <v>4485</v>
      </c>
      <c r="C442" s="7">
        <v>12040621</v>
      </c>
      <c r="D442" s="74" t="s">
        <v>1208</v>
      </c>
      <c r="E442" s="74">
        <v>36200</v>
      </c>
      <c r="F442" s="31">
        <v>32500</v>
      </c>
    </row>
    <row r="443" spans="1:6" ht="18.75" customHeight="1">
      <c r="A443" s="385" t="s">
        <v>202</v>
      </c>
      <c r="B443" s="22" t="s">
        <v>4485</v>
      </c>
      <c r="C443" s="7">
        <v>12040632</v>
      </c>
      <c r="D443" s="74" t="s">
        <v>1210</v>
      </c>
      <c r="E443" s="74">
        <v>217200</v>
      </c>
      <c r="F443" s="31">
        <v>195000</v>
      </c>
    </row>
    <row r="444" spans="1:6" ht="18.75" customHeight="1">
      <c r="A444" s="385" t="s">
        <v>202</v>
      </c>
      <c r="B444" s="22" t="s">
        <v>4485</v>
      </c>
      <c r="C444" s="7">
        <v>12040633</v>
      </c>
      <c r="D444" s="74" t="s">
        <v>1211</v>
      </c>
      <c r="E444" s="74">
        <v>108600</v>
      </c>
      <c r="F444" s="31">
        <v>97500</v>
      </c>
    </row>
    <row r="445" spans="1:6" ht="18.75" customHeight="1">
      <c r="A445" s="385" t="s">
        <v>202</v>
      </c>
      <c r="B445" s="22" t="s">
        <v>4485</v>
      </c>
      <c r="C445" s="7">
        <v>12040660</v>
      </c>
      <c r="D445" s="74" t="s">
        <v>1209</v>
      </c>
      <c r="E445" s="74">
        <v>25000</v>
      </c>
      <c r="F445" s="31">
        <v>65000</v>
      </c>
    </row>
    <row r="446" spans="1:6" ht="18.75" customHeight="1">
      <c r="A446" s="385" t="s">
        <v>202</v>
      </c>
      <c r="B446" s="22" t="s">
        <v>4485</v>
      </c>
      <c r="C446" s="7">
        <v>12040663</v>
      </c>
      <c r="D446" s="74" t="s">
        <v>322</v>
      </c>
      <c r="E446" s="74">
        <v>25000</v>
      </c>
      <c r="F446" s="31">
        <v>65000</v>
      </c>
    </row>
    <row r="447" spans="1:6" ht="18.75" customHeight="1">
      <c r="A447" s="387" t="s">
        <v>202</v>
      </c>
      <c r="B447" s="22" t="s">
        <v>4485</v>
      </c>
      <c r="C447" s="42" t="s">
        <v>241</v>
      </c>
      <c r="D447" s="45"/>
      <c r="E447" s="75">
        <f>SUM(E434:E446)</f>
        <v>16799400</v>
      </c>
      <c r="F447" s="31">
        <f>SUM(F434:F446)</f>
        <v>15210000</v>
      </c>
    </row>
    <row r="448" spans="1:6" ht="18.75" customHeight="1">
      <c r="A448" s="385" t="s">
        <v>204</v>
      </c>
      <c r="B448" s="22" t="s">
        <v>4486</v>
      </c>
      <c r="C448" s="7">
        <v>12040040</v>
      </c>
      <c r="D448" s="32" t="s">
        <v>307</v>
      </c>
      <c r="E448" s="91">
        <v>303000</v>
      </c>
      <c r="F448" s="91">
        <v>315000</v>
      </c>
    </row>
    <row r="449" spans="1:6" ht="18.75" customHeight="1">
      <c r="A449" s="385" t="s">
        <v>204</v>
      </c>
      <c r="B449" s="22" t="s">
        <v>4486</v>
      </c>
      <c r="C449" s="7">
        <v>12040041</v>
      </c>
      <c r="D449" s="32" t="s">
        <v>276</v>
      </c>
      <c r="E449" s="91">
        <v>303000</v>
      </c>
      <c r="F449" s="91">
        <v>315000</v>
      </c>
    </row>
    <row r="450" spans="1:6" ht="18.75" customHeight="1">
      <c r="A450" s="385" t="s">
        <v>204</v>
      </c>
      <c r="B450" s="22" t="s">
        <v>4486</v>
      </c>
      <c r="C450" s="7">
        <v>12040058</v>
      </c>
      <c r="D450" s="32" t="s">
        <v>318</v>
      </c>
      <c r="E450" s="91">
        <v>151500</v>
      </c>
      <c r="F450" s="91">
        <v>157500</v>
      </c>
    </row>
    <row r="451" spans="1:6" ht="18.75" customHeight="1">
      <c r="A451" s="385" t="s">
        <v>204</v>
      </c>
      <c r="B451" s="22" t="s">
        <v>4486</v>
      </c>
      <c r="C451" s="7">
        <v>12040532</v>
      </c>
      <c r="D451" s="32" t="s">
        <v>1144</v>
      </c>
      <c r="E451" s="91">
        <v>21209500</v>
      </c>
      <c r="F451" s="91">
        <v>22051000</v>
      </c>
    </row>
    <row r="452" spans="1:6" ht="18.75" customHeight="1">
      <c r="A452" s="385" t="s">
        <v>204</v>
      </c>
      <c r="B452" s="22" t="s">
        <v>4486</v>
      </c>
      <c r="C452" s="7">
        <v>12040569</v>
      </c>
      <c r="D452" s="32" t="s">
        <v>252</v>
      </c>
      <c r="E452" s="91">
        <v>303000</v>
      </c>
      <c r="F452" s="91">
        <v>315000</v>
      </c>
    </row>
    <row r="453" spans="1:6" ht="18.75" customHeight="1">
      <c r="A453" s="385" t="s">
        <v>204</v>
      </c>
      <c r="B453" s="22" t="s">
        <v>4486</v>
      </c>
      <c r="C453" s="7">
        <v>12040570</v>
      </c>
      <c r="D453" s="32" t="s">
        <v>250</v>
      </c>
      <c r="E453" s="91">
        <v>151500</v>
      </c>
      <c r="F453" s="91">
        <v>157000</v>
      </c>
    </row>
    <row r="454" spans="1:6" ht="18.75" customHeight="1">
      <c r="A454" s="385" t="s">
        <v>204</v>
      </c>
      <c r="B454" s="22" t="s">
        <v>4486</v>
      </c>
      <c r="C454" s="7">
        <v>12040604</v>
      </c>
      <c r="D454" s="32" t="s">
        <v>364</v>
      </c>
      <c r="E454" s="91">
        <v>303000</v>
      </c>
      <c r="F454" s="91">
        <v>315000</v>
      </c>
    </row>
    <row r="455" spans="1:6" ht="18.75" customHeight="1">
      <c r="A455" s="385" t="s">
        <v>204</v>
      </c>
      <c r="B455" s="22" t="s">
        <v>4486</v>
      </c>
      <c r="C455" s="7">
        <v>12040621</v>
      </c>
      <c r="D455" s="32" t="s">
        <v>1208</v>
      </c>
      <c r="E455" s="91">
        <v>303000</v>
      </c>
      <c r="F455" s="91">
        <v>315000</v>
      </c>
    </row>
    <row r="456" spans="1:6" ht="18.75" customHeight="1">
      <c r="A456" s="385" t="s">
        <v>204</v>
      </c>
      <c r="B456" s="22" t="s">
        <v>4486</v>
      </c>
      <c r="C456" s="7">
        <v>12040632</v>
      </c>
      <c r="D456" s="32" t="s">
        <v>1210</v>
      </c>
      <c r="E456" s="91">
        <v>303000</v>
      </c>
      <c r="F456" s="91">
        <v>315000</v>
      </c>
    </row>
    <row r="457" spans="1:6" ht="18.75" customHeight="1">
      <c r="A457" s="385" t="s">
        <v>204</v>
      </c>
      <c r="B457" s="22" t="s">
        <v>4486</v>
      </c>
      <c r="C457" s="7">
        <v>12040633</v>
      </c>
      <c r="D457" s="32" t="s">
        <v>1211</v>
      </c>
      <c r="E457" s="91">
        <v>151500</v>
      </c>
      <c r="F457" s="91">
        <v>157000</v>
      </c>
    </row>
    <row r="458" spans="1:6" ht="18.75" customHeight="1">
      <c r="A458" s="387" t="s">
        <v>204</v>
      </c>
      <c r="B458" s="22" t="s">
        <v>4486</v>
      </c>
      <c r="C458" s="92" t="s">
        <v>241</v>
      </c>
      <c r="D458" s="93"/>
      <c r="E458" s="94">
        <f>SUM(E448:E457)</f>
        <v>23482000</v>
      </c>
      <c r="F458" s="94">
        <f>SUM(F448:F457)</f>
        <v>24412500</v>
      </c>
    </row>
    <row r="459" spans="1:6" ht="18.75" customHeight="1">
      <c r="A459" s="385" t="s">
        <v>1765</v>
      </c>
      <c r="B459" s="22" t="s">
        <v>1879</v>
      </c>
      <c r="C459" s="7">
        <v>12040040</v>
      </c>
      <c r="D459" s="95" t="s">
        <v>307</v>
      </c>
      <c r="E459" s="96">
        <v>105000</v>
      </c>
      <c r="F459" s="96">
        <v>110250</v>
      </c>
    </row>
    <row r="460" spans="1:6" ht="18.75" customHeight="1">
      <c r="A460" s="385" t="s">
        <v>1765</v>
      </c>
      <c r="B460" s="22" t="s">
        <v>1879</v>
      </c>
      <c r="C460" s="7">
        <v>12040041</v>
      </c>
      <c r="D460" s="95" t="s">
        <v>276</v>
      </c>
      <c r="E460" s="96">
        <v>157500</v>
      </c>
      <c r="F460" s="96" t="s">
        <v>565</v>
      </c>
    </row>
    <row r="461" spans="1:6" ht="18.75" customHeight="1">
      <c r="A461" s="385" t="s">
        <v>1765</v>
      </c>
      <c r="B461" s="22" t="s">
        <v>1879</v>
      </c>
      <c r="C461" s="7">
        <v>12040055</v>
      </c>
      <c r="D461" s="95" t="s">
        <v>4520</v>
      </c>
      <c r="E461" s="96">
        <v>52500</v>
      </c>
      <c r="F461" s="96" t="s">
        <v>565</v>
      </c>
    </row>
    <row r="462" spans="1:6" ht="18.75" customHeight="1">
      <c r="A462" s="385" t="s">
        <v>1765</v>
      </c>
      <c r="B462" s="22" t="s">
        <v>1879</v>
      </c>
      <c r="C462" s="7">
        <v>12040058</v>
      </c>
      <c r="D462" s="95" t="s">
        <v>318</v>
      </c>
      <c r="E462" s="96" t="s">
        <v>565</v>
      </c>
      <c r="F462" s="96">
        <v>55125</v>
      </c>
    </row>
    <row r="463" spans="1:6" ht="18.75" customHeight="1">
      <c r="A463" s="385" t="s">
        <v>1765</v>
      </c>
      <c r="B463" s="22" t="s">
        <v>1879</v>
      </c>
      <c r="C463" s="7">
        <v>12040532</v>
      </c>
      <c r="D463" s="95" t="s">
        <v>1144</v>
      </c>
      <c r="E463" s="96">
        <v>7209500</v>
      </c>
      <c r="F463" s="96">
        <v>7569975</v>
      </c>
    </row>
    <row r="464" spans="1:6" ht="18.75" customHeight="1">
      <c r="A464" s="385" t="s">
        <v>1765</v>
      </c>
      <c r="B464" s="22" t="s">
        <v>1879</v>
      </c>
      <c r="C464" s="7">
        <v>12040569</v>
      </c>
      <c r="D464" s="95" t="s">
        <v>252</v>
      </c>
      <c r="E464" s="96">
        <v>105000</v>
      </c>
      <c r="F464" s="96">
        <v>110250</v>
      </c>
    </row>
    <row r="465" spans="1:6" ht="18.75" customHeight="1">
      <c r="A465" s="385" t="s">
        <v>1765</v>
      </c>
      <c r="B465" s="22" t="s">
        <v>1879</v>
      </c>
      <c r="C465" s="7">
        <v>12040570</v>
      </c>
      <c r="D465" s="95" t="s">
        <v>250</v>
      </c>
      <c r="E465" s="96">
        <v>105000</v>
      </c>
      <c r="F465" s="96">
        <v>110250</v>
      </c>
    </row>
    <row r="466" spans="1:6" ht="18.75" customHeight="1">
      <c r="A466" s="385" t="s">
        <v>1765</v>
      </c>
      <c r="B466" s="22" t="s">
        <v>1879</v>
      </c>
      <c r="C466" s="7">
        <v>12040604</v>
      </c>
      <c r="D466" s="95" t="s">
        <v>364</v>
      </c>
      <c r="E466" s="96">
        <v>105000</v>
      </c>
      <c r="F466" s="96">
        <v>110250</v>
      </c>
    </row>
    <row r="467" spans="1:6" ht="18.75" customHeight="1">
      <c r="A467" s="385" t="s">
        <v>1765</v>
      </c>
      <c r="B467" s="22" t="s">
        <v>1879</v>
      </c>
      <c r="C467" s="7">
        <v>12040619</v>
      </c>
      <c r="D467" s="95" t="s">
        <v>317</v>
      </c>
      <c r="E467" s="96">
        <v>13900</v>
      </c>
      <c r="F467" s="96">
        <v>14595</v>
      </c>
    </row>
    <row r="468" spans="1:6" ht="18.75" customHeight="1">
      <c r="A468" s="385" t="s">
        <v>1765</v>
      </c>
      <c r="B468" s="22" t="s">
        <v>1879</v>
      </c>
      <c r="C468" s="7">
        <v>12040621</v>
      </c>
      <c r="D468" s="95" t="s">
        <v>1208</v>
      </c>
      <c r="E468" s="96">
        <v>52500</v>
      </c>
      <c r="F468" s="96">
        <v>55125</v>
      </c>
    </row>
    <row r="469" spans="1:6" ht="18.75" customHeight="1">
      <c r="A469" s="385" t="s">
        <v>1765</v>
      </c>
      <c r="B469" s="22" t="s">
        <v>1879</v>
      </c>
      <c r="C469" s="7">
        <v>12040632</v>
      </c>
      <c r="D469" s="95" t="s">
        <v>1210</v>
      </c>
      <c r="E469" s="96">
        <v>105000</v>
      </c>
      <c r="F469" s="96">
        <v>110250</v>
      </c>
    </row>
    <row r="470" spans="1:6" ht="18.75" customHeight="1">
      <c r="A470" s="385" t="s">
        <v>1765</v>
      </c>
      <c r="B470" s="22" t="s">
        <v>1879</v>
      </c>
      <c r="C470" s="7">
        <v>12040633</v>
      </c>
      <c r="D470" s="95" t="s">
        <v>1211</v>
      </c>
      <c r="E470" s="96">
        <v>52500</v>
      </c>
      <c r="F470" s="96">
        <v>55125</v>
      </c>
    </row>
    <row r="471" spans="1:6" ht="18.75" customHeight="1">
      <c r="A471" s="385" t="s">
        <v>1765</v>
      </c>
      <c r="B471" s="22" t="s">
        <v>1879</v>
      </c>
      <c r="C471" s="7">
        <v>12040660</v>
      </c>
      <c r="D471" s="95" t="s">
        <v>1209</v>
      </c>
      <c r="E471" s="96">
        <v>105000</v>
      </c>
      <c r="F471" s="96">
        <v>110250</v>
      </c>
    </row>
    <row r="472" spans="1:6" ht="18.75" customHeight="1">
      <c r="A472" s="385" t="s">
        <v>1765</v>
      </c>
      <c r="B472" s="22" t="s">
        <v>1879</v>
      </c>
      <c r="C472" s="7">
        <v>12040663</v>
      </c>
      <c r="D472" s="95" t="s">
        <v>322</v>
      </c>
      <c r="E472" s="96">
        <v>105000</v>
      </c>
      <c r="F472" s="61">
        <v>110250</v>
      </c>
    </row>
    <row r="473" spans="1:6" ht="18.75" customHeight="1">
      <c r="A473" s="385" t="s">
        <v>1765</v>
      </c>
      <c r="B473" s="22" t="s">
        <v>1879</v>
      </c>
      <c r="C473" s="7">
        <v>12040667</v>
      </c>
      <c r="D473" s="95" t="s">
        <v>1212</v>
      </c>
      <c r="E473" s="96" t="s">
        <v>565</v>
      </c>
      <c r="F473" s="61">
        <v>165375</v>
      </c>
    </row>
    <row r="474" spans="1:6" ht="18.75" customHeight="1">
      <c r="A474" s="387" t="s">
        <v>1765</v>
      </c>
      <c r="B474" s="22" t="s">
        <v>1879</v>
      </c>
      <c r="C474" s="97" t="s">
        <v>241</v>
      </c>
      <c r="D474" s="98"/>
      <c r="E474" s="62">
        <f>SUM(E459:E473)</f>
        <v>8273400</v>
      </c>
      <c r="F474" s="65">
        <f>SUM(F459:F473)</f>
        <v>8687070</v>
      </c>
    </row>
    <row r="475" spans="1:6" ht="18.75" customHeight="1">
      <c r="A475" s="385" t="s">
        <v>206</v>
      </c>
      <c r="B475" s="22" t="s">
        <v>1880</v>
      </c>
      <c r="C475" s="7">
        <v>12040041</v>
      </c>
      <c r="D475" s="26" t="s">
        <v>276</v>
      </c>
      <c r="E475" s="25">
        <v>202500</v>
      </c>
      <c r="F475" s="25">
        <v>184500</v>
      </c>
    </row>
    <row r="476" spans="1:6" ht="18.75" customHeight="1">
      <c r="A476" s="385" t="s">
        <v>206</v>
      </c>
      <c r="B476" s="22" t="s">
        <v>1880</v>
      </c>
      <c r="C476" s="7">
        <v>12040058</v>
      </c>
      <c r="D476" s="26" t="s">
        <v>318</v>
      </c>
      <c r="E476" s="25">
        <v>67500</v>
      </c>
      <c r="F476" s="25">
        <v>61500</v>
      </c>
    </row>
    <row r="477" spans="1:6" ht="18.75" customHeight="1">
      <c r="A477" s="385" t="s">
        <v>206</v>
      </c>
      <c r="B477" s="22" t="s">
        <v>1880</v>
      </c>
      <c r="C477" s="7">
        <v>12040425</v>
      </c>
      <c r="D477" s="26" t="s">
        <v>321</v>
      </c>
      <c r="E477" s="25">
        <v>135000</v>
      </c>
      <c r="F477" s="25">
        <v>123000</v>
      </c>
    </row>
    <row r="478" spans="1:6" ht="18.75" customHeight="1">
      <c r="A478" s="385" t="s">
        <v>206</v>
      </c>
      <c r="B478" s="22" t="s">
        <v>1880</v>
      </c>
      <c r="C478" s="7">
        <v>12040532</v>
      </c>
      <c r="D478" s="26" t="s">
        <v>1144</v>
      </c>
      <c r="E478" s="25">
        <v>11196500</v>
      </c>
      <c r="F478" s="25">
        <v>8610000</v>
      </c>
    </row>
    <row r="479" spans="1:6" ht="18.75" customHeight="1">
      <c r="A479" s="385" t="s">
        <v>206</v>
      </c>
      <c r="B479" s="22" t="s">
        <v>1880</v>
      </c>
      <c r="C479" s="7">
        <v>12040569</v>
      </c>
      <c r="D479" s="26" t="s">
        <v>252</v>
      </c>
      <c r="E479" s="25">
        <v>135000</v>
      </c>
      <c r="F479" s="25">
        <v>123000</v>
      </c>
    </row>
    <row r="480" spans="1:6" ht="18.75" customHeight="1">
      <c r="A480" s="385" t="s">
        <v>206</v>
      </c>
      <c r="B480" s="22" t="s">
        <v>1880</v>
      </c>
      <c r="C480" s="7">
        <v>12040570</v>
      </c>
      <c r="D480" s="26" t="s">
        <v>250</v>
      </c>
      <c r="E480" s="25">
        <v>45000</v>
      </c>
      <c r="F480" s="25">
        <v>41000</v>
      </c>
    </row>
    <row r="481" spans="1:6" ht="18.75" customHeight="1">
      <c r="A481" s="385" t="s">
        <v>206</v>
      </c>
      <c r="B481" s="22" t="s">
        <v>1880</v>
      </c>
      <c r="C481" s="7">
        <v>12040604</v>
      </c>
      <c r="D481" s="26" t="s">
        <v>364</v>
      </c>
      <c r="E481" s="25">
        <v>135000</v>
      </c>
      <c r="F481" s="25">
        <v>123000</v>
      </c>
    </row>
    <row r="482" spans="1:6" ht="18.75" customHeight="1">
      <c r="A482" s="385" t="s">
        <v>206</v>
      </c>
      <c r="B482" s="22" t="s">
        <v>1880</v>
      </c>
      <c r="C482" s="7">
        <v>12040619</v>
      </c>
      <c r="D482" s="26" t="s">
        <v>317</v>
      </c>
      <c r="E482" s="25">
        <v>36000</v>
      </c>
      <c r="F482" s="25">
        <v>16000</v>
      </c>
    </row>
    <row r="483" spans="1:6" ht="18.75" customHeight="1">
      <c r="A483" s="385" t="s">
        <v>206</v>
      </c>
      <c r="B483" s="22" t="s">
        <v>1880</v>
      </c>
      <c r="C483" s="7">
        <v>12040621</v>
      </c>
      <c r="D483" s="26" t="s">
        <v>1208</v>
      </c>
      <c r="E483" s="25">
        <v>9000</v>
      </c>
      <c r="F483" s="25">
        <v>20500</v>
      </c>
    </row>
    <row r="484" spans="1:6" ht="18.75" customHeight="1">
      <c r="A484" s="385" t="s">
        <v>206</v>
      </c>
      <c r="B484" s="22" t="s">
        <v>1880</v>
      </c>
      <c r="C484" s="7">
        <v>12040632</v>
      </c>
      <c r="D484" s="26" t="s">
        <v>1210</v>
      </c>
      <c r="E484" s="25">
        <v>135000</v>
      </c>
      <c r="F484" s="25">
        <v>123000</v>
      </c>
    </row>
    <row r="485" spans="1:6" ht="18.75" customHeight="1">
      <c r="A485" s="385" t="s">
        <v>206</v>
      </c>
      <c r="B485" s="22" t="s">
        <v>1880</v>
      </c>
      <c r="C485" s="7">
        <v>12040633</v>
      </c>
      <c r="D485" s="26" t="s">
        <v>1211</v>
      </c>
      <c r="E485" s="25">
        <v>67500</v>
      </c>
      <c r="F485" s="25">
        <v>61500</v>
      </c>
    </row>
    <row r="486" spans="1:6" ht="18.75" customHeight="1">
      <c r="A486" s="385" t="s">
        <v>206</v>
      </c>
      <c r="B486" s="22" t="s">
        <v>1880</v>
      </c>
      <c r="C486" s="7">
        <v>12040660</v>
      </c>
      <c r="D486" s="26" t="s">
        <v>1209</v>
      </c>
      <c r="E486" s="25">
        <v>18000</v>
      </c>
      <c r="F486" s="25">
        <v>16000</v>
      </c>
    </row>
    <row r="487" spans="1:6" ht="18.75" customHeight="1">
      <c r="A487" s="385" t="s">
        <v>206</v>
      </c>
      <c r="B487" s="22" t="s">
        <v>1880</v>
      </c>
      <c r="C487" s="7">
        <v>12040663</v>
      </c>
      <c r="D487" s="26" t="s">
        <v>322</v>
      </c>
      <c r="E487" s="25">
        <v>18000</v>
      </c>
      <c r="F487" s="25">
        <v>16000</v>
      </c>
    </row>
    <row r="488" spans="1:6" ht="18.75" customHeight="1">
      <c r="A488" s="387" t="s">
        <v>206</v>
      </c>
      <c r="B488" s="22" t="s">
        <v>1880</v>
      </c>
      <c r="C488" s="29" t="s">
        <v>241</v>
      </c>
      <c r="D488" s="43"/>
      <c r="E488" s="31">
        <f>SUM(E475:E487)</f>
        <v>12200000</v>
      </c>
      <c r="F488" s="31">
        <f>SUM(F475:F487)</f>
        <v>9519000</v>
      </c>
    </row>
    <row r="489" spans="1:6" ht="18.75" customHeight="1">
      <c r="A489" s="385" t="s">
        <v>208</v>
      </c>
      <c r="B489" s="22" t="s">
        <v>1881</v>
      </c>
      <c r="C489" s="7">
        <v>12040040</v>
      </c>
      <c r="D489" s="60" t="s">
        <v>307</v>
      </c>
      <c r="E489" s="81">
        <v>144300</v>
      </c>
      <c r="F489" s="68" t="s">
        <v>565</v>
      </c>
    </row>
    <row r="490" spans="1:6" ht="18.75" customHeight="1">
      <c r="A490" s="385" t="s">
        <v>208</v>
      </c>
      <c r="B490" s="22" t="s">
        <v>1881</v>
      </c>
      <c r="C490" s="7">
        <v>12040041</v>
      </c>
      <c r="D490" s="60" t="s">
        <v>276</v>
      </c>
      <c r="E490" s="68">
        <v>216450</v>
      </c>
      <c r="F490" s="68">
        <v>195000</v>
      </c>
    </row>
    <row r="491" spans="1:6" ht="18.75" customHeight="1">
      <c r="A491" s="385" t="s">
        <v>208</v>
      </c>
      <c r="B491" s="22" t="s">
        <v>1881</v>
      </c>
      <c r="C491" s="7">
        <v>12040058</v>
      </c>
      <c r="D491" s="60" t="s">
        <v>318</v>
      </c>
      <c r="E491" s="68">
        <v>72150</v>
      </c>
      <c r="F491" s="68">
        <v>65000</v>
      </c>
    </row>
    <row r="492" spans="1:6" ht="18.75" customHeight="1">
      <c r="A492" s="385" t="s">
        <v>208</v>
      </c>
      <c r="B492" s="22" t="s">
        <v>1881</v>
      </c>
      <c r="C492" s="7">
        <v>12040425</v>
      </c>
      <c r="D492" s="60" t="s">
        <v>321</v>
      </c>
      <c r="E492" s="68" t="s">
        <v>565</v>
      </c>
      <c r="F492" s="68">
        <v>130000</v>
      </c>
    </row>
    <row r="493" spans="1:6" ht="18.75" customHeight="1">
      <c r="A493" s="385" t="s">
        <v>208</v>
      </c>
      <c r="B493" s="22" t="s">
        <v>1881</v>
      </c>
      <c r="C493" s="7">
        <v>12040532</v>
      </c>
      <c r="D493" s="60" t="s">
        <v>1144</v>
      </c>
      <c r="E493" s="68">
        <v>12272750</v>
      </c>
      <c r="F493" s="68">
        <v>9100000</v>
      </c>
    </row>
    <row r="494" spans="1:6" ht="18.75" customHeight="1">
      <c r="A494" s="385" t="s">
        <v>208</v>
      </c>
      <c r="B494" s="22" t="s">
        <v>1881</v>
      </c>
      <c r="C494" s="7">
        <v>12040566</v>
      </c>
      <c r="D494" s="60" t="s">
        <v>1148</v>
      </c>
      <c r="E494" s="68" t="s">
        <v>565</v>
      </c>
      <c r="F494" s="68">
        <v>20000</v>
      </c>
    </row>
    <row r="495" spans="1:6" ht="18.75" customHeight="1">
      <c r="A495" s="385" t="s">
        <v>208</v>
      </c>
      <c r="B495" s="22" t="s">
        <v>1881</v>
      </c>
      <c r="C495" s="7">
        <v>12040569</v>
      </c>
      <c r="D495" s="60" t="s">
        <v>252</v>
      </c>
      <c r="E495" s="68">
        <v>144300</v>
      </c>
      <c r="F495" s="68">
        <v>130000</v>
      </c>
    </row>
    <row r="496" spans="1:6" ht="18.75" customHeight="1">
      <c r="A496" s="385" t="s">
        <v>208</v>
      </c>
      <c r="B496" s="22" t="s">
        <v>1881</v>
      </c>
      <c r="C496" s="7">
        <v>12040570</v>
      </c>
      <c r="D496" s="60" t="s">
        <v>250</v>
      </c>
      <c r="E496" s="68">
        <v>72150</v>
      </c>
      <c r="F496" s="68">
        <v>65000</v>
      </c>
    </row>
    <row r="497" spans="1:6" ht="18.75" customHeight="1">
      <c r="A497" s="385" t="s">
        <v>208</v>
      </c>
      <c r="B497" s="22" t="s">
        <v>1881</v>
      </c>
      <c r="C497" s="7">
        <v>12040604</v>
      </c>
      <c r="D497" s="60" t="s">
        <v>364</v>
      </c>
      <c r="E497" s="68">
        <v>144300</v>
      </c>
      <c r="F497" s="68">
        <v>130000</v>
      </c>
    </row>
    <row r="498" spans="1:6" ht="18.75" customHeight="1">
      <c r="A498" s="385" t="s">
        <v>208</v>
      </c>
      <c r="B498" s="22" t="s">
        <v>1881</v>
      </c>
      <c r="C498" s="7">
        <v>12040619</v>
      </c>
      <c r="D498" s="60" t="s">
        <v>317</v>
      </c>
      <c r="E498" s="68">
        <v>15000</v>
      </c>
      <c r="F498" s="68">
        <v>20000</v>
      </c>
    </row>
    <row r="499" spans="1:6" ht="18.75" customHeight="1">
      <c r="A499" s="385" t="s">
        <v>208</v>
      </c>
      <c r="B499" s="22" t="s">
        <v>1881</v>
      </c>
      <c r="C499" s="7">
        <v>12040621</v>
      </c>
      <c r="D499" s="60" t="s">
        <v>1208</v>
      </c>
      <c r="E499" s="68">
        <v>72150</v>
      </c>
      <c r="F499" s="68">
        <v>65000</v>
      </c>
    </row>
    <row r="500" spans="1:6" ht="18.75" customHeight="1">
      <c r="A500" s="385" t="s">
        <v>208</v>
      </c>
      <c r="B500" s="22" t="s">
        <v>1881</v>
      </c>
      <c r="C500" s="7">
        <v>12040632</v>
      </c>
      <c r="D500" s="60" t="s">
        <v>1210</v>
      </c>
      <c r="E500" s="68">
        <v>144300</v>
      </c>
      <c r="F500" s="68">
        <v>130000</v>
      </c>
    </row>
    <row r="501" spans="1:6" ht="18.75" customHeight="1">
      <c r="A501" s="385" t="s">
        <v>208</v>
      </c>
      <c r="B501" s="22" t="s">
        <v>1881</v>
      </c>
      <c r="C501" s="7">
        <v>12040633</v>
      </c>
      <c r="D501" s="60" t="s">
        <v>1211</v>
      </c>
      <c r="E501" s="68">
        <v>72150</v>
      </c>
      <c r="F501" s="68">
        <v>65000</v>
      </c>
    </row>
    <row r="502" spans="1:6" ht="18.75" customHeight="1">
      <c r="A502" s="385" t="s">
        <v>208</v>
      </c>
      <c r="B502" s="22" t="s">
        <v>1881</v>
      </c>
      <c r="C502" s="7">
        <v>12040660</v>
      </c>
      <c r="D502" s="60" t="s">
        <v>1209</v>
      </c>
      <c r="E502" s="68">
        <v>15000</v>
      </c>
      <c r="F502" s="68" t="s">
        <v>565</v>
      </c>
    </row>
    <row r="503" spans="1:6" ht="18.75" customHeight="1">
      <c r="A503" s="385" t="s">
        <v>208</v>
      </c>
      <c r="B503" s="22" t="s">
        <v>1881</v>
      </c>
      <c r="C503" s="7">
        <v>12040663</v>
      </c>
      <c r="D503" s="60" t="s">
        <v>322</v>
      </c>
      <c r="E503" s="68">
        <v>15000</v>
      </c>
      <c r="F503" s="68">
        <v>20000</v>
      </c>
    </row>
    <row r="504" spans="1:6" ht="18.75" customHeight="1">
      <c r="A504" s="387" t="s">
        <v>208</v>
      </c>
      <c r="B504" s="22" t="s">
        <v>1881</v>
      </c>
      <c r="C504" s="99" t="s">
        <v>241</v>
      </c>
      <c r="D504" s="64"/>
      <c r="E504" s="69">
        <f>SUM(E489:E503)</f>
        <v>13400000</v>
      </c>
      <c r="F504" s="69">
        <f>SUM(F489:F503)</f>
        <v>10135000</v>
      </c>
    </row>
    <row r="505" spans="1:6" ht="18.75" customHeight="1">
      <c r="A505" s="385" t="s">
        <v>608</v>
      </c>
      <c r="B505" s="22" t="s">
        <v>1894</v>
      </c>
      <c r="C505" s="7">
        <v>12040041</v>
      </c>
      <c r="D505" s="26" t="s">
        <v>276</v>
      </c>
      <c r="E505" s="24" t="s">
        <v>565</v>
      </c>
      <c r="F505" s="25">
        <v>2665800</v>
      </c>
    </row>
    <row r="506" spans="1:6" ht="18.75" customHeight="1">
      <c r="A506" s="385" t="s">
        <v>608</v>
      </c>
      <c r="B506" s="22" t="s">
        <v>1894</v>
      </c>
      <c r="C506" s="7">
        <v>12040058</v>
      </c>
      <c r="D506" s="23" t="s">
        <v>318</v>
      </c>
      <c r="E506" s="24" t="s">
        <v>565</v>
      </c>
      <c r="F506" s="25">
        <v>1777200</v>
      </c>
    </row>
    <row r="507" spans="1:6" ht="18.75" customHeight="1">
      <c r="A507" s="385" t="s">
        <v>608</v>
      </c>
      <c r="B507" s="22" t="s">
        <v>1894</v>
      </c>
      <c r="C507" s="7">
        <v>12040169</v>
      </c>
      <c r="D507" s="23" t="s">
        <v>1184</v>
      </c>
      <c r="E507" s="24" t="s">
        <v>565</v>
      </c>
      <c r="F507" s="25">
        <v>1777200</v>
      </c>
    </row>
    <row r="508" spans="1:6" ht="18.75" customHeight="1">
      <c r="A508" s="385" t="s">
        <v>608</v>
      </c>
      <c r="B508" s="22" t="s">
        <v>1894</v>
      </c>
      <c r="C508" s="7">
        <v>12040316</v>
      </c>
      <c r="D508" s="23" t="s">
        <v>275</v>
      </c>
      <c r="E508" s="24" t="s">
        <v>565</v>
      </c>
      <c r="F508" s="25">
        <v>4443000</v>
      </c>
    </row>
    <row r="509" spans="1:6" ht="18.75" customHeight="1">
      <c r="A509" s="385" t="s">
        <v>608</v>
      </c>
      <c r="B509" s="22" t="s">
        <v>1894</v>
      </c>
      <c r="C509" s="7">
        <v>12040425</v>
      </c>
      <c r="D509" s="26" t="s">
        <v>321</v>
      </c>
      <c r="E509" s="24" t="s">
        <v>565</v>
      </c>
      <c r="F509" s="25">
        <v>1777200</v>
      </c>
    </row>
    <row r="510" spans="1:6" ht="18.75" customHeight="1">
      <c r="A510" s="385" t="s">
        <v>608</v>
      </c>
      <c r="B510" s="22" t="s">
        <v>1894</v>
      </c>
      <c r="C510" s="7">
        <v>12040532</v>
      </c>
      <c r="D510" s="23" t="s">
        <v>1144</v>
      </c>
      <c r="E510" s="24" t="s">
        <v>565</v>
      </c>
      <c r="F510" s="25">
        <v>124404000</v>
      </c>
    </row>
    <row r="511" spans="1:6" ht="18.75" customHeight="1">
      <c r="A511" s="385" t="s">
        <v>608</v>
      </c>
      <c r="B511" s="22" t="s">
        <v>1894</v>
      </c>
      <c r="C511" s="7">
        <v>12040569</v>
      </c>
      <c r="D511" s="23" t="s">
        <v>252</v>
      </c>
      <c r="E511" s="24" t="s">
        <v>565</v>
      </c>
      <c r="F511" s="25">
        <v>1777200</v>
      </c>
    </row>
    <row r="512" spans="1:6" ht="18.75" customHeight="1">
      <c r="A512" s="385" t="s">
        <v>608</v>
      </c>
      <c r="B512" s="22" t="s">
        <v>1894</v>
      </c>
      <c r="C512" s="7">
        <v>12040570</v>
      </c>
      <c r="D512" s="23" t="s">
        <v>250</v>
      </c>
      <c r="E512" s="24" t="s">
        <v>565</v>
      </c>
      <c r="F512" s="25">
        <v>1777200</v>
      </c>
    </row>
    <row r="513" spans="1:6" ht="18.75" customHeight="1">
      <c r="A513" s="385" t="s">
        <v>608</v>
      </c>
      <c r="B513" s="22" t="s">
        <v>1894</v>
      </c>
      <c r="C513" s="7">
        <v>12040604</v>
      </c>
      <c r="D513" s="23" t="s">
        <v>364</v>
      </c>
      <c r="E513" s="24" t="s">
        <v>565</v>
      </c>
      <c r="F513" s="25">
        <v>1777200</v>
      </c>
    </row>
    <row r="514" spans="1:6" ht="18.75" customHeight="1">
      <c r="A514" s="385" t="s">
        <v>608</v>
      </c>
      <c r="B514" s="22" t="s">
        <v>1894</v>
      </c>
      <c r="C514" s="7">
        <v>12040619</v>
      </c>
      <c r="D514" s="23" t="s">
        <v>317</v>
      </c>
      <c r="E514" s="24" t="s">
        <v>565</v>
      </c>
      <c r="F514" s="25">
        <v>296200</v>
      </c>
    </row>
    <row r="515" spans="1:6" ht="18.75" customHeight="1">
      <c r="A515" s="385" t="s">
        <v>608</v>
      </c>
      <c r="B515" s="22" t="s">
        <v>1894</v>
      </c>
      <c r="C515" s="7">
        <v>12040621</v>
      </c>
      <c r="D515" s="23" t="s">
        <v>1208</v>
      </c>
      <c r="E515" s="24" t="s">
        <v>565</v>
      </c>
      <c r="F515" s="25">
        <v>1777200</v>
      </c>
    </row>
    <row r="516" spans="1:6" ht="18.75" customHeight="1">
      <c r="A516" s="385" t="s">
        <v>608</v>
      </c>
      <c r="B516" s="22" t="s">
        <v>1894</v>
      </c>
      <c r="C516" s="7">
        <v>12040632</v>
      </c>
      <c r="D516" s="23" t="s">
        <v>1210</v>
      </c>
      <c r="E516" s="24" t="s">
        <v>565</v>
      </c>
      <c r="F516" s="25">
        <v>1777200</v>
      </c>
    </row>
    <row r="517" spans="1:6" ht="18.75" customHeight="1">
      <c r="A517" s="385" t="s">
        <v>608</v>
      </c>
      <c r="B517" s="22" t="s">
        <v>1894</v>
      </c>
      <c r="C517" s="7">
        <v>12040633</v>
      </c>
      <c r="D517" s="23" t="s">
        <v>1211</v>
      </c>
      <c r="E517" s="24" t="s">
        <v>565</v>
      </c>
      <c r="F517" s="25">
        <v>1777200</v>
      </c>
    </row>
    <row r="518" spans="1:6" ht="18.75" customHeight="1">
      <c r="A518" s="385" t="s">
        <v>608</v>
      </c>
      <c r="B518" s="22" t="s">
        <v>1894</v>
      </c>
      <c r="C518" s="7">
        <v>12040660</v>
      </c>
      <c r="D518" s="27" t="s">
        <v>1209</v>
      </c>
      <c r="E518" s="24" t="s">
        <v>565</v>
      </c>
      <c r="F518" s="25">
        <v>740500</v>
      </c>
    </row>
    <row r="519" spans="1:6" ht="18.75" customHeight="1">
      <c r="A519" s="385" t="s">
        <v>608</v>
      </c>
      <c r="B519" s="22" t="s">
        <v>1894</v>
      </c>
      <c r="C519" s="7">
        <v>12040663</v>
      </c>
      <c r="D519" s="23" t="s">
        <v>322</v>
      </c>
      <c r="E519" s="24" t="s">
        <v>565</v>
      </c>
      <c r="F519" s="25">
        <v>740500</v>
      </c>
    </row>
    <row r="520" spans="1:6" ht="18.75" customHeight="1">
      <c r="A520" s="387" t="s">
        <v>608</v>
      </c>
      <c r="B520" s="22" t="s">
        <v>1894</v>
      </c>
      <c r="C520" s="29" t="s">
        <v>241</v>
      </c>
      <c r="D520" s="38"/>
      <c r="E520" s="39">
        <f>SUM(E505:E519)</f>
        <v>0</v>
      </c>
      <c r="F520" s="47">
        <f>SUM(F505:F519)</f>
        <v>149284800</v>
      </c>
    </row>
    <row r="521" spans="1:6" ht="18.75" customHeight="1">
      <c r="A521" s="385" t="s">
        <v>1743</v>
      </c>
      <c r="B521" s="22" t="s">
        <v>656</v>
      </c>
      <c r="C521" s="7">
        <v>12010036</v>
      </c>
      <c r="D521" s="23" t="s">
        <v>243</v>
      </c>
      <c r="E521" s="24">
        <v>36800000</v>
      </c>
      <c r="F521" s="25">
        <v>18000000</v>
      </c>
    </row>
    <row r="522" spans="1:6" ht="18.75" customHeight="1">
      <c r="A522" s="385" t="s">
        <v>1743</v>
      </c>
      <c r="B522" s="22" t="s">
        <v>656</v>
      </c>
      <c r="C522" s="7">
        <v>12040566</v>
      </c>
      <c r="D522" s="23" t="s">
        <v>1148</v>
      </c>
      <c r="E522" s="24" t="s">
        <v>565</v>
      </c>
      <c r="F522" s="25">
        <v>528000000</v>
      </c>
    </row>
    <row r="523" spans="1:6" ht="18.75" customHeight="1">
      <c r="A523" s="385" t="s">
        <v>1743</v>
      </c>
      <c r="B523" s="22" t="s">
        <v>656</v>
      </c>
      <c r="C523" s="7">
        <v>12040664</v>
      </c>
      <c r="D523" s="23" t="s">
        <v>1149</v>
      </c>
      <c r="E523" s="24">
        <v>12000000</v>
      </c>
      <c r="F523" s="25" t="s">
        <v>565</v>
      </c>
    </row>
    <row r="524" spans="1:6" ht="18.75" customHeight="1">
      <c r="A524" s="385" t="s">
        <v>1743</v>
      </c>
      <c r="B524" s="22" t="s">
        <v>656</v>
      </c>
      <c r="C524" s="7">
        <v>12050027</v>
      </c>
      <c r="D524" s="23" t="s">
        <v>266</v>
      </c>
      <c r="E524" s="24">
        <v>500000000</v>
      </c>
      <c r="F524" s="25" t="s">
        <v>565</v>
      </c>
    </row>
    <row r="525" spans="1:6" ht="18.75" customHeight="1">
      <c r="A525" s="385" t="s">
        <v>1743</v>
      </c>
      <c r="B525" s="22" t="s">
        <v>656</v>
      </c>
      <c r="C525" s="7">
        <v>12070131</v>
      </c>
      <c r="D525" s="23" t="s">
        <v>268</v>
      </c>
      <c r="E525" s="24">
        <v>100000000</v>
      </c>
      <c r="F525" s="25" t="s">
        <v>565</v>
      </c>
    </row>
    <row r="526" spans="1:6" ht="18.75" customHeight="1">
      <c r="A526" s="385" t="s">
        <v>1743</v>
      </c>
      <c r="B526" s="22" t="s">
        <v>656</v>
      </c>
      <c r="C526" s="7">
        <v>12090005</v>
      </c>
      <c r="D526" s="23" t="s">
        <v>273</v>
      </c>
      <c r="E526" s="24">
        <v>60000000</v>
      </c>
      <c r="F526" s="25" t="s">
        <v>565</v>
      </c>
    </row>
    <row r="527" spans="1:6" ht="18.75" customHeight="1">
      <c r="A527" s="387" t="s">
        <v>1743</v>
      </c>
      <c r="B527" s="22" t="s">
        <v>656</v>
      </c>
      <c r="C527" s="99" t="s">
        <v>241</v>
      </c>
      <c r="D527" s="45"/>
      <c r="E527" s="39">
        <f>SUM(E521:E526)</f>
        <v>708800000</v>
      </c>
      <c r="F527" s="31">
        <f>SUM(F521:F526)</f>
        <v>546000000</v>
      </c>
    </row>
    <row r="528" spans="1:6" ht="18.75" customHeight="1">
      <c r="A528" s="385" t="s">
        <v>1744</v>
      </c>
      <c r="B528" s="22" t="s">
        <v>657</v>
      </c>
      <c r="C528" s="7">
        <v>12040017</v>
      </c>
      <c r="D528" s="26" t="s">
        <v>1834</v>
      </c>
      <c r="E528" s="24">
        <v>2000000</v>
      </c>
      <c r="F528" s="25">
        <v>5000000</v>
      </c>
    </row>
    <row r="529" spans="1:6" ht="18.75" customHeight="1">
      <c r="A529" s="385" t="s">
        <v>1744</v>
      </c>
      <c r="B529" s="22" t="s">
        <v>657</v>
      </c>
      <c r="C529" s="7">
        <v>12040031</v>
      </c>
      <c r="D529" s="23" t="s">
        <v>1150</v>
      </c>
      <c r="E529" s="24">
        <v>16000000</v>
      </c>
      <c r="F529" s="25">
        <v>43000000</v>
      </c>
    </row>
    <row r="530" spans="1:6" ht="18.75" customHeight="1">
      <c r="A530" s="385" t="s">
        <v>1744</v>
      </c>
      <c r="B530" s="22" t="s">
        <v>657</v>
      </c>
      <c r="C530" s="7">
        <v>12040097</v>
      </c>
      <c r="D530" s="23" t="s">
        <v>1151</v>
      </c>
      <c r="E530" s="24" t="s">
        <v>565</v>
      </c>
      <c r="F530" s="25">
        <v>10000000</v>
      </c>
    </row>
    <row r="531" spans="1:6" ht="18.75" customHeight="1">
      <c r="A531" s="385" t="s">
        <v>1744</v>
      </c>
      <c r="B531" s="22" t="s">
        <v>657</v>
      </c>
      <c r="C531" s="7">
        <v>12040597</v>
      </c>
      <c r="D531" s="23" t="s">
        <v>4521</v>
      </c>
      <c r="E531" s="67">
        <v>16615280</v>
      </c>
      <c r="F531" s="25" t="s">
        <v>565</v>
      </c>
    </row>
    <row r="532" spans="1:6" ht="18.75" customHeight="1">
      <c r="A532" s="385" t="s">
        <v>1744</v>
      </c>
      <c r="B532" s="22" t="s">
        <v>657</v>
      </c>
      <c r="C532" s="7">
        <v>12040664</v>
      </c>
      <c r="D532" s="26" t="s">
        <v>1149</v>
      </c>
      <c r="E532" s="24" t="s">
        <v>565</v>
      </c>
      <c r="F532" s="25">
        <v>12000000</v>
      </c>
    </row>
    <row r="533" spans="1:6" ht="18.75" customHeight="1">
      <c r="A533" s="385" t="s">
        <v>1744</v>
      </c>
      <c r="B533" s="22" t="s">
        <v>657</v>
      </c>
      <c r="C533" s="7">
        <v>12050027</v>
      </c>
      <c r="D533" s="23" t="s">
        <v>266</v>
      </c>
      <c r="E533" s="24" t="s">
        <v>565</v>
      </c>
      <c r="F533" s="25">
        <v>4000000</v>
      </c>
    </row>
    <row r="534" spans="1:6" ht="18.75" customHeight="1">
      <c r="A534" s="385" t="s">
        <v>1744</v>
      </c>
      <c r="B534" s="22" t="s">
        <v>657</v>
      </c>
      <c r="C534" s="7">
        <v>12050032</v>
      </c>
      <c r="D534" s="23" t="s">
        <v>267</v>
      </c>
      <c r="E534" s="24" t="s">
        <v>565</v>
      </c>
      <c r="F534" s="25">
        <v>500000</v>
      </c>
    </row>
    <row r="535" spans="1:6" ht="18.75" customHeight="1">
      <c r="A535" s="385" t="s">
        <v>1744</v>
      </c>
      <c r="B535" s="22" t="s">
        <v>657</v>
      </c>
      <c r="C535" s="7">
        <v>12070002</v>
      </c>
      <c r="D535" s="23" t="s">
        <v>1152</v>
      </c>
      <c r="E535" s="24" t="s">
        <v>565</v>
      </c>
      <c r="F535" s="25">
        <v>5000000</v>
      </c>
    </row>
    <row r="536" spans="1:6" ht="18.75" customHeight="1">
      <c r="A536" s="385" t="s">
        <v>1744</v>
      </c>
      <c r="B536" s="22" t="s">
        <v>657</v>
      </c>
      <c r="C536" s="7">
        <v>12070131</v>
      </c>
      <c r="D536" s="23" t="s">
        <v>268</v>
      </c>
      <c r="E536" s="24" t="s">
        <v>565</v>
      </c>
      <c r="F536" s="25">
        <v>1500000</v>
      </c>
    </row>
    <row r="537" spans="1:6" ht="18.75" customHeight="1">
      <c r="A537" s="385" t="s">
        <v>1744</v>
      </c>
      <c r="B537" s="22" t="s">
        <v>657</v>
      </c>
      <c r="C537" s="7">
        <v>12080004</v>
      </c>
      <c r="D537" s="23" t="s">
        <v>315</v>
      </c>
      <c r="E537" s="24" t="s">
        <v>565</v>
      </c>
      <c r="F537" s="25">
        <v>500000</v>
      </c>
    </row>
    <row r="538" spans="1:6" ht="18.75" customHeight="1">
      <c r="A538" s="385" t="s">
        <v>1744</v>
      </c>
      <c r="B538" s="22" t="s">
        <v>657</v>
      </c>
      <c r="C538" s="7">
        <v>12090005</v>
      </c>
      <c r="D538" s="23" t="s">
        <v>273</v>
      </c>
      <c r="E538" s="24" t="s">
        <v>565</v>
      </c>
      <c r="F538" s="25">
        <v>1000000</v>
      </c>
    </row>
    <row r="539" spans="1:6" ht="18.75" customHeight="1">
      <c r="A539" s="387" t="s">
        <v>1744</v>
      </c>
      <c r="B539" s="22" t="s">
        <v>657</v>
      </c>
      <c r="C539" s="99" t="s">
        <v>241</v>
      </c>
      <c r="D539" s="30"/>
      <c r="E539" s="31">
        <f>SUM(E528:E538)</f>
        <v>34615280</v>
      </c>
      <c r="F539" s="31">
        <f>SUM(F528:F538)</f>
        <v>82500000</v>
      </c>
    </row>
    <row r="540" spans="1:6" ht="18.75" customHeight="1">
      <c r="A540" s="385" t="s">
        <v>1738</v>
      </c>
      <c r="B540" s="22" t="s">
        <v>805</v>
      </c>
      <c r="C540" s="7">
        <v>12010001</v>
      </c>
      <c r="D540" s="26" t="s">
        <v>330</v>
      </c>
      <c r="E540" s="25">
        <v>150833389</v>
      </c>
      <c r="F540" s="25">
        <v>105583372.3</v>
      </c>
    </row>
    <row r="541" spans="1:6" ht="18.75" customHeight="1">
      <c r="A541" s="385" t="s">
        <v>1738</v>
      </c>
      <c r="B541" s="22" t="s">
        <v>805</v>
      </c>
      <c r="C541" s="7">
        <v>12010002</v>
      </c>
      <c r="D541" s="26" t="s">
        <v>331</v>
      </c>
      <c r="E541" s="25">
        <v>1000105678</v>
      </c>
      <c r="F541" s="25">
        <v>728073974.60000002</v>
      </c>
    </row>
    <row r="542" spans="1:6" ht="18.75" customHeight="1">
      <c r="A542" s="385" t="s">
        <v>1738</v>
      </c>
      <c r="B542" s="22" t="s">
        <v>805</v>
      </c>
      <c r="C542" s="7">
        <v>12010004</v>
      </c>
      <c r="D542" s="26" t="s">
        <v>334</v>
      </c>
      <c r="E542" s="25">
        <v>4736451372.1499996</v>
      </c>
      <c r="F542" s="25">
        <v>3315515960.4000001</v>
      </c>
    </row>
    <row r="543" spans="1:6" ht="18.75" customHeight="1">
      <c r="A543" s="385" t="s">
        <v>1738</v>
      </c>
      <c r="B543" s="22" t="s">
        <v>805</v>
      </c>
      <c r="C543" s="7">
        <v>12010005</v>
      </c>
      <c r="D543" s="26" t="s">
        <v>333</v>
      </c>
      <c r="E543" s="25">
        <v>6364219375.3199997</v>
      </c>
      <c r="F543" s="25">
        <v>4454953562.5</v>
      </c>
    </row>
    <row r="544" spans="1:6" ht="18.75" customHeight="1">
      <c r="A544" s="385" t="s">
        <v>1738</v>
      </c>
      <c r="B544" s="22" t="s">
        <v>805</v>
      </c>
      <c r="C544" s="7">
        <v>12010006</v>
      </c>
      <c r="D544" s="26" t="s">
        <v>332</v>
      </c>
      <c r="E544" s="25">
        <v>943335283</v>
      </c>
      <c r="F544" s="25">
        <v>748660650.62</v>
      </c>
    </row>
    <row r="545" spans="1:6" ht="18.75" customHeight="1">
      <c r="A545" s="385" t="s">
        <v>1738</v>
      </c>
      <c r="B545" s="22" t="s">
        <v>805</v>
      </c>
      <c r="C545" s="7">
        <v>12010007</v>
      </c>
      <c r="D545" s="26" t="s">
        <v>335</v>
      </c>
      <c r="E545" s="25">
        <v>4920273019</v>
      </c>
      <c r="F545" s="25">
        <v>4920273019</v>
      </c>
    </row>
    <row r="546" spans="1:6" ht="18.75" customHeight="1">
      <c r="A546" s="385" t="s">
        <v>1738</v>
      </c>
      <c r="B546" s="22" t="s">
        <v>805</v>
      </c>
      <c r="C546" s="7">
        <v>12010010</v>
      </c>
      <c r="D546" s="26" t="s">
        <v>339</v>
      </c>
      <c r="E546" s="25">
        <v>700310272</v>
      </c>
      <c r="F546" s="25">
        <v>700310272</v>
      </c>
    </row>
    <row r="547" spans="1:6" ht="18.75" customHeight="1">
      <c r="A547" s="385" t="s">
        <v>1738</v>
      </c>
      <c r="B547" s="22" t="s">
        <v>805</v>
      </c>
      <c r="C547" s="7">
        <v>12010011</v>
      </c>
      <c r="D547" s="26" t="s">
        <v>1154</v>
      </c>
      <c r="E547" s="25">
        <v>400735598</v>
      </c>
      <c r="F547" s="25">
        <v>280514918.60000002</v>
      </c>
    </row>
    <row r="548" spans="1:6" ht="18.75" customHeight="1">
      <c r="A548" s="385" t="s">
        <v>1738</v>
      </c>
      <c r="B548" s="22" t="s">
        <v>805</v>
      </c>
      <c r="C548" s="7">
        <v>12010012</v>
      </c>
      <c r="D548" s="26" t="s">
        <v>341</v>
      </c>
      <c r="E548" s="25">
        <v>300871842</v>
      </c>
      <c r="F548" s="25">
        <v>410689696.16000003</v>
      </c>
    </row>
    <row r="549" spans="1:6" ht="18.75" customHeight="1">
      <c r="A549" s="385" t="s">
        <v>1738</v>
      </c>
      <c r="B549" s="22" t="s">
        <v>805</v>
      </c>
      <c r="C549" s="7">
        <v>12010013</v>
      </c>
      <c r="D549" s="26" t="s">
        <v>340</v>
      </c>
      <c r="E549" s="25">
        <v>80020580</v>
      </c>
      <c r="F549" s="25">
        <v>56014406</v>
      </c>
    </row>
    <row r="550" spans="1:6" ht="18.75" customHeight="1">
      <c r="A550" s="385" t="s">
        <v>1738</v>
      </c>
      <c r="B550" s="22" t="s">
        <v>805</v>
      </c>
      <c r="C550" s="7">
        <v>12010015</v>
      </c>
      <c r="D550" s="26" t="s">
        <v>1153</v>
      </c>
      <c r="E550" s="25">
        <v>41612451</v>
      </c>
      <c r="F550" s="25">
        <v>41612451</v>
      </c>
    </row>
    <row r="551" spans="1:6" ht="18.75" customHeight="1">
      <c r="A551" s="385" t="s">
        <v>1738</v>
      </c>
      <c r="B551" s="22" t="s">
        <v>805</v>
      </c>
      <c r="C551" s="7">
        <v>12010022</v>
      </c>
      <c r="D551" s="26" t="s">
        <v>338</v>
      </c>
      <c r="E551" s="25">
        <v>26545419</v>
      </c>
      <c r="F551" s="25">
        <v>18581793.300000001</v>
      </c>
    </row>
    <row r="552" spans="1:6" ht="18.75" customHeight="1">
      <c r="A552" s="385" t="s">
        <v>1738</v>
      </c>
      <c r="B552" s="22" t="s">
        <v>805</v>
      </c>
      <c r="C552" s="7">
        <v>12010029</v>
      </c>
      <c r="D552" s="26" t="s">
        <v>337</v>
      </c>
      <c r="E552" s="25">
        <v>76545419</v>
      </c>
      <c r="F552" s="25">
        <v>53581793.299999997</v>
      </c>
    </row>
    <row r="553" spans="1:6" ht="18.75" customHeight="1">
      <c r="A553" s="385" t="s">
        <v>1738</v>
      </c>
      <c r="B553" s="22" t="s">
        <v>805</v>
      </c>
      <c r="C553" s="7">
        <v>12010032</v>
      </c>
      <c r="D553" s="26" t="s">
        <v>336</v>
      </c>
      <c r="E553" s="25">
        <v>4160026159</v>
      </c>
      <c r="F553" s="25">
        <v>4160026159</v>
      </c>
    </row>
    <row r="554" spans="1:6" ht="18.75" customHeight="1">
      <c r="A554" s="385" t="s">
        <v>1738</v>
      </c>
      <c r="B554" s="22" t="s">
        <v>805</v>
      </c>
      <c r="C554" s="7">
        <v>12010037</v>
      </c>
      <c r="D554" s="26" t="s">
        <v>4513</v>
      </c>
      <c r="E554" s="25">
        <v>70000000</v>
      </c>
      <c r="F554" s="25" t="s">
        <v>565</v>
      </c>
    </row>
    <row r="555" spans="1:6" ht="18.75" customHeight="1">
      <c r="A555" s="385" t="s">
        <v>1738</v>
      </c>
      <c r="B555" s="22" t="s">
        <v>805</v>
      </c>
      <c r="C555" s="7">
        <v>12010038</v>
      </c>
      <c r="D555" s="26" t="s">
        <v>1157</v>
      </c>
      <c r="E555" s="25" t="s">
        <v>565</v>
      </c>
      <c r="F555" s="25">
        <v>49000000</v>
      </c>
    </row>
    <row r="556" spans="1:6" ht="18.75" customHeight="1">
      <c r="A556" s="385" t="s">
        <v>1738</v>
      </c>
      <c r="B556" s="22" t="s">
        <v>805</v>
      </c>
      <c r="C556" s="7">
        <v>12020032</v>
      </c>
      <c r="D556" s="26" t="s">
        <v>345</v>
      </c>
      <c r="E556" s="25">
        <v>437500000</v>
      </c>
      <c r="F556" s="25">
        <v>437500000</v>
      </c>
    </row>
    <row r="557" spans="1:6" ht="18.75" customHeight="1">
      <c r="A557" s="385" t="s">
        <v>1738</v>
      </c>
      <c r="B557" s="22" t="s">
        <v>805</v>
      </c>
      <c r="C557" s="7">
        <v>12020033</v>
      </c>
      <c r="D557" s="26" t="s">
        <v>342</v>
      </c>
      <c r="E557" s="25">
        <v>717700000</v>
      </c>
      <c r="F557" s="25">
        <v>717700000</v>
      </c>
    </row>
    <row r="558" spans="1:6" ht="18.75" customHeight="1">
      <c r="A558" s="385" t="s">
        <v>1738</v>
      </c>
      <c r="B558" s="22" t="s">
        <v>805</v>
      </c>
      <c r="C558" s="7">
        <v>12020071</v>
      </c>
      <c r="D558" s="26" t="s">
        <v>343</v>
      </c>
      <c r="E558" s="25">
        <v>22500000</v>
      </c>
      <c r="F558" s="25">
        <v>22500000</v>
      </c>
    </row>
    <row r="559" spans="1:6" ht="18.75" customHeight="1">
      <c r="A559" s="385"/>
      <c r="B559" s="22"/>
      <c r="C559" s="7">
        <v>12020630</v>
      </c>
      <c r="D559" s="26" t="s">
        <v>1155</v>
      </c>
      <c r="E559" s="25">
        <v>56250000</v>
      </c>
      <c r="F559" s="25">
        <v>56250000</v>
      </c>
    </row>
    <row r="560" spans="1:6" ht="18.75" customHeight="1">
      <c r="A560" s="385"/>
      <c r="B560" s="22"/>
      <c r="C560" s="7">
        <v>12020640</v>
      </c>
      <c r="D560" s="26" t="s">
        <v>350</v>
      </c>
      <c r="E560" s="25">
        <v>750000</v>
      </c>
      <c r="F560" s="25">
        <v>750000</v>
      </c>
    </row>
    <row r="561" spans="1:7" ht="18.75" customHeight="1">
      <c r="A561" s="385"/>
      <c r="B561" s="22"/>
      <c r="C561" s="7">
        <v>12040045</v>
      </c>
      <c r="D561" s="26" t="s">
        <v>347</v>
      </c>
      <c r="E561" s="25">
        <v>3750000</v>
      </c>
      <c r="F561" s="25">
        <v>3750000</v>
      </c>
    </row>
    <row r="562" spans="1:7" ht="18.75" customHeight="1">
      <c r="A562" s="385"/>
      <c r="B562" s="22"/>
      <c r="C562" s="7">
        <v>12040048</v>
      </c>
      <c r="D562" s="26" t="s">
        <v>1853</v>
      </c>
      <c r="E562" s="25" t="s">
        <v>565</v>
      </c>
      <c r="F562" s="25">
        <v>365261800</v>
      </c>
    </row>
    <row r="563" spans="1:7" ht="18.75" customHeight="1">
      <c r="A563" s="385"/>
      <c r="B563" s="22"/>
      <c r="C563" s="7">
        <v>12040057</v>
      </c>
      <c r="D563" s="26" t="s">
        <v>346</v>
      </c>
      <c r="E563" s="25">
        <v>225000000</v>
      </c>
      <c r="F563" s="25">
        <v>225000000</v>
      </c>
    </row>
    <row r="564" spans="1:7" ht="18.75" customHeight="1">
      <c r="A564" s="385"/>
      <c r="B564" s="22"/>
      <c r="C564" s="7">
        <v>12040058</v>
      </c>
      <c r="D564" s="26" t="s">
        <v>318</v>
      </c>
      <c r="E564" s="25">
        <v>200339060</v>
      </c>
      <c r="F564" s="25">
        <v>200339060</v>
      </c>
    </row>
    <row r="565" spans="1:7" ht="18.75" customHeight="1">
      <c r="A565" s="385" t="s">
        <v>1738</v>
      </c>
      <c r="B565" s="22" t="s">
        <v>805</v>
      </c>
      <c r="C565" s="7">
        <v>12040549</v>
      </c>
      <c r="D565" s="26" t="s">
        <v>348</v>
      </c>
      <c r="E565" s="25">
        <v>164045000</v>
      </c>
      <c r="F565" s="25">
        <v>164045000</v>
      </c>
    </row>
    <row r="566" spans="1:7" ht="18.75" customHeight="1">
      <c r="A566" s="385" t="s">
        <v>1738</v>
      </c>
      <c r="B566" s="22" t="s">
        <v>805</v>
      </c>
      <c r="C566" s="7">
        <v>12040551</v>
      </c>
      <c r="D566" s="26" t="s">
        <v>349</v>
      </c>
      <c r="E566" s="25">
        <v>18750000</v>
      </c>
      <c r="F566" s="25">
        <v>18750000</v>
      </c>
    </row>
    <row r="567" spans="1:7" ht="18.75" customHeight="1">
      <c r="A567" s="385" t="s">
        <v>1738</v>
      </c>
      <c r="B567" s="22" t="s">
        <v>805</v>
      </c>
      <c r="C567" s="7">
        <v>12040596</v>
      </c>
      <c r="D567" s="26" t="s">
        <v>344</v>
      </c>
      <c r="E567" s="25">
        <v>24000000</v>
      </c>
      <c r="F567" s="25">
        <v>24000000</v>
      </c>
    </row>
    <row r="568" spans="1:7" ht="18.75" customHeight="1">
      <c r="A568" s="385" t="s">
        <v>1738</v>
      </c>
      <c r="B568" s="22" t="s">
        <v>805</v>
      </c>
      <c r="C568" s="7">
        <v>12040665</v>
      </c>
      <c r="D568" s="26" t="s">
        <v>4522</v>
      </c>
      <c r="E568" s="25">
        <v>266250000</v>
      </c>
      <c r="F568" s="25" t="s">
        <v>565</v>
      </c>
    </row>
    <row r="569" spans="1:7" ht="18.75" customHeight="1">
      <c r="A569" s="385" t="s">
        <v>1738</v>
      </c>
      <c r="B569" s="22" t="s">
        <v>805</v>
      </c>
      <c r="C569" s="7">
        <v>12040689</v>
      </c>
      <c r="D569" s="26" t="s">
        <v>1156</v>
      </c>
      <c r="E569" s="25" t="s">
        <v>565</v>
      </c>
      <c r="F569" s="25">
        <v>186375000</v>
      </c>
      <c r="G569" s="10"/>
    </row>
    <row r="570" spans="1:7" ht="18.75" customHeight="1">
      <c r="A570" s="385" t="s">
        <v>1738</v>
      </c>
      <c r="B570" s="22" t="s">
        <v>805</v>
      </c>
      <c r="C570" s="7">
        <v>12060159</v>
      </c>
      <c r="D570" s="26" t="s">
        <v>351</v>
      </c>
      <c r="E570" s="25">
        <v>11250000</v>
      </c>
      <c r="F570" s="25">
        <v>11250000</v>
      </c>
    </row>
    <row r="571" spans="1:7" s="10" customFormat="1" ht="18.75" customHeight="1">
      <c r="A571" s="387" t="s">
        <v>1738</v>
      </c>
      <c r="B571" s="22" t="s">
        <v>805</v>
      </c>
      <c r="C571" s="29" t="s">
        <v>241</v>
      </c>
      <c r="D571" s="43"/>
      <c r="E571" s="31">
        <f>SUM(E540:E570)</f>
        <v>26119969916.470001</v>
      </c>
      <c r="F571" s="31">
        <f>SUM(F540:F570)</f>
        <v>22476862888.779999</v>
      </c>
      <c r="G571" s="14"/>
    </row>
    <row r="572" spans="1:7" ht="18.75" customHeight="1">
      <c r="A572" s="385" t="s">
        <v>2461</v>
      </c>
      <c r="B572" s="22" t="s">
        <v>647</v>
      </c>
      <c r="C572" s="7">
        <v>12020036</v>
      </c>
      <c r="D572" s="74" t="s">
        <v>1220</v>
      </c>
      <c r="E572" s="25">
        <v>1095600</v>
      </c>
      <c r="F572" s="25">
        <v>1694000</v>
      </c>
    </row>
    <row r="573" spans="1:7" ht="18.75" customHeight="1">
      <c r="A573" s="385" t="s">
        <v>2461</v>
      </c>
      <c r="B573" s="22" t="s">
        <v>647</v>
      </c>
      <c r="C573" s="7">
        <v>12040041</v>
      </c>
      <c r="D573" s="74" t="s">
        <v>276</v>
      </c>
      <c r="E573" s="25">
        <v>112662198</v>
      </c>
      <c r="F573" s="25">
        <v>90387561</v>
      </c>
    </row>
    <row r="574" spans="1:7" ht="18.75" customHeight="1">
      <c r="A574" s="385" t="s">
        <v>2461</v>
      </c>
      <c r="B574" s="22" t="s">
        <v>647</v>
      </c>
      <c r="C574" s="7">
        <v>12040043</v>
      </c>
      <c r="D574" s="74" t="s">
        <v>1221</v>
      </c>
      <c r="E574" s="25">
        <v>1665972</v>
      </c>
      <c r="F574" s="25">
        <v>2112220</v>
      </c>
    </row>
    <row r="575" spans="1:7" ht="18.75" customHeight="1">
      <c r="A575" s="385" t="s">
        <v>2461</v>
      </c>
      <c r="B575" s="22" t="s">
        <v>647</v>
      </c>
      <c r="C575" s="7">
        <v>12040050</v>
      </c>
      <c r="D575" s="74" t="s">
        <v>1222</v>
      </c>
      <c r="E575" s="25" t="s">
        <v>565</v>
      </c>
      <c r="F575" s="25">
        <v>425700</v>
      </c>
    </row>
    <row r="576" spans="1:7" ht="18.75" customHeight="1">
      <c r="A576" s="385" t="s">
        <v>2461</v>
      </c>
      <c r="B576" s="22" t="s">
        <v>647</v>
      </c>
      <c r="C576" s="7">
        <v>12040303</v>
      </c>
      <c r="D576" s="74" t="s">
        <v>1223</v>
      </c>
      <c r="E576" s="25">
        <v>8237856</v>
      </c>
      <c r="F576" s="25">
        <v>4009654</v>
      </c>
    </row>
    <row r="577" spans="1:6" ht="18.75" customHeight="1">
      <c r="A577" s="385" t="s">
        <v>2461</v>
      </c>
      <c r="B577" s="22" t="s">
        <v>647</v>
      </c>
      <c r="C577" s="7">
        <v>12040307</v>
      </c>
      <c r="D577" s="74" t="s">
        <v>1224</v>
      </c>
      <c r="E577" s="25">
        <v>454080</v>
      </c>
      <c r="F577" s="25">
        <v>319000</v>
      </c>
    </row>
    <row r="578" spans="1:6" ht="18.75" customHeight="1">
      <c r="A578" s="385" t="s">
        <v>2461</v>
      </c>
      <c r="B578" s="22" t="s">
        <v>647</v>
      </c>
      <c r="C578" s="7">
        <v>12040308</v>
      </c>
      <c r="D578" s="74" t="s">
        <v>1225</v>
      </c>
      <c r="E578" s="25">
        <v>4959240</v>
      </c>
      <c r="F578" s="25">
        <v>6824400</v>
      </c>
    </row>
    <row r="579" spans="1:6" ht="18.75" customHeight="1">
      <c r="A579" s="385" t="s">
        <v>2461</v>
      </c>
      <c r="B579" s="22" t="s">
        <v>647</v>
      </c>
      <c r="C579" s="7">
        <v>12040310</v>
      </c>
      <c r="D579" s="74" t="s">
        <v>1226</v>
      </c>
      <c r="E579" s="25">
        <v>267769751</v>
      </c>
      <c r="F579" s="25">
        <v>238308231.34999999</v>
      </c>
    </row>
    <row r="580" spans="1:6" ht="18.75" customHeight="1">
      <c r="A580" s="385" t="s">
        <v>2461</v>
      </c>
      <c r="B580" s="22" t="s">
        <v>647</v>
      </c>
      <c r="C580" s="7">
        <v>12040317</v>
      </c>
      <c r="D580" s="74" t="s">
        <v>1227</v>
      </c>
      <c r="E580" s="25">
        <v>3327984</v>
      </c>
      <c r="F580" s="25">
        <v>3670480</v>
      </c>
    </row>
    <row r="581" spans="1:6" ht="18.75" customHeight="1">
      <c r="A581" s="385" t="s">
        <v>2461</v>
      </c>
      <c r="B581" s="22" t="s">
        <v>647</v>
      </c>
      <c r="C581" s="7">
        <v>12040410</v>
      </c>
      <c r="D581" s="74" t="s">
        <v>246</v>
      </c>
      <c r="E581" s="25">
        <v>8358478</v>
      </c>
      <c r="F581" s="25">
        <v>4004088</v>
      </c>
    </row>
    <row r="582" spans="1:6" ht="18.75" customHeight="1">
      <c r="A582" s="385" t="s">
        <v>2461</v>
      </c>
      <c r="B582" s="22" t="s">
        <v>647</v>
      </c>
      <c r="C582" s="7">
        <v>12040431</v>
      </c>
      <c r="D582" s="74" t="s">
        <v>245</v>
      </c>
      <c r="E582" s="25">
        <v>18418409</v>
      </c>
      <c r="F582" s="25">
        <v>12429890</v>
      </c>
    </row>
    <row r="583" spans="1:6" ht="18.75" customHeight="1">
      <c r="A583" s="385" t="s">
        <v>2461</v>
      </c>
      <c r="B583" s="22" t="s">
        <v>647</v>
      </c>
      <c r="C583" s="7">
        <v>12040440</v>
      </c>
      <c r="D583" s="74" t="s">
        <v>247</v>
      </c>
      <c r="E583" s="25">
        <v>23895960</v>
      </c>
      <c r="F583" s="25">
        <v>14006009.6</v>
      </c>
    </row>
    <row r="584" spans="1:6" ht="18.75" customHeight="1">
      <c r="A584" s="385" t="s">
        <v>2461</v>
      </c>
      <c r="B584" s="22" t="s">
        <v>647</v>
      </c>
      <c r="C584" s="7">
        <v>12040495</v>
      </c>
      <c r="D584" s="74" t="s">
        <v>1233</v>
      </c>
      <c r="E584" s="25" t="s">
        <v>565</v>
      </c>
      <c r="F584" s="25">
        <v>22637296</v>
      </c>
    </row>
    <row r="585" spans="1:6" ht="18.75" customHeight="1">
      <c r="A585" s="385" t="s">
        <v>2461</v>
      </c>
      <c r="B585" s="22" t="s">
        <v>647</v>
      </c>
      <c r="C585" s="7">
        <v>12040496</v>
      </c>
      <c r="D585" s="74" t="s">
        <v>1232</v>
      </c>
      <c r="E585" s="25" t="s">
        <v>565</v>
      </c>
      <c r="F585" s="25">
        <v>247940</v>
      </c>
    </row>
    <row r="586" spans="1:6" ht="18.75" customHeight="1">
      <c r="A586" s="385" t="s">
        <v>2461</v>
      </c>
      <c r="B586" s="22" t="s">
        <v>647</v>
      </c>
      <c r="C586" s="7">
        <v>12040497</v>
      </c>
      <c r="D586" s="74" t="s">
        <v>248</v>
      </c>
      <c r="E586" s="25" t="s">
        <v>565</v>
      </c>
      <c r="F586" s="25">
        <v>1670790</v>
      </c>
    </row>
    <row r="587" spans="1:6" ht="18.75" customHeight="1">
      <c r="A587" s="385" t="s">
        <v>2461</v>
      </c>
      <c r="B587" s="22" t="s">
        <v>647</v>
      </c>
      <c r="C587" s="7">
        <v>12040527</v>
      </c>
      <c r="D587" s="74" t="s">
        <v>1228</v>
      </c>
      <c r="E587" s="25">
        <v>1873344</v>
      </c>
      <c r="F587" s="25">
        <v>2507670</v>
      </c>
    </row>
    <row r="588" spans="1:6" ht="18.75" customHeight="1">
      <c r="A588" s="385" t="s">
        <v>2461</v>
      </c>
      <c r="B588" s="22" t="s">
        <v>647</v>
      </c>
      <c r="C588" s="7">
        <v>12040579</v>
      </c>
      <c r="D588" s="74" t="s">
        <v>1229</v>
      </c>
      <c r="E588" s="25">
        <v>62276227</v>
      </c>
      <c r="F588" s="25">
        <v>43365016.200000003</v>
      </c>
    </row>
    <row r="589" spans="1:6" ht="18.75" customHeight="1">
      <c r="A589" s="385" t="s">
        <v>2461</v>
      </c>
      <c r="B589" s="22" t="s">
        <v>647</v>
      </c>
      <c r="C589" s="7">
        <v>12040606</v>
      </c>
      <c r="D589" s="74" t="s">
        <v>4523</v>
      </c>
      <c r="E589" s="25">
        <v>5736720</v>
      </c>
      <c r="F589" s="25" t="s">
        <v>565</v>
      </c>
    </row>
    <row r="590" spans="1:6" ht="18.75" customHeight="1">
      <c r="A590" s="385" t="s">
        <v>2461</v>
      </c>
      <c r="B590" s="22" t="s">
        <v>647</v>
      </c>
      <c r="C590" s="7">
        <v>12040607</v>
      </c>
      <c r="D590" s="74" t="s">
        <v>1230</v>
      </c>
      <c r="E590" s="25">
        <v>7801200</v>
      </c>
      <c r="F590" s="25" t="s">
        <v>565</v>
      </c>
    </row>
    <row r="591" spans="1:6" ht="18.75" customHeight="1">
      <c r="A591" s="385" t="s">
        <v>2461</v>
      </c>
      <c r="B591" s="22" t="s">
        <v>647</v>
      </c>
      <c r="C591" s="7">
        <v>12040653</v>
      </c>
      <c r="D591" s="74" t="s">
        <v>278</v>
      </c>
      <c r="E591" s="25">
        <v>43561729</v>
      </c>
      <c r="F591" s="25" t="s">
        <v>565</v>
      </c>
    </row>
    <row r="592" spans="1:6" ht="18.75" customHeight="1">
      <c r="A592" s="385" t="s">
        <v>2461</v>
      </c>
      <c r="B592" s="22" t="s">
        <v>647</v>
      </c>
      <c r="C592" s="7">
        <v>12040661</v>
      </c>
      <c r="D592" s="74" t="s">
        <v>4524</v>
      </c>
      <c r="E592" s="25">
        <v>594000</v>
      </c>
      <c r="F592" s="25" t="s">
        <v>565</v>
      </c>
    </row>
    <row r="593" spans="1:6" ht="18.75" customHeight="1">
      <c r="A593" s="385" t="s">
        <v>2461</v>
      </c>
      <c r="B593" s="22" t="s">
        <v>647</v>
      </c>
      <c r="C593" s="7">
        <v>12060171</v>
      </c>
      <c r="D593" s="74" t="s">
        <v>1231</v>
      </c>
      <c r="E593" s="25">
        <v>63986552</v>
      </c>
      <c r="F593" s="25">
        <v>34626548</v>
      </c>
    </row>
    <row r="594" spans="1:6" ht="18.75" customHeight="1">
      <c r="A594" s="385" t="s">
        <v>2461</v>
      </c>
      <c r="B594" s="22" t="s">
        <v>647</v>
      </c>
      <c r="C594" s="7">
        <v>12060172</v>
      </c>
      <c r="D594" s="74" t="s">
        <v>1188</v>
      </c>
      <c r="E594" s="25" t="s">
        <v>565</v>
      </c>
      <c r="F594" s="25">
        <v>17959594.399999999</v>
      </c>
    </row>
    <row r="595" spans="1:6" ht="18.75" customHeight="1">
      <c r="A595" s="387" t="s">
        <v>2461</v>
      </c>
      <c r="B595" s="22" t="s">
        <v>647</v>
      </c>
      <c r="C595" s="29" t="s">
        <v>241</v>
      </c>
      <c r="D595" s="30"/>
      <c r="E595" s="31">
        <f>SUM(E572:E594)</f>
        <v>636675300</v>
      </c>
      <c r="F595" s="31">
        <f>SUM(F572:F594)</f>
        <v>501206088.55000001</v>
      </c>
    </row>
    <row r="596" spans="1:6" ht="18.75" customHeight="1">
      <c r="A596" s="385" t="s">
        <v>1771</v>
      </c>
      <c r="B596" s="22" t="s">
        <v>1895</v>
      </c>
      <c r="C596" s="7">
        <v>12020084</v>
      </c>
      <c r="D596" s="26" t="s">
        <v>1160</v>
      </c>
      <c r="E596" s="25">
        <v>1941250</v>
      </c>
      <c r="F596" s="25">
        <v>2520000</v>
      </c>
    </row>
    <row r="597" spans="1:6" ht="18.75" customHeight="1">
      <c r="A597" s="385" t="s">
        <v>1771</v>
      </c>
      <c r="B597" s="22" t="s">
        <v>1895</v>
      </c>
      <c r="C597" s="7">
        <v>12040019</v>
      </c>
      <c r="D597" s="23" t="s">
        <v>286</v>
      </c>
      <c r="E597" s="25" t="s">
        <v>565</v>
      </c>
      <c r="F597" s="25">
        <v>204750</v>
      </c>
    </row>
    <row r="598" spans="1:6" ht="18.75" customHeight="1">
      <c r="A598" s="385" t="s">
        <v>1771</v>
      </c>
      <c r="B598" s="22" t="s">
        <v>1895</v>
      </c>
      <c r="C598" s="7">
        <v>12040041</v>
      </c>
      <c r="D598" s="23" t="s">
        <v>276</v>
      </c>
      <c r="E598" s="25">
        <v>4180000</v>
      </c>
      <c r="F598" s="25">
        <v>5427450</v>
      </c>
    </row>
    <row r="599" spans="1:6" ht="18.75" customHeight="1">
      <c r="A599" s="385" t="s">
        <v>1771</v>
      </c>
      <c r="B599" s="22" t="s">
        <v>1895</v>
      </c>
      <c r="C599" s="7">
        <v>12040052</v>
      </c>
      <c r="D599" s="23" t="s">
        <v>1131</v>
      </c>
      <c r="E599" s="25">
        <v>67707000</v>
      </c>
      <c r="F599" s="25">
        <v>87916500</v>
      </c>
    </row>
    <row r="600" spans="1:6" ht="18.75" customHeight="1">
      <c r="A600" s="385" t="s">
        <v>1771</v>
      </c>
      <c r="B600" s="22" t="s">
        <v>1895</v>
      </c>
      <c r="C600" s="7">
        <v>12040171</v>
      </c>
      <c r="D600" s="23" t="s">
        <v>1176</v>
      </c>
      <c r="E600" s="25" t="s">
        <v>565</v>
      </c>
      <c r="F600" s="25">
        <v>22870050</v>
      </c>
    </row>
    <row r="601" spans="1:6" ht="18.75" customHeight="1">
      <c r="A601" s="385" t="s">
        <v>1771</v>
      </c>
      <c r="B601" s="22" t="s">
        <v>1895</v>
      </c>
      <c r="C601" s="7">
        <v>12040176</v>
      </c>
      <c r="D601" s="23" t="s">
        <v>251</v>
      </c>
      <c r="E601" s="25">
        <v>17612750</v>
      </c>
      <c r="F601" s="25" t="s">
        <v>565</v>
      </c>
    </row>
    <row r="602" spans="1:6" ht="18.75" customHeight="1">
      <c r="A602" s="385" t="s">
        <v>1771</v>
      </c>
      <c r="B602" s="22" t="s">
        <v>1895</v>
      </c>
      <c r="C602" s="7">
        <v>12040232</v>
      </c>
      <c r="D602" s="23" t="s">
        <v>1139</v>
      </c>
      <c r="E602" s="25" t="s">
        <v>565</v>
      </c>
      <c r="F602" s="25">
        <v>5194350</v>
      </c>
    </row>
    <row r="603" spans="1:6" ht="18.75" customHeight="1">
      <c r="A603" s="385" t="s">
        <v>1771</v>
      </c>
      <c r="B603" s="22" t="s">
        <v>1895</v>
      </c>
      <c r="C603" s="7">
        <v>12040279</v>
      </c>
      <c r="D603" s="23" t="s">
        <v>1140</v>
      </c>
      <c r="E603" s="25" t="s">
        <v>565</v>
      </c>
      <c r="F603" s="25">
        <v>132231128.40000001</v>
      </c>
    </row>
    <row r="604" spans="1:6" ht="18.75" customHeight="1">
      <c r="A604" s="385" t="s">
        <v>1771</v>
      </c>
      <c r="B604" s="22" t="s">
        <v>1895</v>
      </c>
      <c r="C604" s="7">
        <v>12040316</v>
      </c>
      <c r="D604" s="26" t="s">
        <v>275</v>
      </c>
      <c r="E604" s="25">
        <v>6270000</v>
      </c>
      <c r="F604" s="25">
        <v>8141700</v>
      </c>
    </row>
    <row r="605" spans="1:6" ht="18.75" customHeight="1">
      <c r="A605" s="385" t="s">
        <v>1771</v>
      </c>
      <c r="B605" s="22" t="s">
        <v>1895</v>
      </c>
      <c r="C605" s="7">
        <v>12040424</v>
      </c>
      <c r="D605" s="23" t="s">
        <v>1219</v>
      </c>
      <c r="E605" s="25">
        <v>11480000</v>
      </c>
      <c r="F605" s="25">
        <v>14906850</v>
      </c>
    </row>
    <row r="606" spans="1:6" ht="18.75" customHeight="1">
      <c r="A606" s="385" t="s">
        <v>1771</v>
      </c>
      <c r="B606" s="22" t="s">
        <v>1895</v>
      </c>
      <c r="C606" s="7">
        <v>12040426</v>
      </c>
      <c r="D606" s="23" t="s">
        <v>256</v>
      </c>
      <c r="E606" s="25">
        <v>8000000</v>
      </c>
      <c r="F606" s="25">
        <v>10387650</v>
      </c>
    </row>
    <row r="607" spans="1:6" ht="18.75" customHeight="1">
      <c r="A607" s="385" t="s">
        <v>1771</v>
      </c>
      <c r="B607" s="22" t="s">
        <v>1895</v>
      </c>
      <c r="C607" s="7">
        <v>12040515</v>
      </c>
      <c r="D607" s="23" t="s">
        <v>1245</v>
      </c>
      <c r="E607" s="25">
        <v>500000</v>
      </c>
      <c r="F607" s="25">
        <v>648900</v>
      </c>
    </row>
    <row r="608" spans="1:6" ht="18.75" customHeight="1">
      <c r="A608" s="385" t="s">
        <v>1771</v>
      </c>
      <c r="B608" s="22" t="s">
        <v>1895</v>
      </c>
      <c r="C608" s="7">
        <v>12040522</v>
      </c>
      <c r="D608" s="23" t="s">
        <v>254</v>
      </c>
      <c r="E608" s="25">
        <v>2000000</v>
      </c>
      <c r="F608" s="25">
        <v>2831228.4</v>
      </c>
    </row>
    <row r="609" spans="1:7" ht="18.75" customHeight="1">
      <c r="A609" s="385" t="s">
        <v>1771</v>
      </c>
      <c r="B609" s="22" t="s">
        <v>1895</v>
      </c>
      <c r="C609" s="7">
        <v>12040569</v>
      </c>
      <c r="D609" s="23" t="s">
        <v>252</v>
      </c>
      <c r="E609" s="25">
        <v>4180000</v>
      </c>
      <c r="F609" s="25" t="s">
        <v>565</v>
      </c>
    </row>
    <row r="610" spans="1:7" ht="18.75" customHeight="1">
      <c r="A610" s="385" t="s">
        <v>1771</v>
      </c>
      <c r="B610" s="22" t="s">
        <v>1895</v>
      </c>
      <c r="C610" s="7">
        <v>12040570</v>
      </c>
      <c r="D610" s="23" t="s">
        <v>250</v>
      </c>
      <c r="E610" s="25">
        <v>4180000</v>
      </c>
      <c r="F610" s="25">
        <v>5427450</v>
      </c>
    </row>
    <row r="611" spans="1:7" ht="18.75" customHeight="1">
      <c r="A611" s="385" t="s">
        <v>1771</v>
      </c>
      <c r="B611" s="22" t="s">
        <v>1895</v>
      </c>
      <c r="C611" s="7">
        <v>12040582</v>
      </c>
      <c r="D611" s="23" t="s">
        <v>1159</v>
      </c>
      <c r="E611" s="25" t="s">
        <v>565</v>
      </c>
      <c r="F611" s="25">
        <v>5427450</v>
      </c>
    </row>
    <row r="612" spans="1:7" ht="18.75" customHeight="1">
      <c r="A612" s="385" t="s">
        <v>1771</v>
      </c>
      <c r="B612" s="22" t="s">
        <v>1895</v>
      </c>
      <c r="C612" s="7">
        <v>12040586</v>
      </c>
      <c r="D612" s="23" t="s">
        <v>262</v>
      </c>
      <c r="E612" s="25">
        <v>4746708</v>
      </c>
      <c r="F612" s="25">
        <v>5427450</v>
      </c>
    </row>
    <row r="613" spans="1:7" ht="18.75" customHeight="1">
      <c r="A613" s="385" t="s">
        <v>1771</v>
      </c>
      <c r="B613" s="22" t="s">
        <v>1895</v>
      </c>
      <c r="C613" s="7">
        <v>12040618</v>
      </c>
      <c r="D613" s="27" t="s">
        <v>1215</v>
      </c>
      <c r="E613" s="25">
        <v>1000000</v>
      </c>
      <c r="F613" s="25">
        <v>1298850</v>
      </c>
    </row>
    <row r="614" spans="1:7" ht="18.75" customHeight="1">
      <c r="A614" s="385" t="s">
        <v>1771</v>
      </c>
      <c r="B614" s="22" t="s">
        <v>1895</v>
      </c>
      <c r="C614" s="7">
        <v>12040619</v>
      </c>
      <c r="D614" s="23" t="s">
        <v>317</v>
      </c>
      <c r="E614" s="25">
        <v>1500000</v>
      </c>
      <c r="F614" s="25">
        <v>1947750</v>
      </c>
    </row>
    <row r="615" spans="1:7" ht="18.75" customHeight="1">
      <c r="A615" s="385" t="s">
        <v>1771</v>
      </c>
      <c r="B615" s="22" t="s">
        <v>1895</v>
      </c>
      <c r="C615" s="7">
        <v>12040620</v>
      </c>
      <c r="D615" s="23" t="s">
        <v>285</v>
      </c>
      <c r="E615" s="25">
        <v>79848200</v>
      </c>
      <c r="F615" s="25">
        <v>42653100</v>
      </c>
    </row>
    <row r="616" spans="1:7" ht="18.75" customHeight="1">
      <c r="A616" s="385" t="s">
        <v>1771</v>
      </c>
      <c r="B616" s="22" t="s">
        <v>1895</v>
      </c>
      <c r="C616" s="7">
        <v>12040621</v>
      </c>
      <c r="D616" s="23" t="s">
        <v>1208</v>
      </c>
      <c r="E616" s="25">
        <v>4180000</v>
      </c>
      <c r="F616" s="25">
        <v>5427450</v>
      </c>
    </row>
    <row r="617" spans="1:7" ht="18.75" customHeight="1">
      <c r="A617" s="385" t="s">
        <v>1771</v>
      </c>
      <c r="B617" s="22" t="s">
        <v>1895</v>
      </c>
      <c r="C617" s="7">
        <v>12040622</v>
      </c>
      <c r="D617" s="23" t="s">
        <v>309</v>
      </c>
      <c r="E617" s="25">
        <v>4180000</v>
      </c>
      <c r="F617" s="25">
        <v>5427450</v>
      </c>
    </row>
    <row r="618" spans="1:7" ht="18.75" customHeight="1">
      <c r="A618" s="385" t="s">
        <v>1771</v>
      </c>
      <c r="B618" s="22" t="s">
        <v>1895</v>
      </c>
      <c r="C618" s="7">
        <v>12040630</v>
      </c>
      <c r="D618" s="23" t="s">
        <v>257</v>
      </c>
      <c r="E618" s="25">
        <v>8250000</v>
      </c>
      <c r="F618" s="25">
        <v>10712100</v>
      </c>
    </row>
    <row r="619" spans="1:7" ht="18.75" customHeight="1">
      <c r="A619" s="385" t="s">
        <v>1771</v>
      </c>
      <c r="B619" s="22" t="s">
        <v>1895</v>
      </c>
      <c r="C619" s="7">
        <v>12040653</v>
      </c>
      <c r="D619" s="23" t="s">
        <v>278</v>
      </c>
      <c r="E619" s="25">
        <v>8360000</v>
      </c>
      <c r="F619" s="25">
        <v>10854900</v>
      </c>
    </row>
    <row r="620" spans="1:7" ht="18.75" customHeight="1">
      <c r="A620" s="385" t="s">
        <v>1771</v>
      </c>
      <c r="B620" s="22" t="s">
        <v>1895</v>
      </c>
      <c r="C620" s="7">
        <v>12040667</v>
      </c>
      <c r="D620" s="26" t="s">
        <v>1212</v>
      </c>
      <c r="E620" s="25" t="s">
        <v>565</v>
      </c>
      <c r="F620" s="25">
        <v>5000000</v>
      </c>
      <c r="G620" s="10"/>
    </row>
    <row r="621" spans="1:7" ht="18.75" customHeight="1">
      <c r="A621" s="385" t="s">
        <v>1771</v>
      </c>
      <c r="B621" s="22" t="s">
        <v>1895</v>
      </c>
      <c r="C621" s="7">
        <v>12060123</v>
      </c>
      <c r="D621" s="23" t="s">
        <v>253</v>
      </c>
      <c r="E621" s="25">
        <v>2180000</v>
      </c>
      <c r="F621" s="25">
        <v>2830800</v>
      </c>
    </row>
    <row r="622" spans="1:7" ht="18.75" customHeight="1">
      <c r="A622" s="385" t="s">
        <v>1771</v>
      </c>
      <c r="B622" s="22" t="s">
        <v>1895</v>
      </c>
      <c r="C622" s="7">
        <v>12060169</v>
      </c>
      <c r="D622" s="26" t="s">
        <v>4525</v>
      </c>
      <c r="E622" s="25">
        <v>157500</v>
      </c>
      <c r="F622" s="25" t="s">
        <v>565</v>
      </c>
    </row>
    <row r="623" spans="1:7" ht="18.75" customHeight="1">
      <c r="A623" s="385" t="s">
        <v>1771</v>
      </c>
      <c r="B623" s="22" t="s">
        <v>1895</v>
      </c>
      <c r="C623" s="7">
        <v>12060175</v>
      </c>
      <c r="D623" s="26" t="s">
        <v>255</v>
      </c>
      <c r="E623" s="25">
        <v>2180000</v>
      </c>
      <c r="F623" s="25">
        <v>2580900</v>
      </c>
    </row>
    <row r="624" spans="1:7" ht="18.75" customHeight="1">
      <c r="A624" s="385" t="s">
        <v>1771</v>
      </c>
      <c r="B624" s="22" t="s">
        <v>1895</v>
      </c>
      <c r="C624" s="7">
        <v>12070001</v>
      </c>
      <c r="D624" s="26" t="s">
        <v>4515</v>
      </c>
      <c r="E624" s="25">
        <v>4000000</v>
      </c>
      <c r="F624" s="25" t="s">
        <v>565</v>
      </c>
    </row>
    <row r="625" spans="1:7" s="10" customFormat="1" ht="18.75" customHeight="1">
      <c r="A625" s="387" t="s">
        <v>1771</v>
      </c>
      <c r="B625" s="22" t="s">
        <v>1895</v>
      </c>
      <c r="C625" s="29" t="s">
        <v>241</v>
      </c>
      <c r="D625" s="30"/>
      <c r="E625" s="31">
        <f>SUM(E596:E624)</f>
        <v>248633408</v>
      </c>
      <c r="F625" s="31">
        <f>SUM(F596:F624)</f>
        <v>398296206.79999995</v>
      </c>
      <c r="G625" s="14"/>
    </row>
    <row r="626" spans="1:7" ht="18.75" customHeight="1">
      <c r="A626" s="385" t="s">
        <v>1770</v>
      </c>
      <c r="B626" s="22" t="s">
        <v>648</v>
      </c>
      <c r="C626" s="7">
        <v>12040041</v>
      </c>
      <c r="D626" s="60" t="s">
        <v>276</v>
      </c>
      <c r="E626" s="81">
        <v>774075</v>
      </c>
      <c r="F626" s="25">
        <v>543255</v>
      </c>
    </row>
    <row r="627" spans="1:7" ht="18.75" customHeight="1">
      <c r="A627" s="385" t="s">
        <v>1770</v>
      </c>
      <c r="B627" s="22" t="s">
        <v>648</v>
      </c>
      <c r="C627" s="7">
        <v>12040052</v>
      </c>
      <c r="D627" s="60" t="s">
        <v>1131</v>
      </c>
      <c r="E627" s="81">
        <v>30148522</v>
      </c>
      <c r="F627" s="25">
        <v>23465422</v>
      </c>
    </row>
    <row r="628" spans="1:7" ht="18.75" customHeight="1">
      <c r="A628" s="385" t="s">
        <v>1770</v>
      </c>
      <c r="B628" s="22" t="s">
        <v>648</v>
      </c>
      <c r="C628" s="7">
        <v>12040279</v>
      </c>
      <c r="D628" s="60" t="s">
        <v>1140</v>
      </c>
      <c r="E628" s="81">
        <v>454432</v>
      </c>
      <c r="F628" s="25">
        <v>324431</v>
      </c>
    </row>
    <row r="629" spans="1:7" ht="18.75" customHeight="1">
      <c r="A629" s="385" t="s">
        <v>1770</v>
      </c>
      <c r="B629" s="22" t="s">
        <v>648</v>
      </c>
      <c r="C629" s="7">
        <v>12040316</v>
      </c>
      <c r="D629" s="60" t="s">
        <v>275</v>
      </c>
      <c r="E629" s="81" t="s">
        <v>565</v>
      </c>
      <c r="F629" s="25">
        <v>1085236</v>
      </c>
    </row>
    <row r="630" spans="1:7" ht="18.75" customHeight="1">
      <c r="A630" s="385" t="s">
        <v>1770</v>
      </c>
      <c r="B630" s="22" t="s">
        <v>648</v>
      </c>
      <c r="C630" s="7">
        <v>12040424</v>
      </c>
      <c r="D630" s="60" t="s">
        <v>1219</v>
      </c>
      <c r="E630" s="81">
        <v>4887500</v>
      </c>
      <c r="F630" s="25">
        <v>456850</v>
      </c>
    </row>
    <row r="631" spans="1:7" ht="18.75" customHeight="1">
      <c r="A631" s="385" t="s">
        <v>1770</v>
      </c>
      <c r="B631" s="22" t="s">
        <v>648</v>
      </c>
      <c r="C631" s="7">
        <v>12040426</v>
      </c>
      <c r="D631" s="60" t="s">
        <v>256</v>
      </c>
      <c r="E631" s="81">
        <v>376228</v>
      </c>
      <c r="F631" s="25">
        <v>276322</v>
      </c>
    </row>
    <row r="632" spans="1:7" ht="18.75" customHeight="1">
      <c r="A632" s="385" t="s">
        <v>1770</v>
      </c>
      <c r="B632" s="22" t="s">
        <v>648</v>
      </c>
      <c r="C632" s="7">
        <v>12040522</v>
      </c>
      <c r="D632" s="60" t="s">
        <v>254</v>
      </c>
      <c r="E632" s="81">
        <v>487989</v>
      </c>
      <c r="F632" s="25">
        <v>367500</v>
      </c>
    </row>
    <row r="633" spans="1:7" ht="18.75" customHeight="1">
      <c r="A633" s="385" t="s">
        <v>1770</v>
      </c>
      <c r="B633" s="22" t="s">
        <v>648</v>
      </c>
      <c r="C633" s="7">
        <v>12040565</v>
      </c>
      <c r="D633" s="60" t="s">
        <v>4526</v>
      </c>
      <c r="E633" s="81">
        <v>1371362</v>
      </c>
      <c r="F633" s="25" t="s">
        <v>565</v>
      </c>
    </row>
    <row r="634" spans="1:7" ht="18.75" customHeight="1">
      <c r="A634" s="385" t="s">
        <v>1770</v>
      </c>
      <c r="B634" s="22" t="s">
        <v>648</v>
      </c>
      <c r="C634" s="7">
        <v>12040569</v>
      </c>
      <c r="D634" s="60" t="s">
        <v>252</v>
      </c>
      <c r="E634" s="81">
        <v>396900</v>
      </c>
      <c r="F634" s="25">
        <v>324548</v>
      </c>
    </row>
    <row r="635" spans="1:7" ht="18.75" customHeight="1">
      <c r="A635" s="385" t="s">
        <v>1770</v>
      </c>
      <c r="B635" s="22" t="s">
        <v>648</v>
      </c>
      <c r="C635" s="7">
        <v>12040570</v>
      </c>
      <c r="D635" s="60" t="s">
        <v>250</v>
      </c>
      <c r="E635" s="81">
        <v>787085</v>
      </c>
      <c r="F635" s="25">
        <v>568085</v>
      </c>
    </row>
    <row r="636" spans="1:7" ht="18.75" customHeight="1">
      <c r="A636" s="385" t="s">
        <v>1770</v>
      </c>
      <c r="B636" s="22" t="s">
        <v>648</v>
      </c>
      <c r="C636" s="7">
        <v>12040619</v>
      </c>
      <c r="D636" s="60" t="s">
        <v>317</v>
      </c>
      <c r="E636" s="81">
        <v>658916</v>
      </c>
      <c r="F636" s="25">
        <v>485916</v>
      </c>
    </row>
    <row r="637" spans="1:7" ht="18.75" customHeight="1">
      <c r="A637" s="385" t="s">
        <v>1770</v>
      </c>
      <c r="B637" s="22" t="s">
        <v>648</v>
      </c>
      <c r="C637" s="7">
        <v>12040622</v>
      </c>
      <c r="D637" s="60" t="s">
        <v>309</v>
      </c>
      <c r="E637" s="81">
        <v>542547</v>
      </c>
      <c r="F637" s="25" t="s">
        <v>565</v>
      </c>
    </row>
    <row r="638" spans="1:7" ht="18.75" customHeight="1">
      <c r="A638" s="385" t="s">
        <v>1770</v>
      </c>
      <c r="B638" s="22" t="s">
        <v>648</v>
      </c>
      <c r="C638" s="7">
        <v>12040630</v>
      </c>
      <c r="D638" s="60" t="s">
        <v>257</v>
      </c>
      <c r="E638" s="81">
        <v>1220300</v>
      </c>
      <c r="F638" s="25">
        <v>1024520</v>
      </c>
    </row>
    <row r="639" spans="1:7" ht="18.75" customHeight="1">
      <c r="A639" s="385" t="s">
        <v>1770</v>
      </c>
      <c r="B639" s="22" t="s">
        <v>648</v>
      </c>
      <c r="C639" s="7">
        <v>12040631</v>
      </c>
      <c r="D639" s="60" t="s">
        <v>263</v>
      </c>
      <c r="E639" s="81">
        <v>253916</v>
      </c>
      <c r="F639" s="25">
        <v>254618</v>
      </c>
    </row>
    <row r="640" spans="1:7" ht="18.75" customHeight="1">
      <c r="A640" s="385" t="s">
        <v>1770</v>
      </c>
      <c r="B640" s="22" t="s">
        <v>648</v>
      </c>
      <c r="C640" s="7">
        <v>12040632</v>
      </c>
      <c r="D640" s="60" t="s">
        <v>1210</v>
      </c>
      <c r="E640" s="81" t="s">
        <v>565</v>
      </c>
      <c r="F640" s="25">
        <v>464475</v>
      </c>
    </row>
    <row r="641" spans="1:6" ht="18.75" customHeight="1">
      <c r="A641" s="385" t="s">
        <v>1770</v>
      </c>
      <c r="B641" s="22" t="s">
        <v>648</v>
      </c>
      <c r="C641" s="7">
        <v>12070005</v>
      </c>
      <c r="D641" s="60" t="s">
        <v>264</v>
      </c>
      <c r="E641" s="81" t="s">
        <v>565</v>
      </c>
      <c r="F641" s="25">
        <v>168965</v>
      </c>
    </row>
    <row r="642" spans="1:6" ht="18.75" customHeight="1">
      <c r="A642" s="385" t="s">
        <v>1770</v>
      </c>
      <c r="B642" s="22" t="s">
        <v>648</v>
      </c>
      <c r="C642" s="7">
        <v>12080004</v>
      </c>
      <c r="D642" s="60" t="s">
        <v>315</v>
      </c>
      <c r="E642" s="81">
        <v>186956</v>
      </c>
      <c r="F642" s="25" t="s">
        <v>565</v>
      </c>
    </row>
    <row r="643" spans="1:6" ht="18.75" customHeight="1">
      <c r="A643" s="385" t="s">
        <v>1770</v>
      </c>
      <c r="B643" s="22" t="s">
        <v>648</v>
      </c>
      <c r="C643" s="7">
        <v>12090005</v>
      </c>
      <c r="D643" s="60" t="s">
        <v>273</v>
      </c>
      <c r="E643" s="81">
        <v>275500</v>
      </c>
      <c r="F643" s="25">
        <v>275500</v>
      </c>
    </row>
    <row r="644" spans="1:6" ht="18.75" customHeight="1">
      <c r="A644" s="387" t="s">
        <v>1770</v>
      </c>
      <c r="B644" s="22" t="s">
        <v>648</v>
      </c>
      <c r="C644" s="29" t="s">
        <v>241</v>
      </c>
      <c r="D644" s="64"/>
      <c r="E644" s="100">
        <f>SUM(E626:E643)</f>
        <v>42822228</v>
      </c>
      <c r="F644" s="40">
        <f>SUM(F626:F643)</f>
        <v>30085643</v>
      </c>
    </row>
    <row r="645" spans="1:6" ht="18.75" customHeight="1">
      <c r="A645" s="385" t="s">
        <v>1772</v>
      </c>
      <c r="B645" s="22" t="s">
        <v>1889</v>
      </c>
      <c r="C645" s="7">
        <v>12040027</v>
      </c>
      <c r="D645" s="23" t="s">
        <v>1782</v>
      </c>
      <c r="E645" s="90" t="s">
        <v>565</v>
      </c>
      <c r="F645" s="25">
        <v>540000</v>
      </c>
    </row>
    <row r="646" spans="1:6" ht="18.75" customHeight="1">
      <c r="A646" s="385" t="s">
        <v>1772</v>
      </c>
      <c r="B646" s="22" t="s">
        <v>1889</v>
      </c>
      <c r="C646" s="7">
        <v>12040041</v>
      </c>
      <c r="D646" s="23" t="s">
        <v>276</v>
      </c>
      <c r="E646" s="90">
        <v>210000</v>
      </c>
      <c r="F646" s="25" t="s">
        <v>565</v>
      </c>
    </row>
    <row r="647" spans="1:6" ht="18.75" customHeight="1">
      <c r="A647" s="385" t="s">
        <v>1772</v>
      </c>
      <c r="B647" s="22" t="s">
        <v>1889</v>
      </c>
      <c r="C647" s="7">
        <v>12040052</v>
      </c>
      <c r="D647" s="23" t="s">
        <v>1131</v>
      </c>
      <c r="E647" s="90">
        <v>2500000</v>
      </c>
      <c r="F647" s="25">
        <v>320000</v>
      </c>
    </row>
    <row r="648" spans="1:6" ht="18.75" customHeight="1">
      <c r="A648" s="385" t="s">
        <v>1772</v>
      </c>
      <c r="B648" s="22" t="s">
        <v>1889</v>
      </c>
      <c r="C648" s="7">
        <v>12040176</v>
      </c>
      <c r="D648" s="23" t="s">
        <v>251</v>
      </c>
      <c r="E648" s="90" t="s">
        <v>565</v>
      </c>
      <c r="F648" s="25">
        <v>275000</v>
      </c>
    </row>
    <row r="649" spans="1:6" ht="18.75" customHeight="1">
      <c r="A649" s="385" t="s">
        <v>1772</v>
      </c>
      <c r="B649" s="22" t="s">
        <v>1889</v>
      </c>
      <c r="C649" s="7">
        <v>12040206</v>
      </c>
      <c r="D649" s="23" t="s">
        <v>1161</v>
      </c>
      <c r="E649" s="90" t="s">
        <v>565</v>
      </c>
      <c r="F649" s="25">
        <v>750000</v>
      </c>
    </row>
    <row r="650" spans="1:6" ht="18.75" customHeight="1">
      <c r="A650" s="385" t="s">
        <v>1772</v>
      </c>
      <c r="B650" s="22" t="s">
        <v>1889</v>
      </c>
      <c r="C650" s="7">
        <v>12040316</v>
      </c>
      <c r="D650" s="23" t="s">
        <v>275</v>
      </c>
      <c r="E650" s="90">
        <v>105000</v>
      </c>
      <c r="F650" s="25" t="s">
        <v>565</v>
      </c>
    </row>
    <row r="651" spans="1:6" ht="18.75" customHeight="1">
      <c r="A651" s="385" t="s">
        <v>1772</v>
      </c>
      <c r="B651" s="22" t="s">
        <v>1889</v>
      </c>
      <c r="C651" s="7">
        <v>12040424</v>
      </c>
      <c r="D651" s="23" t="s">
        <v>1219</v>
      </c>
      <c r="E651" s="90" t="s">
        <v>565</v>
      </c>
      <c r="F651" s="25">
        <v>250000</v>
      </c>
    </row>
    <row r="652" spans="1:6" ht="18.75" customHeight="1">
      <c r="A652" s="385" t="s">
        <v>1772</v>
      </c>
      <c r="B652" s="22" t="s">
        <v>1889</v>
      </c>
      <c r="C652" s="7">
        <v>12040426</v>
      </c>
      <c r="D652" s="23" t="s">
        <v>256</v>
      </c>
      <c r="E652" s="90">
        <v>357000</v>
      </c>
      <c r="F652" s="25" t="s">
        <v>565</v>
      </c>
    </row>
    <row r="653" spans="1:6" ht="18.75" customHeight="1">
      <c r="A653" s="385" t="s">
        <v>1772</v>
      </c>
      <c r="B653" s="22" t="s">
        <v>1889</v>
      </c>
      <c r="C653" s="7">
        <v>12040522</v>
      </c>
      <c r="D653" s="23" t="s">
        <v>254</v>
      </c>
      <c r="E653" s="90">
        <v>210000</v>
      </c>
      <c r="F653" s="25">
        <v>300000</v>
      </c>
    </row>
    <row r="654" spans="1:6" ht="18.75" customHeight="1">
      <c r="A654" s="385" t="s">
        <v>1772</v>
      </c>
      <c r="B654" s="22" t="s">
        <v>1889</v>
      </c>
      <c r="C654" s="7">
        <v>12040532</v>
      </c>
      <c r="D654" s="23" t="s">
        <v>1144</v>
      </c>
      <c r="E654" s="90">
        <v>5120000</v>
      </c>
      <c r="F654" s="25">
        <v>3500000</v>
      </c>
    </row>
    <row r="655" spans="1:6" ht="18.75" customHeight="1">
      <c r="A655" s="385" t="s">
        <v>1772</v>
      </c>
      <c r="B655" s="22" t="s">
        <v>1889</v>
      </c>
      <c r="C655" s="7">
        <v>12040569</v>
      </c>
      <c r="D655" s="23" t="s">
        <v>252</v>
      </c>
      <c r="E655" s="90">
        <v>210000</v>
      </c>
      <c r="F655" s="25">
        <v>315000</v>
      </c>
    </row>
    <row r="656" spans="1:6" ht="18.75" customHeight="1">
      <c r="A656" s="385" t="s">
        <v>1772</v>
      </c>
      <c r="B656" s="22" t="s">
        <v>1889</v>
      </c>
      <c r="C656" s="7">
        <v>12040570</v>
      </c>
      <c r="D656" s="23" t="s">
        <v>250</v>
      </c>
      <c r="E656" s="90">
        <v>210000</v>
      </c>
      <c r="F656" s="25">
        <v>320000</v>
      </c>
    </row>
    <row r="657" spans="1:6" ht="18.75" customHeight="1">
      <c r="A657" s="385" t="s">
        <v>1772</v>
      </c>
      <c r="B657" s="22" t="s">
        <v>1889</v>
      </c>
      <c r="C657" s="7">
        <v>12040582</v>
      </c>
      <c r="D657" s="23" t="s">
        <v>1159</v>
      </c>
      <c r="E657" s="90" t="s">
        <v>565</v>
      </c>
      <c r="F657" s="25">
        <v>10825000</v>
      </c>
    </row>
    <row r="658" spans="1:6" ht="18.75" customHeight="1">
      <c r="A658" s="385" t="s">
        <v>1772</v>
      </c>
      <c r="B658" s="22" t="s">
        <v>1889</v>
      </c>
      <c r="C658" s="7">
        <v>12040586</v>
      </c>
      <c r="D658" s="23" t="s">
        <v>262</v>
      </c>
      <c r="E658" s="90">
        <v>210000</v>
      </c>
      <c r="F658" s="25">
        <v>385000</v>
      </c>
    </row>
    <row r="659" spans="1:6" ht="18.75" customHeight="1">
      <c r="A659" s="385" t="s">
        <v>1772</v>
      </c>
      <c r="B659" s="22" t="s">
        <v>1889</v>
      </c>
      <c r="C659" s="7">
        <v>12040616</v>
      </c>
      <c r="D659" s="23" t="s">
        <v>1142</v>
      </c>
      <c r="E659" s="90">
        <v>735000</v>
      </c>
      <c r="F659" s="25" t="s">
        <v>565</v>
      </c>
    </row>
    <row r="660" spans="1:6" ht="18.75" customHeight="1">
      <c r="A660" s="385" t="s">
        <v>1772</v>
      </c>
      <c r="B660" s="22" t="s">
        <v>1889</v>
      </c>
      <c r="C660" s="7">
        <v>12040618</v>
      </c>
      <c r="D660" s="23" t="s">
        <v>1215</v>
      </c>
      <c r="E660" s="90">
        <v>1050000</v>
      </c>
      <c r="F660" s="25" t="s">
        <v>565</v>
      </c>
    </row>
    <row r="661" spans="1:6" ht="18.75" customHeight="1">
      <c r="A661" s="385" t="s">
        <v>1772</v>
      </c>
      <c r="B661" s="22" t="s">
        <v>1889</v>
      </c>
      <c r="C661" s="7">
        <v>12040619</v>
      </c>
      <c r="D661" s="23" t="s">
        <v>317</v>
      </c>
      <c r="E661" s="90">
        <v>315000</v>
      </c>
      <c r="F661" s="25" t="s">
        <v>565</v>
      </c>
    </row>
    <row r="662" spans="1:6" ht="18.75" customHeight="1">
      <c r="A662" s="385" t="s">
        <v>1772</v>
      </c>
      <c r="B662" s="22" t="s">
        <v>1889</v>
      </c>
      <c r="C662" s="7">
        <v>12040621</v>
      </c>
      <c r="D662" s="23" t="s">
        <v>1208</v>
      </c>
      <c r="E662" s="90">
        <v>210000</v>
      </c>
      <c r="F662" s="25" t="s">
        <v>565</v>
      </c>
    </row>
    <row r="663" spans="1:6" ht="18.75" customHeight="1">
      <c r="A663" s="385" t="s">
        <v>1772</v>
      </c>
      <c r="B663" s="22" t="s">
        <v>1889</v>
      </c>
      <c r="C663" s="7">
        <v>12040622</v>
      </c>
      <c r="D663" s="23" t="s">
        <v>309</v>
      </c>
      <c r="E663" s="90">
        <v>315000</v>
      </c>
      <c r="F663" s="25">
        <v>250000</v>
      </c>
    </row>
    <row r="664" spans="1:6" ht="18.75" customHeight="1">
      <c r="A664" s="385" t="s">
        <v>1772</v>
      </c>
      <c r="B664" s="22" t="s">
        <v>1889</v>
      </c>
      <c r="C664" s="7">
        <v>12040626</v>
      </c>
      <c r="D664" s="23" t="s">
        <v>261</v>
      </c>
      <c r="E664" s="90">
        <v>1050000</v>
      </c>
      <c r="F664" s="25">
        <v>315000</v>
      </c>
    </row>
    <row r="665" spans="1:6" ht="18.75" customHeight="1">
      <c r="A665" s="385" t="s">
        <v>1772</v>
      </c>
      <c r="B665" s="22" t="s">
        <v>1889</v>
      </c>
      <c r="C665" s="7">
        <v>12040630</v>
      </c>
      <c r="D665" s="23" t="s">
        <v>257</v>
      </c>
      <c r="E665" s="90">
        <v>1155000</v>
      </c>
      <c r="F665" s="25" t="s">
        <v>565</v>
      </c>
    </row>
    <row r="666" spans="1:6" ht="18.75" customHeight="1">
      <c r="A666" s="385" t="s">
        <v>1772</v>
      </c>
      <c r="B666" s="22" t="s">
        <v>1889</v>
      </c>
      <c r="C666" s="7">
        <v>12040651</v>
      </c>
      <c r="D666" s="23" t="s">
        <v>4527</v>
      </c>
      <c r="E666" s="90">
        <v>1575000</v>
      </c>
      <c r="F666" s="25" t="s">
        <v>565</v>
      </c>
    </row>
    <row r="667" spans="1:6" ht="18.75" customHeight="1">
      <c r="A667" s="385" t="s">
        <v>1772</v>
      </c>
      <c r="B667" s="22" t="s">
        <v>1889</v>
      </c>
      <c r="C667" s="7">
        <v>12040653</v>
      </c>
      <c r="D667" s="23" t="s">
        <v>278</v>
      </c>
      <c r="E667" s="90">
        <v>298000</v>
      </c>
      <c r="F667" s="25">
        <v>525000</v>
      </c>
    </row>
    <row r="668" spans="1:6" ht="18.75" customHeight="1">
      <c r="A668" s="385" t="s">
        <v>1772</v>
      </c>
      <c r="B668" s="22" t="s">
        <v>1889</v>
      </c>
      <c r="C668" s="7">
        <v>12040662</v>
      </c>
      <c r="D668" s="23" t="s">
        <v>4528</v>
      </c>
      <c r="E668" s="90">
        <v>525000</v>
      </c>
      <c r="F668" s="25" t="s">
        <v>565</v>
      </c>
    </row>
    <row r="669" spans="1:6" ht="18.75" customHeight="1">
      <c r="A669" s="385" t="s">
        <v>1772</v>
      </c>
      <c r="B669" s="22" t="s">
        <v>1889</v>
      </c>
      <c r="C669" s="7">
        <v>12040667</v>
      </c>
      <c r="D669" s="23" t="s">
        <v>1212</v>
      </c>
      <c r="E669" s="90">
        <v>525000</v>
      </c>
      <c r="F669" s="25" t="s">
        <v>565</v>
      </c>
    </row>
    <row r="670" spans="1:6" ht="18.75" customHeight="1">
      <c r="A670" s="385" t="s">
        <v>1772</v>
      </c>
      <c r="B670" s="22" t="s">
        <v>1889</v>
      </c>
      <c r="C670" s="7">
        <v>12040668</v>
      </c>
      <c r="D670" s="23" t="s">
        <v>4529</v>
      </c>
      <c r="E670" s="90">
        <v>210000</v>
      </c>
      <c r="F670" s="25" t="s">
        <v>565</v>
      </c>
    </row>
    <row r="671" spans="1:6" ht="18.75" customHeight="1">
      <c r="A671" s="385" t="s">
        <v>1772</v>
      </c>
      <c r="B671" s="22" t="s">
        <v>1889</v>
      </c>
      <c r="C671" s="7">
        <v>12040669</v>
      </c>
      <c r="D671" s="23" t="s">
        <v>4530</v>
      </c>
      <c r="E671" s="90">
        <v>1050000</v>
      </c>
      <c r="F671" s="28" t="s">
        <v>565</v>
      </c>
    </row>
    <row r="672" spans="1:6" ht="18.75" customHeight="1">
      <c r="A672" s="385" t="s">
        <v>1772</v>
      </c>
      <c r="B672" s="22" t="s">
        <v>1889</v>
      </c>
      <c r="C672" s="7">
        <v>12040674</v>
      </c>
      <c r="D672" s="23" t="s">
        <v>4531</v>
      </c>
      <c r="E672" s="90">
        <v>210000</v>
      </c>
      <c r="F672" s="25" t="s">
        <v>565</v>
      </c>
    </row>
    <row r="673" spans="1:6" ht="18.75" customHeight="1">
      <c r="A673" s="385" t="s">
        <v>1772</v>
      </c>
      <c r="B673" s="22" t="s">
        <v>1889</v>
      </c>
      <c r="C673" s="7">
        <v>12040678</v>
      </c>
      <c r="D673" s="23" t="s">
        <v>260</v>
      </c>
      <c r="E673" s="90">
        <v>1155000</v>
      </c>
      <c r="F673" s="25" t="s">
        <v>565</v>
      </c>
    </row>
    <row r="674" spans="1:6" ht="18.75" customHeight="1">
      <c r="A674" s="385" t="s">
        <v>1772</v>
      </c>
      <c r="B674" s="22" t="s">
        <v>1889</v>
      </c>
      <c r="C674" s="7">
        <v>12060117</v>
      </c>
      <c r="D674" s="23" t="s">
        <v>325</v>
      </c>
      <c r="E674" s="90" t="s">
        <v>565</v>
      </c>
      <c r="F674" s="25">
        <v>315000</v>
      </c>
    </row>
    <row r="675" spans="1:6" ht="18.75" customHeight="1">
      <c r="A675" s="385" t="s">
        <v>1772</v>
      </c>
      <c r="B675" s="22" t="s">
        <v>1889</v>
      </c>
      <c r="C675" s="7">
        <v>12060123</v>
      </c>
      <c r="D675" s="23" t="s">
        <v>253</v>
      </c>
      <c r="E675" s="90">
        <v>3150000</v>
      </c>
      <c r="F675" s="25">
        <v>500000</v>
      </c>
    </row>
    <row r="676" spans="1:6" ht="18.75" customHeight="1">
      <c r="A676" s="385" t="s">
        <v>1772</v>
      </c>
      <c r="B676" s="22" t="s">
        <v>1889</v>
      </c>
      <c r="C676" s="7">
        <v>12060175</v>
      </c>
      <c r="D676" s="23" t="s">
        <v>255</v>
      </c>
      <c r="E676" s="90">
        <v>1155000</v>
      </c>
      <c r="F676" s="25" t="s">
        <v>565</v>
      </c>
    </row>
    <row r="677" spans="1:6" ht="18.75" customHeight="1">
      <c r="A677" s="385" t="s">
        <v>1772</v>
      </c>
      <c r="B677" s="22" t="s">
        <v>1889</v>
      </c>
      <c r="C677" s="7">
        <v>12070007</v>
      </c>
      <c r="D677" s="23" t="s">
        <v>259</v>
      </c>
      <c r="E677" s="90" t="s">
        <v>565</v>
      </c>
      <c r="F677" s="25">
        <v>800000</v>
      </c>
    </row>
    <row r="678" spans="1:6" ht="18.75" customHeight="1">
      <c r="A678" s="385" t="s">
        <v>1772</v>
      </c>
      <c r="B678" s="22" t="s">
        <v>1889</v>
      </c>
      <c r="C678" s="7">
        <v>12070104</v>
      </c>
      <c r="D678" s="23" t="s">
        <v>1163</v>
      </c>
      <c r="E678" s="90" t="s">
        <v>565</v>
      </c>
      <c r="F678" s="25">
        <v>315000</v>
      </c>
    </row>
    <row r="679" spans="1:6" ht="18.75" customHeight="1">
      <c r="A679" s="385" t="s">
        <v>1772</v>
      </c>
      <c r="B679" s="22" t="s">
        <v>1889</v>
      </c>
      <c r="C679" s="7">
        <v>12070106</v>
      </c>
      <c r="D679" s="23" t="s">
        <v>258</v>
      </c>
      <c r="E679" s="90">
        <v>420000</v>
      </c>
      <c r="F679" s="25" t="s">
        <v>565</v>
      </c>
    </row>
    <row r="680" spans="1:6" ht="18.75" customHeight="1">
      <c r="A680" s="385" t="s">
        <v>1772</v>
      </c>
      <c r="B680" s="22" t="s">
        <v>1889</v>
      </c>
      <c r="C680" s="7">
        <v>12070130</v>
      </c>
      <c r="D680" s="23" t="s">
        <v>277</v>
      </c>
      <c r="E680" s="90">
        <v>420000</v>
      </c>
      <c r="F680" s="25" t="s">
        <v>565</v>
      </c>
    </row>
    <row r="681" spans="1:6" ht="18.75" customHeight="1">
      <c r="A681" s="385" t="s">
        <v>1772</v>
      </c>
      <c r="B681" s="22" t="s">
        <v>1889</v>
      </c>
      <c r="C681" s="7">
        <v>12080013</v>
      </c>
      <c r="D681" s="23" t="s">
        <v>1173</v>
      </c>
      <c r="E681" s="90">
        <v>500000</v>
      </c>
      <c r="F681" s="25" t="s">
        <v>565</v>
      </c>
    </row>
    <row r="682" spans="1:6" ht="18.75" customHeight="1">
      <c r="A682" s="385" t="s">
        <v>1772</v>
      </c>
      <c r="B682" s="22" t="s">
        <v>1889</v>
      </c>
      <c r="C682" s="7">
        <v>12080015</v>
      </c>
      <c r="D682" s="23" t="s">
        <v>1162</v>
      </c>
      <c r="E682" s="90" t="s">
        <v>565</v>
      </c>
      <c r="F682" s="25">
        <v>500000</v>
      </c>
    </row>
    <row r="683" spans="1:6" ht="18.75" customHeight="1">
      <c r="A683" s="385" t="s">
        <v>1772</v>
      </c>
      <c r="B683" s="22" t="s">
        <v>1889</v>
      </c>
      <c r="C683" s="7">
        <v>12090005</v>
      </c>
      <c r="D683" s="23" t="s">
        <v>273</v>
      </c>
      <c r="E683" s="90" t="s">
        <v>565</v>
      </c>
      <c r="F683" s="25">
        <v>350000</v>
      </c>
    </row>
    <row r="684" spans="1:6" ht="18.75" customHeight="1">
      <c r="A684" s="387" t="s">
        <v>1772</v>
      </c>
      <c r="B684" s="22" t="s">
        <v>1889</v>
      </c>
      <c r="C684" s="29" t="s">
        <v>241</v>
      </c>
      <c r="D684" s="43"/>
      <c r="E684" s="101">
        <f>SUM(E645:E683)</f>
        <v>25155000</v>
      </c>
      <c r="F684" s="31">
        <f>SUM(F645:F683)</f>
        <v>21650000</v>
      </c>
    </row>
    <row r="685" spans="1:6" ht="18.75" customHeight="1">
      <c r="A685" s="385" t="s">
        <v>217</v>
      </c>
      <c r="B685" s="22" t="s">
        <v>1882</v>
      </c>
      <c r="C685" s="7">
        <v>12040041</v>
      </c>
      <c r="D685" s="32" t="s">
        <v>276</v>
      </c>
      <c r="E685" s="68" t="s">
        <v>565</v>
      </c>
      <c r="F685" s="91">
        <v>44865810</v>
      </c>
    </row>
    <row r="686" spans="1:6" ht="18.75" customHeight="1">
      <c r="A686" s="385" t="s">
        <v>217</v>
      </c>
      <c r="B686" s="22" t="s">
        <v>1882</v>
      </c>
      <c r="C686" s="7">
        <v>12040043</v>
      </c>
      <c r="D686" s="32" t="s">
        <v>1221</v>
      </c>
      <c r="E686" s="68" t="s">
        <v>565</v>
      </c>
      <c r="F686" s="25">
        <v>264440</v>
      </c>
    </row>
    <row r="687" spans="1:6" ht="18.75" customHeight="1">
      <c r="A687" s="385" t="s">
        <v>217</v>
      </c>
      <c r="B687" s="22" t="s">
        <v>1882</v>
      </c>
      <c r="C687" s="7">
        <v>12040310</v>
      </c>
      <c r="D687" s="32" t="s">
        <v>1226</v>
      </c>
      <c r="E687" s="68" t="s">
        <v>565</v>
      </c>
      <c r="F687" s="25">
        <v>130729827.59999999</v>
      </c>
    </row>
    <row r="688" spans="1:6" ht="18.75" customHeight="1">
      <c r="A688" s="385" t="s">
        <v>217</v>
      </c>
      <c r="B688" s="22" t="s">
        <v>1882</v>
      </c>
      <c r="C688" s="7">
        <v>12040317</v>
      </c>
      <c r="D688" s="32" t="s">
        <v>1227</v>
      </c>
      <c r="E688" s="68" t="s">
        <v>565</v>
      </c>
      <c r="F688" s="25">
        <v>1964600</v>
      </c>
    </row>
    <row r="689" spans="1:6" ht="18.75" customHeight="1">
      <c r="A689" s="385" t="s">
        <v>217</v>
      </c>
      <c r="B689" s="22" t="s">
        <v>1882</v>
      </c>
      <c r="C689" s="7">
        <v>12040410</v>
      </c>
      <c r="D689" s="32" t="s">
        <v>246</v>
      </c>
      <c r="E689" s="68" t="s">
        <v>565</v>
      </c>
      <c r="F689" s="25">
        <v>7341400</v>
      </c>
    </row>
    <row r="690" spans="1:6" ht="18.75" customHeight="1">
      <c r="A690" s="385" t="s">
        <v>217</v>
      </c>
      <c r="B690" s="22" t="s">
        <v>1882</v>
      </c>
      <c r="C690" s="7">
        <v>12040431</v>
      </c>
      <c r="D690" s="32" t="s">
        <v>245</v>
      </c>
      <c r="E690" s="68" t="s">
        <v>565</v>
      </c>
      <c r="F690" s="25">
        <v>1002540</v>
      </c>
    </row>
    <row r="691" spans="1:6" ht="18.75" customHeight="1">
      <c r="A691" s="385" t="s">
        <v>217</v>
      </c>
      <c r="B691" s="22" t="s">
        <v>1882</v>
      </c>
      <c r="C691" s="7">
        <v>12040440</v>
      </c>
      <c r="D691" s="32" t="s">
        <v>247</v>
      </c>
      <c r="E691" s="68" t="s">
        <v>565</v>
      </c>
      <c r="F691" s="25">
        <v>1413280</v>
      </c>
    </row>
    <row r="692" spans="1:6" ht="18.75" customHeight="1">
      <c r="A692" s="385" t="s">
        <v>217</v>
      </c>
      <c r="B692" s="22" t="s">
        <v>1882</v>
      </c>
      <c r="C692" s="7">
        <v>12040495</v>
      </c>
      <c r="D692" s="32" t="s">
        <v>1233</v>
      </c>
      <c r="E692" s="68" t="s">
        <v>565</v>
      </c>
      <c r="F692" s="25">
        <v>7951704.5700000003</v>
      </c>
    </row>
    <row r="693" spans="1:6" ht="18.75" customHeight="1">
      <c r="A693" s="385" t="s">
        <v>217</v>
      </c>
      <c r="B693" s="22" t="s">
        <v>1882</v>
      </c>
      <c r="C693" s="7">
        <v>12040496</v>
      </c>
      <c r="D693" s="32" t="s">
        <v>1232</v>
      </c>
      <c r="E693" s="68" t="s">
        <v>565</v>
      </c>
      <c r="F693" s="25">
        <v>4723400</v>
      </c>
    </row>
    <row r="694" spans="1:6" ht="18.75" customHeight="1">
      <c r="A694" s="385" t="s">
        <v>217</v>
      </c>
      <c r="B694" s="22" t="s">
        <v>1882</v>
      </c>
      <c r="C694" s="7">
        <v>12040497</v>
      </c>
      <c r="D694" s="32" t="s">
        <v>248</v>
      </c>
      <c r="E694" s="68" t="s">
        <v>565</v>
      </c>
      <c r="F694" s="25">
        <v>94600</v>
      </c>
    </row>
    <row r="695" spans="1:6" ht="18.75" customHeight="1">
      <c r="A695" s="385" t="s">
        <v>217</v>
      </c>
      <c r="B695" s="22" t="s">
        <v>1882</v>
      </c>
      <c r="C695" s="7">
        <v>12040579</v>
      </c>
      <c r="D695" s="32" t="s">
        <v>1229</v>
      </c>
      <c r="E695" s="68" t="s">
        <v>565</v>
      </c>
      <c r="F695" s="25">
        <v>10024652</v>
      </c>
    </row>
    <row r="696" spans="1:6" ht="18.75" customHeight="1">
      <c r="A696" s="385" t="s">
        <v>217</v>
      </c>
      <c r="B696" s="22" t="s">
        <v>1882</v>
      </c>
      <c r="C696" s="7">
        <v>12040607</v>
      </c>
      <c r="D696" s="32" t="s">
        <v>1230</v>
      </c>
      <c r="E696" s="68" t="s">
        <v>565</v>
      </c>
      <c r="F696" s="25">
        <v>3663000</v>
      </c>
    </row>
    <row r="697" spans="1:6" ht="18.75" customHeight="1">
      <c r="A697" s="385" t="s">
        <v>217</v>
      </c>
      <c r="B697" s="22" t="s">
        <v>1882</v>
      </c>
      <c r="C697" s="7">
        <v>12060171</v>
      </c>
      <c r="D697" s="32" t="s">
        <v>1231</v>
      </c>
      <c r="E697" s="68" t="s">
        <v>565</v>
      </c>
      <c r="F697" s="25">
        <v>3935580</v>
      </c>
    </row>
    <row r="698" spans="1:6" ht="18.75" customHeight="1">
      <c r="A698" s="385" t="s">
        <v>217</v>
      </c>
      <c r="B698" s="22" t="s">
        <v>1882</v>
      </c>
      <c r="C698" s="7">
        <v>12060172</v>
      </c>
      <c r="D698" s="32" t="s">
        <v>1188</v>
      </c>
      <c r="E698" s="68" t="s">
        <v>565</v>
      </c>
      <c r="F698" s="25">
        <v>4392520</v>
      </c>
    </row>
    <row r="699" spans="1:6" ht="18.75" customHeight="1">
      <c r="A699" s="387" t="s">
        <v>217</v>
      </c>
      <c r="B699" s="22" t="s">
        <v>1882</v>
      </c>
      <c r="C699" s="29" t="s">
        <v>241</v>
      </c>
      <c r="D699" s="35"/>
      <c r="E699" s="19">
        <f>SUM(E685:E698)</f>
        <v>0</v>
      </c>
      <c r="F699" s="31">
        <f>SUM(F685:F698)</f>
        <v>222367354.16999999</v>
      </c>
    </row>
    <row r="700" spans="1:6" ht="18.75" customHeight="1">
      <c r="A700" s="385" t="s">
        <v>102</v>
      </c>
      <c r="B700" s="22" t="s">
        <v>1890</v>
      </c>
      <c r="C700" s="7">
        <v>12040235</v>
      </c>
      <c r="D700" s="26" t="s">
        <v>1164</v>
      </c>
      <c r="E700" s="24">
        <v>400000</v>
      </c>
      <c r="F700" s="25">
        <v>300000</v>
      </c>
    </row>
    <row r="701" spans="1:6" ht="18.75" customHeight="1">
      <c r="A701" s="385" t="s">
        <v>102</v>
      </c>
      <c r="B701" s="22" t="s">
        <v>1890</v>
      </c>
      <c r="C701" s="7">
        <v>12040380</v>
      </c>
      <c r="D701" s="23" t="s">
        <v>1165</v>
      </c>
      <c r="E701" s="24">
        <v>1100000</v>
      </c>
      <c r="F701" s="25">
        <v>1150000</v>
      </c>
    </row>
    <row r="702" spans="1:6" ht="18.75" customHeight="1">
      <c r="A702" s="387" t="s">
        <v>102</v>
      </c>
      <c r="B702" s="22" t="s">
        <v>1890</v>
      </c>
      <c r="C702" s="29" t="s">
        <v>241</v>
      </c>
      <c r="D702" s="38"/>
      <c r="E702" s="39">
        <f>SUM(E700:E701)</f>
        <v>1500000</v>
      </c>
      <c r="F702" s="31">
        <f>SUM(F700:F701)</f>
        <v>1450000</v>
      </c>
    </row>
    <row r="703" spans="1:6" ht="18.75" customHeight="1">
      <c r="A703" s="385" t="s">
        <v>1733</v>
      </c>
      <c r="B703" s="22" t="s">
        <v>1891</v>
      </c>
      <c r="C703" s="7">
        <v>12040235</v>
      </c>
      <c r="D703" s="32" t="s">
        <v>1166</v>
      </c>
      <c r="E703" s="68">
        <v>350000</v>
      </c>
      <c r="F703" s="68">
        <v>250000</v>
      </c>
    </row>
    <row r="704" spans="1:6" ht="18.75" customHeight="1">
      <c r="A704" s="385" t="s">
        <v>1733</v>
      </c>
      <c r="B704" s="22" t="s">
        <v>1891</v>
      </c>
      <c r="C704" s="7">
        <v>12040340</v>
      </c>
      <c r="D704" s="32" t="s">
        <v>1167</v>
      </c>
      <c r="E704" s="68">
        <v>100000</v>
      </c>
      <c r="F704" s="68">
        <v>100000</v>
      </c>
    </row>
    <row r="705" spans="1:7" ht="18.75" customHeight="1">
      <c r="A705" s="387" t="s">
        <v>1733</v>
      </c>
      <c r="B705" s="22" t="s">
        <v>1891</v>
      </c>
      <c r="C705" s="29" t="s">
        <v>241</v>
      </c>
      <c r="D705" s="35"/>
      <c r="E705" s="83">
        <f>SUM(E703:E704)</f>
        <v>450000</v>
      </c>
      <c r="F705" s="83">
        <f>SUM(F703:F704)</f>
        <v>350000</v>
      </c>
    </row>
    <row r="706" spans="1:7" ht="18.75" customHeight="1">
      <c r="A706" s="385" t="s">
        <v>142</v>
      </c>
      <c r="B706" s="22" t="s">
        <v>658</v>
      </c>
      <c r="C706" s="7">
        <v>12040017</v>
      </c>
      <c r="D706" s="23" t="s">
        <v>1196</v>
      </c>
      <c r="E706" s="25">
        <v>100000</v>
      </c>
      <c r="F706" s="25">
        <v>150000</v>
      </c>
    </row>
    <row r="707" spans="1:7" ht="18.75" customHeight="1">
      <c r="A707" s="385" t="s">
        <v>142</v>
      </c>
      <c r="B707" s="22" t="s">
        <v>658</v>
      </c>
      <c r="C707" s="7">
        <v>12040146</v>
      </c>
      <c r="D707" s="23" t="s">
        <v>1234</v>
      </c>
      <c r="E707" s="25">
        <v>500000</v>
      </c>
      <c r="F707" s="25">
        <v>550000</v>
      </c>
      <c r="G707" s="10"/>
    </row>
    <row r="708" spans="1:7" ht="18.75" customHeight="1">
      <c r="A708" s="385" t="s">
        <v>142</v>
      </c>
      <c r="B708" s="22" t="s">
        <v>658</v>
      </c>
      <c r="C708" s="7">
        <v>12040147</v>
      </c>
      <c r="D708" s="23" t="s">
        <v>1235</v>
      </c>
      <c r="E708" s="25">
        <v>1600000</v>
      </c>
      <c r="F708" s="25">
        <v>1650000</v>
      </c>
    </row>
    <row r="709" spans="1:7" ht="18.75" customHeight="1">
      <c r="A709" s="385" t="s">
        <v>142</v>
      </c>
      <c r="B709" s="22" t="s">
        <v>658</v>
      </c>
      <c r="C709" s="7">
        <v>12040149</v>
      </c>
      <c r="D709" s="26" t="s">
        <v>1236</v>
      </c>
      <c r="E709" s="25">
        <v>500000</v>
      </c>
      <c r="F709" s="25">
        <v>550000</v>
      </c>
    </row>
    <row r="710" spans="1:7" ht="18.75" customHeight="1">
      <c r="A710" s="387" t="s">
        <v>142</v>
      </c>
      <c r="B710" s="22" t="s">
        <v>658</v>
      </c>
      <c r="C710" s="29" t="s">
        <v>241</v>
      </c>
      <c r="D710" s="43"/>
      <c r="E710" s="31">
        <f>SUM(E706:E709)</f>
        <v>2700000</v>
      </c>
      <c r="F710" s="31">
        <f>SUM(F706:F709)</f>
        <v>2900000</v>
      </c>
    </row>
    <row r="711" spans="1:7" ht="18.75" customHeight="1">
      <c r="A711" s="385" t="s">
        <v>1747</v>
      </c>
      <c r="B711" s="22" t="s">
        <v>659</v>
      </c>
      <c r="C711" s="7">
        <v>12040645</v>
      </c>
      <c r="D711" s="32" t="s">
        <v>320</v>
      </c>
      <c r="E711" s="91">
        <v>4658064</v>
      </c>
      <c r="F711" s="94">
        <v>5115070.4000000004</v>
      </c>
    </row>
    <row r="712" spans="1:7" s="10" customFormat="1" ht="18.75" customHeight="1">
      <c r="A712" s="387" t="s">
        <v>1747</v>
      </c>
      <c r="B712" s="22" t="s">
        <v>659</v>
      </c>
      <c r="C712" s="29" t="s">
        <v>241</v>
      </c>
      <c r="D712" s="43"/>
      <c r="E712" s="94">
        <f>SUM(E711)</f>
        <v>4658064</v>
      </c>
      <c r="F712" s="94">
        <f>SUM(F711)</f>
        <v>5115070.4000000004</v>
      </c>
      <c r="G712" s="14"/>
    </row>
    <row r="713" spans="1:7" ht="18.75" customHeight="1">
      <c r="A713" s="385" t="s">
        <v>134</v>
      </c>
      <c r="B713" s="22" t="s">
        <v>637</v>
      </c>
      <c r="C713" s="7">
        <v>12040015</v>
      </c>
      <c r="D713" s="102" t="s">
        <v>1237</v>
      </c>
      <c r="E713" s="96" t="s">
        <v>565</v>
      </c>
      <c r="F713" s="96">
        <v>420000</v>
      </c>
    </row>
    <row r="714" spans="1:7" ht="18.75" customHeight="1">
      <c r="A714" s="385" t="s">
        <v>134</v>
      </c>
      <c r="B714" s="22" t="s">
        <v>637</v>
      </c>
      <c r="C714" s="7">
        <v>12040041</v>
      </c>
      <c r="D714" s="102" t="s">
        <v>276</v>
      </c>
      <c r="E714" s="96">
        <v>1700000</v>
      </c>
      <c r="F714" s="96">
        <v>2200000</v>
      </c>
    </row>
    <row r="715" spans="1:7" ht="18.75" customHeight="1">
      <c r="A715" s="385" t="s">
        <v>134</v>
      </c>
      <c r="B715" s="22" t="s">
        <v>637</v>
      </c>
      <c r="C715" s="7">
        <v>12040052</v>
      </c>
      <c r="D715" s="102" t="s">
        <v>1131</v>
      </c>
      <c r="E715" s="96">
        <v>1500800</v>
      </c>
      <c r="F715" s="96">
        <v>1000000</v>
      </c>
    </row>
    <row r="716" spans="1:7" ht="18.75" customHeight="1">
      <c r="A716" s="385" t="s">
        <v>134</v>
      </c>
      <c r="B716" s="22" t="s">
        <v>637</v>
      </c>
      <c r="C716" s="7">
        <v>12040132</v>
      </c>
      <c r="D716" s="102" t="s">
        <v>4532</v>
      </c>
      <c r="E716" s="96">
        <v>400500</v>
      </c>
      <c r="F716" s="96" t="s">
        <v>565</v>
      </c>
    </row>
    <row r="717" spans="1:7" ht="18.75" customHeight="1">
      <c r="A717" s="385" t="s">
        <v>134</v>
      </c>
      <c r="B717" s="22" t="s">
        <v>637</v>
      </c>
      <c r="C717" s="7">
        <v>12040398</v>
      </c>
      <c r="D717" s="103" t="s">
        <v>4502</v>
      </c>
      <c r="E717" s="96">
        <v>10000000</v>
      </c>
      <c r="F717" s="96" t="s">
        <v>565</v>
      </c>
      <c r="G717" s="10"/>
    </row>
    <row r="718" spans="1:7" ht="18.75" customHeight="1">
      <c r="A718" s="385" t="s">
        <v>134</v>
      </c>
      <c r="B718" s="22" t="s">
        <v>637</v>
      </c>
      <c r="C718" s="7">
        <v>12040559</v>
      </c>
      <c r="D718" s="103" t="s">
        <v>1241</v>
      </c>
      <c r="E718" s="96">
        <v>4500000</v>
      </c>
      <c r="F718" s="96">
        <v>4500000</v>
      </c>
      <c r="G718" s="10"/>
    </row>
    <row r="719" spans="1:7" ht="18.75" customHeight="1">
      <c r="A719" s="385" t="s">
        <v>134</v>
      </c>
      <c r="B719" s="22" t="s">
        <v>637</v>
      </c>
      <c r="C719" s="7">
        <v>12040610</v>
      </c>
      <c r="D719" s="103" t="s">
        <v>1239</v>
      </c>
      <c r="E719" s="96">
        <v>2000000</v>
      </c>
      <c r="F719" s="96">
        <v>2000000</v>
      </c>
      <c r="G719" s="10"/>
    </row>
    <row r="720" spans="1:7" ht="18.75" customHeight="1">
      <c r="A720" s="385" t="s">
        <v>134</v>
      </c>
      <c r="B720" s="22" t="s">
        <v>637</v>
      </c>
      <c r="C720" s="7">
        <v>12040611</v>
      </c>
      <c r="D720" s="102" t="s">
        <v>249</v>
      </c>
      <c r="E720" s="96">
        <v>600284</v>
      </c>
      <c r="F720" s="96">
        <v>600284</v>
      </c>
    </row>
    <row r="721" spans="1:7" ht="18.75" customHeight="1">
      <c r="A721" s="385" t="s">
        <v>134</v>
      </c>
      <c r="B721" s="22" t="s">
        <v>637</v>
      </c>
      <c r="C721" s="7">
        <v>12040612</v>
      </c>
      <c r="D721" s="102" t="s">
        <v>1240</v>
      </c>
      <c r="E721" s="96">
        <v>450000</v>
      </c>
      <c r="F721" s="96">
        <v>450000</v>
      </c>
    </row>
    <row r="722" spans="1:7" ht="18.75" customHeight="1">
      <c r="A722" s="385" t="s">
        <v>134</v>
      </c>
      <c r="B722" s="22" t="s">
        <v>637</v>
      </c>
      <c r="C722" s="7">
        <v>12040679</v>
      </c>
      <c r="D722" s="102" t="s">
        <v>1238</v>
      </c>
      <c r="E722" s="96" t="s">
        <v>565</v>
      </c>
      <c r="F722" s="96">
        <v>10000000</v>
      </c>
    </row>
    <row r="723" spans="1:7" ht="18.75" customHeight="1">
      <c r="A723" s="385" t="s">
        <v>134</v>
      </c>
      <c r="B723" s="22" t="s">
        <v>637</v>
      </c>
      <c r="C723" s="7">
        <v>12070131</v>
      </c>
      <c r="D723" s="23" t="s">
        <v>268</v>
      </c>
      <c r="E723" s="24" t="s">
        <v>565</v>
      </c>
      <c r="F723" s="25">
        <v>1440000</v>
      </c>
    </row>
    <row r="724" spans="1:7" ht="18.75" customHeight="1">
      <c r="A724" s="385" t="s">
        <v>134</v>
      </c>
      <c r="B724" s="22" t="s">
        <v>637</v>
      </c>
      <c r="C724" s="7">
        <v>12080001</v>
      </c>
      <c r="D724" s="102" t="s">
        <v>314</v>
      </c>
      <c r="E724" s="96">
        <v>1250000</v>
      </c>
      <c r="F724" s="96" t="s">
        <v>565</v>
      </c>
    </row>
    <row r="725" spans="1:7" s="10" customFormat="1" ht="18.75" customHeight="1">
      <c r="A725" s="387" t="s">
        <v>134</v>
      </c>
      <c r="B725" s="22" t="s">
        <v>637</v>
      </c>
      <c r="C725" s="29" t="s">
        <v>241</v>
      </c>
      <c r="D725" s="104"/>
      <c r="E725" s="62">
        <f>SUM(E713:E724)</f>
        <v>22401584</v>
      </c>
      <c r="F725" s="62">
        <f>SUM(F713:F724)</f>
        <v>22610284</v>
      </c>
      <c r="G725" s="14"/>
    </row>
    <row r="726" spans="1:7" ht="18.75" customHeight="1">
      <c r="A726" s="385" t="s">
        <v>1741</v>
      </c>
      <c r="B726" s="22" t="s">
        <v>1898</v>
      </c>
      <c r="C726" s="7">
        <v>12040039</v>
      </c>
      <c r="D726" s="26" t="s">
        <v>1242</v>
      </c>
      <c r="E726" s="25">
        <v>14800000</v>
      </c>
      <c r="F726" s="25">
        <v>6000000</v>
      </c>
    </row>
    <row r="727" spans="1:7" ht="18.75" customHeight="1">
      <c r="A727" s="385" t="s">
        <v>1741</v>
      </c>
      <c r="B727" s="22" t="s">
        <v>1898</v>
      </c>
      <c r="C727" s="7">
        <v>12040098</v>
      </c>
      <c r="D727" s="26" t="s">
        <v>1243</v>
      </c>
      <c r="E727" s="25">
        <v>200000</v>
      </c>
      <c r="F727" s="48" t="s">
        <v>565</v>
      </c>
    </row>
    <row r="728" spans="1:7" ht="18.75" customHeight="1">
      <c r="A728" s="387" t="s">
        <v>1741</v>
      </c>
      <c r="B728" s="22" t="s">
        <v>1898</v>
      </c>
      <c r="C728" s="99" t="s">
        <v>241</v>
      </c>
      <c r="D728" s="105"/>
      <c r="E728" s="31">
        <f>SUM(E726:E727)</f>
        <v>15000000</v>
      </c>
      <c r="F728" s="31">
        <f>SUM(F726:F727)</f>
        <v>6000000</v>
      </c>
    </row>
    <row r="729" spans="1:7" ht="18.75" customHeight="1">
      <c r="A729" s="385" t="s">
        <v>1742</v>
      </c>
      <c r="B729" s="22" t="s">
        <v>1899</v>
      </c>
      <c r="C729" s="7">
        <v>12050003</v>
      </c>
      <c r="D729" s="26" t="s">
        <v>294</v>
      </c>
      <c r="E729" s="25">
        <v>240000000</v>
      </c>
      <c r="F729" s="25">
        <v>300000000</v>
      </c>
    </row>
    <row r="730" spans="1:7" ht="18.75" customHeight="1">
      <c r="A730" s="385" t="s">
        <v>1742</v>
      </c>
      <c r="B730" s="22" t="s">
        <v>1899</v>
      </c>
      <c r="C730" s="7">
        <v>12050009</v>
      </c>
      <c r="D730" s="26" t="s">
        <v>269</v>
      </c>
      <c r="E730" s="106">
        <v>74000000</v>
      </c>
      <c r="F730" s="25">
        <v>140000000</v>
      </c>
    </row>
    <row r="731" spans="1:7" ht="18.75" customHeight="1">
      <c r="A731" s="385" t="s">
        <v>1742</v>
      </c>
      <c r="B731" s="22" t="s">
        <v>1899</v>
      </c>
      <c r="C731" s="7">
        <v>12050025</v>
      </c>
      <c r="D731" s="26" t="s">
        <v>270</v>
      </c>
      <c r="E731" s="28">
        <v>39795000</v>
      </c>
      <c r="F731" s="25">
        <v>160000000</v>
      </c>
    </row>
    <row r="732" spans="1:7" ht="18.75" customHeight="1">
      <c r="A732" s="385" t="s">
        <v>1742</v>
      </c>
      <c r="B732" s="22" t="s">
        <v>1899</v>
      </c>
      <c r="C732" s="7">
        <v>12050027</v>
      </c>
      <c r="D732" s="26" t="s">
        <v>266</v>
      </c>
      <c r="E732" s="24">
        <v>81400000</v>
      </c>
      <c r="F732" s="25" t="s">
        <v>565</v>
      </c>
    </row>
    <row r="733" spans="1:7" ht="18.75" customHeight="1">
      <c r="A733" s="385" t="s">
        <v>1742</v>
      </c>
      <c r="B733" s="22" t="s">
        <v>1899</v>
      </c>
      <c r="C733" s="7">
        <v>12050030</v>
      </c>
      <c r="D733" s="26" t="s">
        <v>271</v>
      </c>
      <c r="E733" s="28">
        <v>85000000</v>
      </c>
      <c r="F733" s="25" t="s">
        <v>565</v>
      </c>
    </row>
    <row r="734" spans="1:7" ht="18.75" customHeight="1">
      <c r="A734" s="385" t="s">
        <v>1742</v>
      </c>
      <c r="B734" s="22" t="s">
        <v>1899</v>
      </c>
      <c r="C734" s="7">
        <v>12050032</v>
      </c>
      <c r="D734" s="23" t="s">
        <v>267</v>
      </c>
      <c r="E734" s="28">
        <v>1205000</v>
      </c>
      <c r="F734" s="25" t="s">
        <v>565</v>
      </c>
    </row>
    <row r="735" spans="1:7" ht="18.75" customHeight="1">
      <c r="A735" s="385" t="s">
        <v>1742</v>
      </c>
      <c r="B735" s="22" t="s">
        <v>1899</v>
      </c>
      <c r="C735" s="7">
        <v>12050033</v>
      </c>
      <c r="D735" s="26" t="s">
        <v>272</v>
      </c>
      <c r="E735" s="28">
        <v>79500000</v>
      </c>
      <c r="F735" s="25" t="s">
        <v>565</v>
      </c>
    </row>
    <row r="736" spans="1:7" ht="18.75" customHeight="1">
      <c r="A736" s="385" t="s">
        <v>1742</v>
      </c>
      <c r="B736" s="22" t="s">
        <v>1899</v>
      </c>
      <c r="C736" s="7">
        <v>12090005</v>
      </c>
      <c r="D736" s="26" t="s">
        <v>273</v>
      </c>
      <c r="E736" s="107" t="s">
        <v>565</v>
      </c>
      <c r="F736" s="108">
        <v>1200000</v>
      </c>
    </row>
    <row r="737" spans="1:6" ht="18.75" customHeight="1">
      <c r="A737" s="387" t="s">
        <v>1742</v>
      </c>
      <c r="B737" s="22" t="s">
        <v>1899</v>
      </c>
      <c r="C737" s="41" t="s">
        <v>241</v>
      </c>
      <c r="D737" s="43"/>
      <c r="E737" s="109">
        <f>SUM(E729:E736)</f>
        <v>600900000</v>
      </c>
      <c r="F737" s="31">
        <f>SUM(F729:F736)</f>
        <v>601200000</v>
      </c>
    </row>
    <row r="738" spans="1:6" ht="18.75" customHeight="1">
      <c r="A738" s="385" t="s">
        <v>1749</v>
      </c>
      <c r="B738" s="22" t="s">
        <v>1896</v>
      </c>
      <c r="C738" s="7">
        <v>12040183</v>
      </c>
      <c r="D738" s="26" t="s">
        <v>1169</v>
      </c>
      <c r="E738" s="25">
        <v>2431013</v>
      </c>
      <c r="F738" s="25">
        <v>1131375</v>
      </c>
    </row>
    <row r="739" spans="1:6" ht="18.75" customHeight="1">
      <c r="A739" s="385" t="s">
        <v>1749</v>
      </c>
      <c r="B739" s="22" t="s">
        <v>1896</v>
      </c>
      <c r="C739" s="7">
        <v>12040184</v>
      </c>
      <c r="D739" s="26" t="s">
        <v>1170</v>
      </c>
      <c r="E739" s="25">
        <v>607754</v>
      </c>
      <c r="F739" s="25">
        <v>3102690</v>
      </c>
    </row>
    <row r="740" spans="1:6" ht="18.75" customHeight="1">
      <c r="A740" s="385" t="s">
        <v>1749</v>
      </c>
      <c r="B740" s="22" t="s">
        <v>1896</v>
      </c>
      <c r="C740" s="7">
        <v>12040401</v>
      </c>
      <c r="D740" s="26" t="s">
        <v>329</v>
      </c>
      <c r="E740" s="13">
        <v>635250</v>
      </c>
      <c r="F740" s="25">
        <v>250000</v>
      </c>
    </row>
    <row r="741" spans="1:6" ht="18.75" customHeight="1">
      <c r="A741" s="385" t="s">
        <v>1749</v>
      </c>
      <c r="B741" s="22" t="s">
        <v>1896</v>
      </c>
      <c r="C741" s="7">
        <v>12070005</v>
      </c>
      <c r="D741" s="26" t="s">
        <v>264</v>
      </c>
      <c r="E741" s="13">
        <v>32326685</v>
      </c>
      <c r="F741" s="25" t="s">
        <v>565</v>
      </c>
    </row>
    <row r="742" spans="1:6" ht="18.75" customHeight="1">
      <c r="A742" s="385" t="s">
        <v>1749</v>
      </c>
      <c r="B742" s="22" t="s">
        <v>1896</v>
      </c>
      <c r="C742" s="7">
        <v>12070008</v>
      </c>
      <c r="D742" s="26" t="s">
        <v>1175</v>
      </c>
      <c r="E742" s="25" t="s">
        <v>565</v>
      </c>
      <c r="F742" s="25">
        <v>635250</v>
      </c>
    </row>
    <row r="743" spans="1:6" ht="18.75" customHeight="1">
      <c r="A743" s="385" t="s">
        <v>1749</v>
      </c>
      <c r="B743" s="22" t="s">
        <v>1896</v>
      </c>
      <c r="C743" s="7">
        <v>12070051</v>
      </c>
      <c r="D743" s="26" t="s">
        <v>1174</v>
      </c>
      <c r="E743" s="25">
        <v>1215507</v>
      </c>
      <c r="F743" s="25">
        <v>607754</v>
      </c>
    </row>
    <row r="744" spans="1:6" ht="18.75" customHeight="1">
      <c r="A744" s="385" t="s">
        <v>1749</v>
      </c>
      <c r="B744" s="22" t="s">
        <v>1896</v>
      </c>
      <c r="C744" s="7">
        <v>12070069</v>
      </c>
      <c r="D744" s="26" t="s">
        <v>328</v>
      </c>
      <c r="E744" s="25" t="s">
        <v>565</v>
      </c>
      <c r="F744" s="25">
        <v>18882890</v>
      </c>
    </row>
    <row r="745" spans="1:6" ht="18.75" customHeight="1">
      <c r="A745" s="385" t="s">
        <v>1749</v>
      </c>
      <c r="B745" s="22" t="s">
        <v>1896</v>
      </c>
      <c r="C745" s="7">
        <v>12070089</v>
      </c>
      <c r="D745" s="26" t="s">
        <v>1168</v>
      </c>
      <c r="E745" s="25">
        <v>1905750</v>
      </c>
      <c r="F745" s="25">
        <v>952875</v>
      </c>
    </row>
    <row r="746" spans="1:6" ht="18.75" customHeight="1">
      <c r="A746" s="387" t="s">
        <v>1749</v>
      </c>
      <c r="B746" s="22" t="s">
        <v>1896</v>
      </c>
      <c r="C746" s="29" t="s">
        <v>241</v>
      </c>
      <c r="D746" s="43"/>
      <c r="E746" s="31">
        <f>SUM(E738:E745)</f>
        <v>39121959</v>
      </c>
      <c r="F746" s="31">
        <f>SUM(F738:F745)</f>
        <v>25562834</v>
      </c>
    </row>
    <row r="747" spans="1:6" ht="18.75" customHeight="1">
      <c r="A747" s="385" t="s">
        <v>110</v>
      </c>
      <c r="B747" s="22" t="s">
        <v>1883</v>
      </c>
      <c r="C747" s="7">
        <v>12040020</v>
      </c>
      <c r="D747" s="26" t="s">
        <v>1793</v>
      </c>
      <c r="E747" s="25" t="s">
        <v>565</v>
      </c>
      <c r="F747" s="25">
        <v>150000000</v>
      </c>
    </row>
    <row r="748" spans="1:6" ht="18.75" customHeight="1">
      <c r="A748" s="385" t="s">
        <v>110</v>
      </c>
      <c r="B748" s="22" t="s">
        <v>1883</v>
      </c>
      <c r="C748" s="7">
        <v>12040090</v>
      </c>
      <c r="D748" s="23" t="s">
        <v>1171</v>
      </c>
      <c r="E748" s="25">
        <v>11600000</v>
      </c>
      <c r="F748" s="25">
        <v>18000000</v>
      </c>
    </row>
    <row r="749" spans="1:6" ht="18.75" customHeight="1">
      <c r="A749" s="385" t="s">
        <v>110</v>
      </c>
      <c r="B749" s="22" t="s">
        <v>1883</v>
      </c>
      <c r="C749" s="7">
        <v>12060164</v>
      </c>
      <c r="D749" s="23" t="s">
        <v>1172</v>
      </c>
      <c r="E749" s="25">
        <v>5800000</v>
      </c>
      <c r="F749" s="25">
        <v>3000000</v>
      </c>
    </row>
    <row r="750" spans="1:6" ht="18.75" customHeight="1">
      <c r="A750" s="385" t="s">
        <v>110</v>
      </c>
      <c r="B750" s="22" t="s">
        <v>1883</v>
      </c>
      <c r="C750" s="7">
        <v>12080001</v>
      </c>
      <c r="D750" s="23" t="s">
        <v>314</v>
      </c>
      <c r="E750" s="25">
        <v>80000</v>
      </c>
      <c r="F750" s="25">
        <v>80000</v>
      </c>
    </row>
    <row r="751" spans="1:6" ht="18.75" customHeight="1">
      <c r="A751" s="385" t="s">
        <v>110</v>
      </c>
      <c r="B751" s="22" t="s">
        <v>1883</v>
      </c>
      <c r="C751" s="7">
        <v>12080003</v>
      </c>
      <c r="D751" s="23" t="s">
        <v>1786</v>
      </c>
      <c r="E751" s="25" t="s">
        <v>565</v>
      </c>
      <c r="F751" s="25">
        <v>150000</v>
      </c>
    </row>
    <row r="752" spans="1:6" ht="18.75" customHeight="1">
      <c r="A752" s="385" t="s">
        <v>110</v>
      </c>
      <c r="B752" s="22" t="s">
        <v>1883</v>
      </c>
      <c r="C752" s="7">
        <v>12080013</v>
      </c>
      <c r="D752" s="23" t="s">
        <v>1173</v>
      </c>
      <c r="E752" s="25">
        <v>500000</v>
      </c>
      <c r="F752" s="25">
        <v>500000</v>
      </c>
    </row>
    <row r="753" spans="1:6" ht="18.75" customHeight="1">
      <c r="A753" s="385" t="s">
        <v>110</v>
      </c>
      <c r="B753" s="22" t="s">
        <v>1883</v>
      </c>
      <c r="C753" s="7">
        <v>12080016</v>
      </c>
      <c r="D753" s="23" t="s">
        <v>1138</v>
      </c>
      <c r="E753" s="25">
        <v>100000</v>
      </c>
      <c r="F753" s="25" t="s">
        <v>565</v>
      </c>
    </row>
    <row r="754" spans="1:6" ht="18.75" customHeight="1">
      <c r="A754" s="385" t="s">
        <v>110</v>
      </c>
      <c r="B754" s="22" t="s">
        <v>1883</v>
      </c>
      <c r="C754" s="7">
        <v>12090005</v>
      </c>
      <c r="D754" s="23" t="s">
        <v>273</v>
      </c>
      <c r="E754" s="25">
        <v>500000</v>
      </c>
      <c r="F754" s="25">
        <v>500000</v>
      </c>
    </row>
    <row r="755" spans="1:6" ht="18.75" customHeight="1">
      <c r="A755" s="385" t="s">
        <v>110</v>
      </c>
      <c r="B755" s="22" t="s">
        <v>1883</v>
      </c>
      <c r="C755" s="7">
        <v>12120001</v>
      </c>
      <c r="D755" s="23" t="s">
        <v>1787</v>
      </c>
      <c r="E755" s="25">
        <v>21012000</v>
      </c>
      <c r="F755" s="25">
        <v>50000000</v>
      </c>
    </row>
    <row r="756" spans="1:6" ht="18.75" customHeight="1">
      <c r="A756" s="387" t="s">
        <v>110</v>
      </c>
      <c r="B756" s="22" t="s">
        <v>1883</v>
      </c>
      <c r="C756" s="29" t="s">
        <v>241</v>
      </c>
      <c r="D756" s="43"/>
      <c r="E756" s="31">
        <f>SUM(E747:E755)</f>
        <v>39592000</v>
      </c>
      <c r="F756" s="31">
        <f>SUM(F747:F755)</f>
        <v>222230000</v>
      </c>
    </row>
    <row r="757" spans="1:6" ht="18.75" customHeight="1">
      <c r="A757" s="385" t="s">
        <v>1727</v>
      </c>
      <c r="B757" s="22" t="s">
        <v>4484</v>
      </c>
      <c r="C757" s="7">
        <v>12040090</v>
      </c>
      <c r="D757" s="23" t="s">
        <v>1171</v>
      </c>
      <c r="E757" s="25">
        <v>200000</v>
      </c>
      <c r="F757" s="25" t="s">
        <v>565</v>
      </c>
    </row>
    <row r="758" spans="1:6" ht="18.75" customHeight="1">
      <c r="A758" s="385" t="s">
        <v>1727</v>
      </c>
      <c r="B758" s="22" t="s">
        <v>4484</v>
      </c>
      <c r="C758" s="7">
        <v>12060146</v>
      </c>
      <c r="D758" s="23" t="s">
        <v>4533</v>
      </c>
      <c r="E758" s="25">
        <v>80000</v>
      </c>
      <c r="F758" s="25" t="s">
        <v>565</v>
      </c>
    </row>
    <row r="759" spans="1:6" ht="18.75" customHeight="1">
      <c r="A759" s="387" t="s">
        <v>1727</v>
      </c>
      <c r="B759" s="22" t="s">
        <v>4484</v>
      </c>
      <c r="C759" s="29" t="s">
        <v>241</v>
      </c>
      <c r="D759" s="43"/>
      <c r="E759" s="31">
        <f>SUM(E757:E758)</f>
        <v>280000</v>
      </c>
      <c r="F759" s="31">
        <f>SUM(F757:F758)</f>
        <v>0</v>
      </c>
    </row>
    <row r="760" spans="1:6" ht="18.75" customHeight="1">
      <c r="A760" s="385" t="s">
        <v>1734</v>
      </c>
      <c r="B760" s="22" t="s">
        <v>1884</v>
      </c>
      <c r="C760" s="7">
        <v>12040274</v>
      </c>
      <c r="D760" s="60" t="s">
        <v>1185</v>
      </c>
      <c r="E760" s="24">
        <v>480000</v>
      </c>
      <c r="F760" s="24">
        <v>240000</v>
      </c>
    </row>
    <row r="761" spans="1:6" ht="18.75" customHeight="1">
      <c r="A761" s="385" t="s">
        <v>1734</v>
      </c>
      <c r="B761" s="22" t="s">
        <v>1884</v>
      </c>
      <c r="C761" s="7">
        <v>12040640</v>
      </c>
      <c r="D761" s="60" t="s">
        <v>1248</v>
      </c>
      <c r="E761" s="24">
        <v>3000000</v>
      </c>
      <c r="F761" s="24">
        <v>1500000</v>
      </c>
    </row>
    <row r="762" spans="1:6" ht="18.75" customHeight="1">
      <c r="A762" s="385" t="s">
        <v>1734</v>
      </c>
      <c r="B762" s="22" t="s">
        <v>1884</v>
      </c>
      <c r="C762" s="7">
        <v>12060031</v>
      </c>
      <c r="D762" s="60" t="s">
        <v>1249</v>
      </c>
      <c r="E762" s="24">
        <v>4502250</v>
      </c>
      <c r="F762" s="24">
        <v>2251125</v>
      </c>
    </row>
    <row r="763" spans="1:6" ht="18.75" customHeight="1">
      <c r="A763" s="385" t="s">
        <v>1734</v>
      </c>
      <c r="B763" s="22" t="s">
        <v>1884</v>
      </c>
      <c r="C763" s="7">
        <v>12080003</v>
      </c>
      <c r="D763" s="60" t="s">
        <v>1786</v>
      </c>
      <c r="E763" s="24">
        <v>1127501</v>
      </c>
      <c r="F763" s="24">
        <v>563750.5</v>
      </c>
    </row>
    <row r="764" spans="1:6" ht="18.75" customHeight="1">
      <c r="A764" s="387" t="s">
        <v>1734</v>
      </c>
      <c r="B764" s="22" t="s">
        <v>1884</v>
      </c>
      <c r="C764" s="29" t="s">
        <v>241</v>
      </c>
      <c r="D764" s="30"/>
      <c r="E764" s="39">
        <f>SUM(E760:E763)</f>
        <v>9109751</v>
      </c>
      <c r="F764" s="39">
        <f>SUM(F760:F763)</f>
        <v>4554875.5</v>
      </c>
    </row>
    <row r="765" spans="1:6" ht="18.75" customHeight="1">
      <c r="A765" s="385" t="s">
        <v>158</v>
      </c>
      <c r="B765" s="22" t="s">
        <v>654</v>
      </c>
      <c r="C765" s="7">
        <v>12070133</v>
      </c>
      <c r="D765" s="60" t="s">
        <v>4534</v>
      </c>
      <c r="E765" s="24">
        <v>3350000</v>
      </c>
      <c r="F765" s="24" t="s">
        <v>565</v>
      </c>
    </row>
    <row r="766" spans="1:6" ht="18.75" customHeight="1">
      <c r="A766" s="385" t="s">
        <v>158</v>
      </c>
      <c r="B766" s="22" t="s">
        <v>654</v>
      </c>
      <c r="C766" s="7">
        <v>12080004</v>
      </c>
      <c r="D766" s="60" t="s">
        <v>315</v>
      </c>
      <c r="E766" s="24">
        <v>13550000</v>
      </c>
      <c r="F766" s="24" t="s">
        <v>565</v>
      </c>
    </row>
    <row r="767" spans="1:6" ht="18.75" customHeight="1">
      <c r="A767" s="387" t="s">
        <v>158</v>
      </c>
      <c r="B767" s="22" t="s">
        <v>654</v>
      </c>
      <c r="C767" s="29" t="s">
        <v>241</v>
      </c>
      <c r="D767" s="30"/>
      <c r="E767" s="39">
        <f>SUM(E765:E766)</f>
        <v>16900000</v>
      </c>
      <c r="F767" s="39">
        <f>SUM(F765:F766)</f>
        <v>0</v>
      </c>
    </row>
    <row r="768" spans="1:6" s="10" customFormat="1" ht="18.75" customHeight="1">
      <c r="A768" s="387"/>
      <c r="B768" s="22"/>
      <c r="C768" s="43" t="s">
        <v>1477</v>
      </c>
      <c r="D768" s="43"/>
      <c r="E768" s="31">
        <f>E27+E32+E41+E47+E66+E70+E77+E79+E84+E86+E91+E94+E98+E116+E126+E131+E138+E156+E190+E223+E251+E258+E263+E265+E269+E284+E300+E314+E328+E341+E357+E371+E388+E401+E418+E433+E447+E458+E474+E488+E504+E520+E527+E539+E571+E595+E625+E644+E684+E699+E702+E705+E710+E712+E725+E728+E737+E746+E756+E759+E764+E203+E767</f>
        <v>50191627282.470001</v>
      </c>
      <c r="F768" s="31">
        <f>F27+F32+F41+F47+F66+F70+F77+F79+F84+F86+F91+F94+F98+F116+F126+F131+F138+F156+F190+F223+F251+F258+F263+F265+F269+F284+F300+F314+F328+F341+F357+F371+F388+F401+F418+F433+F447+F458+F474+F488+F504+F520+F527+F539+F571+F595+F625+F644+F684+F699+F702+F705+F710+F712+F725+F728+F737+F746+F756+F759+F764+F203+F767</f>
        <v>42920096876.110008</v>
      </c>
    </row>
    <row r="769" spans="1:6" ht="18.75" customHeight="1">
      <c r="A769" s="385"/>
      <c r="B769" s="22"/>
      <c r="C769" s="43" t="s">
        <v>1479</v>
      </c>
      <c r="D769" s="43"/>
      <c r="E769" s="25">
        <v>34919424430</v>
      </c>
      <c r="F769" s="25">
        <v>34810814484.75</v>
      </c>
    </row>
    <row r="770" spans="1:6" ht="18.75" customHeight="1">
      <c r="A770" s="385"/>
      <c r="B770" s="22"/>
      <c r="C770" s="110" t="s">
        <v>1478</v>
      </c>
      <c r="D770" s="35"/>
      <c r="E770" s="33">
        <v>9469838053</v>
      </c>
      <c r="F770" s="34">
        <f>'Capital Receipt'!D33</f>
        <v>13294559591.540001</v>
      </c>
    </row>
    <row r="771" spans="1:6" s="10" customFormat="1" ht="18.75" customHeight="1">
      <c r="A771" s="387"/>
      <c r="B771" s="22"/>
      <c r="C771" s="56" t="s">
        <v>367</v>
      </c>
      <c r="D771" s="43"/>
      <c r="E771" s="31">
        <f>SUM(E768:E770)</f>
        <v>94580889765.470001</v>
      </c>
      <c r="F771" s="31">
        <f>SUM(F768:F770)</f>
        <v>91025470952.400024</v>
      </c>
    </row>
    <row r="773" spans="1:6" ht="18.75" customHeight="1">
      <c r="F773" s="17"/>
    </row>
  </sheetData>
  <autoFilter ref="A3:F771" xr:uid="{00000000-0009-0000-0000-000005000000}"/>
  <mergeCells count="1">
    <mergeCell ref="A1:F1"/>
  </mergeCells>
  <printOptions horizontalCentered="1"/>
  <pageMargins left="0.39370078740157483" right="0.39370078740157483" top="0.51181102362204722" bottom="0.55118110236220474" header="0.31496062992125984" footer="0.31496062992125984"/>
  <pageSetup paperSize="9" scale="7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0"/>
  <sheetViews>
    <sheetView topLeftCell="B118" zoomScaleNormal="100" workbookViewId="0">
      <selection activeCell="E117" sqref="E117:E118"/>
    </sheetView>
  </sheetViews>
  <sheetFormatPr defaultColWidth="9.140625" defaultRowHeight="15.75"/>
  <cols>
    <col min="1" max="1" width="16" style="114" customWidth="1"/>
    <col min="2" max="2" width="68.7109375" style="114" customWidth="1"/>
    <col min="3" max="3" width="23.140625" style="114" customWidth="1"/>
    <col min="4" max="4" width="21.42578125" style="114" customWidth="1"/>
    <col min="5" max="5" width="20.85546875" style="111" customWidth="1"/>
    <col min="6" max="6" width="20.42578125" style="111" customWidth="1"/>
    <col min="7" max="7" width="20.85546875" style="111" customWidth="1"/>
    <col min="8" max="8" width="14" style="114" customWidth="1"/>
    <col min="9" max="9" width="22.42578125" style="114" customWidth="1"/>
    <col min="10" max="16384" width="9.140625" style="114"/>
  </cols>
  <sheetData>
    <row r="1" spans="1:9" ht="21.75" customHeight="1">
      <c r="A1" s="433" t="s">
        <v>2032</v>
      </c>
      <c r="B1" s="433"/>
      <c r="C1" s="433"/>
      <c r="D1" s="433"/>
      <c r="E1" s="433"/>
      <c r="F1" s="433"/>
      <c r="G1" s="433"/>
    </row>
    <row r="2" spans="1:9" ht="21.75" customHeight="1"/>
    <row r="3" spans="1:9" s="117" customFormat="1" ht="31.5">
      <c r="A3" s="115" t="str">
        <f>Recurrent!A3</f>
        <v>Organization Code</v>
      </c>
      <c r="B3" s="115" t="str">
        <f>Recurrent!B3</f>
        <v>Organization Description</v>
      </c>
      <c r="C3" s="115" t="str">
        <f>Recurrent!C3</f>
        <v>Expenditure Type</v>
      </c>
      <c r="D3" s="116" t="str">
        <f>Recurrent!F3</f>
        <v>Approved Estimates 2017</v>
      </c>
      <c r="E3" s="116" t="s">
        <v>2149</v>
      </c>
      <c r="F3" s="116" t="str">
        <f>Recurrent!H3</f>
        <v>Proposed Estimates 2019</v>
      </c>
      <c r="G3" s="116" t="str">
        <f>Recurrent!I3</f>
        <v>Proposed Estimates 2020</v>
      </c>
    </row>
    <row r="4" spans="1:9" ht="18.75" customHeight="1">
      <c r="A4" s="118" t="str">
        <f>Recurrent!A15</f>
        <v>011100100100</v>
      </c>
      <c r="B4" s="118" t="str">
        <f>Recurrent!B15</f>
        <v>Government House</v>
      </c>
      <c r="C4" s="118" t="str">
        <f>Recurrent!C15</f>
        <v>Personnel Cost Total</v>
      </c>
      <c r="D4" s="119">
        <f>Recurrent!F15</f>
        <v>85392273.439999998</v>
      </c>
      <c r="E4" s="119">
        <f>Recurrent!G15</f>
        <v>76432501.560000002</v>
      </c>
      <c r="F4" s="119">
        <f>Recurrent!H15</f>
        <v>76432501.560000002</v>
      </c>
      <c r="G4" s="119">
        <f>Recurrent!I15</f>
        <v>76432501.560000002</v>
      </c>
    </row>
    <row r="5" spans="1:9" ht="18.75" customHeight="1">
      <c r="A5" s="118" t="str">
        <f>Recurrent!A35</f>
        <v>011100100100</v>
      </c>
      <c r="B5" s="118" t="str">
        <f>Recurrent!B35</f>
        <v>Government House</v>
      </c>
      <c r="C5" s="118" t="str">
        <f>Recurrent!C35</f>
        <v>Overhead Cost Total</v>
      </c>
      <c r="D5" s="119">
        <f>Recurrent!F35</f>
        <v>816331176</v>
      </c>
      <c r="E5" s="119">
        <f>Recurrent!G35</f>
        <v>1935503323.3099999</v>
      </c>
      <c r="F5" s="119">
        <f>Recurrent!H35</f>
        <v>2344877048.4000001</v>
      </c>
      <c r="G5" s="119">
        <f>Recurrent!I35</f>
        <v>2343877048.4000001</v>
      </c>
    </row>
    <row r="6" spans="1:9" s="122" customFormat="1" ht="18.75" customHeight="1">
      <c r="A6" s="120" t="str">
        <f>Recurrent!A36</f>
        <v>011100100100</v>
      </c>
      <c r="B6" s="120" t="str">
        <f>Recurrent!B36</f>
        <v>Government House</v>
      </c>
      <c r="C6" s="120" t="str">
        <f>Recurrent!C36</f>
        <v>Recurrent Total</v>
      </c>
      <c r="D6" s="121">
        <f>Recurrent!F36</f>
        <v>901723449.44000006</v>
      </c>
      <c r="E6" s="121">
        <f>Recurrent!G36</f>
        <v>2011935824.8699999</v>
      </c>
      <c r="F6" s="121">
        <f>Recurrent!H36</f>
        <v>2421309549.96</v>
      </c>
      <c r="G6" s="121">
        <f>Recurrent!I36</f>
        <v>2420309549.96</v>
      </c>
      <c r="I6" s="257"/>
    </row>
    <row r="7" spans="1:9" ht="18.75" customHeight="1">
      <c r="A7" s="118"/>
      <c r="B7" s="118"/>
      <c r="C7" s="118"/>
      <c r="D7" s="119"/>
      <c r="E7" s="119"/>
      <c r="F7" s="119"/>
      <c r="G7" s="119"/>
    </row>
    <row r="8" spans="1:9" ht="18.75" customHeight="1">
      <c r="A8" s="118" t="str">
        <f>Recurrent!A48</f>
        <v>011101000100</v>
      </c>
      <c r="B8" s="118" t="str">
        <f>Recurrent!B48</f>
        <v>Public Procurement Authority (PPA)</v>
      </c>
      <c r="C8" s="118" t="str">
        <f>Recurrent!C48</f>
        <v>Personnel Cost Total</v>
      </c>
      <c r="D8" s="119">
        <f>Recurrent!F48</f>
        <v>28255781</v>
      </c>
      <c r="E8" s="119">
        <f>Recurrent!G48</f>
        <v>28670834.543999996</v>
      </c>
      <c r="F8" s="119">
        <f>Recurrent!H48</f>
        <v>28670834.543999996</v>
      </c>
      <c r="G8" s="119">
        <f>Recurrent!I48</f>
        <v>28670834.543999996</v>
      </c>
    </row>
    <row r="9" spans="1:9" ht="18.75" customHeight="1">
      <c r="A9" s="118" t="str">
        <f>Recurrent!A66</f>
        <v>011101000100</v>
      </c>
      <c r="B9" s="118" t="str">
        <f>Recurrent!B66</f>
        <v>Public Procurement Authority (PPA)</v>
      </c>
      <c r="C9" s="118" t="str">
        <f>Recurrent!C66</f>
        <v>Overhead Cost Total</v>
      </c>
      <c r="D9" s="119">
        <f>Recurrent!F66</f>
        <v>8995356</v>
      </c>
      <c r="E9" s="119">
        <f>Recurrent!G66</f>
        <v>167255200</v>
      </c>
      <c r="F9" s="119">
        <f>Recurrent!H66</f>
        <v>351671200</v>
      </c>
      <c r="G9" s="119">
        <f>Recurrent!I66</f>
        <v>343237200</v>
      </c>
    </row>
    <row r="10" spans="1:9" s="122" customFormat="1" ht="18.75" customHeight="1">
      <c r="A10" s="120" t="str">
        <f>Recurrent!A67</f>
        <v>011101000100</v>
      </c>
      <c r="B10" s="120" t="str">
        <f>Recurrent!B67</f>
        <v>Public Procurement Authority (PPA)</v>
      </c>
      <c r="C10" s="120" t="str">
        <f>Recurrent!C67</f>
        <v>Recurrent Total</v>
      </c>
      <c r="D10" s="121">
        <f>Recurrent!F67</f>
        <v>37251137</v>
      </c>
      <c r="E10" s="121">
        <f>Recurrent!G67</f>
        <v>195926034.544</v>
      </c>
      <c r="F10" s="121">
        <f>Recurrent!H67</f>
        <v>380342034.54399997</v>
      </c>
      <c r="G10" s="121">
        <f>Recurrent!I67</f>
        <v>371908034.54399997</v>
      </c>
      <c r="I10" s="257"/>
    </row>
    <row r="11" spans="1:9" ht="18.75" customHeight="1">
      <c r="A11" s="118"/>
      <c r="B11" s="118"/>
      <c r="C11" s="118"/>
      <c r="D11" s="119"/>
      <c r="E11" s="119"/>
      <c r="F11" s="119"/>
      <c r="G11" s="119"/>
    </row>
    <row r="12" spans="1:9" ht="18.75" customHeight="1">
      <c r="A12" s="118" t="str">
        <f>Recurrent!A78</f>
        <v>011100100200</v>
      </c>
      <c r="B12" s="118" t="str">
        <f>Recurrent!B78</f>
        <v>Kaduna Geographic Information Service (KADGIS)</v>
      </c>
      <c r="C12" s="118" t="str">
        <f>Recurrent!C78</f>
        <v>Personnel Cost Total</v>
      </c>
      <c r="D12" s="119">
        <f>Recurrent!F78</f>
        <v>111849653</v>
      </c>
      <c r="E12" s="119">
        <f>Recurrent!G78</f>
        <v>118354761.348</v>
      </c>
      <c r="F12" s="119">
        <f>Recurrent!H78</f>
        <v>128421425.66000001</v>
      </c>
      <c r="G12" s="119">
        <f>Recurrent!I78</f>
        <v>128421425.66000001</v>
      </c>
    </row>
    <row r="13" spans="1:9" ht="18.75" customHeight="1">
      <c r="A13" s="118" t="str">
        <f>Recurrent!A98</f>
        <v>011100100200</v>
      </c>
      <c r="B13" s="118" t="str">
        <f>Recurrent!B98</f>
        <v>Kaduna Geographic Information Service (KADGIS)</v>
      </c>
      <c r="C13" s="118" t="str">
        <f>Recurrent!C98</f>
        <v>Overhead Cost Total</v>
      </c>
      <c r="D13" s="119">
        <f>Recurrent!F98</f>
        <v>38616113</v>
      </c>
      <c r="E13" s="119">
        <f>Recurrent!G98</f>
        <v>38933255</v>
      </c>
      <c r="F13" s="119">
        <f>Recurrent!H98</f>
        <v>41936755</v>
      </c>
      <c r="G13" s="119">
        <f>Recurrent!I98</f>
        <v>41936755</v>
      </c>
    </row>
    <row r="14" spans="1:9" s="122" customFormat="1" ht="18.75" customHeight="1">
      <c r="A14" s="120" t="str">
        <f>Recurrent!A99</f>
        <v>011100100200</v>
      </c>
      <c r="B14" s="120" t="str">
        <f>Recurrent!B99</f>
        <v>Kaduna Geographic Information Service (KADGIS)</v>
      </c>
      <c r="C14" s="120" t="str">
        <f>Recurrent!C99</f>
        <v>Recurrent Total</v>
      </c>
      <c r="D14" s="121">
        <f>Recurrent!F99</f>
        <v>150465766</v>
      </c>
      <c r="E14" s="121">
        <f>Recurrent!G99</f>
        <v>157288016.34799999</v>
      </c>
      <c r="F14" s="121">
        <f>Recurrent!H99</f>
        <v>170358180.66000003</v>
      </c>
      <c r="G14" s="121">
        <f>Recurrent!I99</f>
        <v>170358180.66000003</v>
      </c>
      <c r="I14" s="257"/>
    </row>
    <row r="15" spans="1:9" ht="18.75" customHeight="1">
      <c r="A15" s="118"/>
      <c r="B15" s="118"/>
      <c r="C15" s="118"/>
      <c r="D15" s="119"/>
      <c r="E15" s="119"/>
      <c r="F15" s="119"/>
      <c r="G15" s="119"/>
    </row>
    <row r="16" spans="1:9" ht="18.75" customHeight="1">
      <c r="A16" s="118" t="str">
        <f>Recurrent!A111</f>
        <v>011100100300</v>
      </c>
      <c r="B16" s="118" t="str">
        <f>Recurrent!B111</f>
        <v>Kaduna State Urban Planning Development Authority (KASUPDA)</v>
      </c>
      <c r="C16" s="118" t="str">
        <f>Recurrent!C111</f>
        <v>Personnel Cost Total</v>
      </c>
      <c r="D16" s="119">
        <f>Recurrent!F111</f>
        <v>137959793</v>
      </c>
      <c r="E16" s="119">
        <f>Recurrent!G111</f>
        <v>137441023.6439999</v>
      </c>
      <c r="F16" s="119">
        <f>Recurrent!H111</f>
        <v>137441023.6439999</v>
      </c>
      <c r="G16" s="119">
        <f>Recurrent!I111</f>
        <v>137441023.6439999</v>
      </c>
    </row>
    <row r="17" spans="1:9" ht="18.75" customHeight="1">
      <c r="A17" s="118" t="str">
        <f>Recurrent!A135</f>
        <v>011100100300</v>
      </c>
      <c r="B17" s="118" t="str">
        <f>Recurrent!B135</f>
        <v>Kaduna State Urban Planning Development Authority (KASUPDA)</v>
      </c>
      <c r="C17" s="118" t="str">
        <f>Recurrent!C135</f>
        <v>Overhead Cost Total</v>
      </c>
      <c r="D17" s="119">
        <f>Recurrent!F135</f>
        <v>61033433</v>
      </c>
      <c r="E17" s="119">
        <f>Recurrent!G135</f>
        <v>60814750</v>
      </c>
      <c r="F17" s="119">
        <f>Recurrent!H135</f>
        <v>13254725</v>
      </c>
      <c r="G17" s="119">
        <f>Recurrent!I135</f>
        <v>14670725</v>
      </c>
    </row>
    <row r="18" spans="1:9" s="122" customFormat="1" ht="18.75" customHeight="1">
      <c r="A18" s="120" t="str">
        <f>Recurrent!A136</f>
        <v>011100100300</v>
      </c>
      <c r="B18" s="120" t="str">
        <f>Recurrent!B136</f>
        <v>Kaduna State Urban Planning Development Authority (KASUPDA)</v>
      </c>
      <c r="C18" s="120" t="str">
        <f>Recurrent!C136</f>
        <v>Recurrent Total</v>
      </c>
      <c r="D18" s="121">
        <f>Recurrent!F136</f>
        <v>198993226</v>
      </c>
      <c r="E18" s="121">
        <f>Recurrent!G136</f>
        <v>198255773.6439999</v>
      </c>
      <c r="F18" s="121">
        <f>Recurrent!H136</f>
        <v>150695748.6439999</v>
      </c>
      <c r="G18" s="121">
        <f>Recurrent!I136</f>
        <v>152111748.6439999</v>
      </c>
      <c r="I18" s="257"/>
    </row>
    <row r="19" spans="1:9" ht="18.75" customHeight="1">
      <c r="A19" s="118"/>
      <c r="B19" s="118"/>
      <c r="C19" s="118"/>
      <c r="D19" s="119"/>
      <c r="E19" s="119"/>
      <c r="F19" s="119"/>
      <c r="G19" s="119"/>
    </row>
    <row r="20" spans="1:9" ht="18.75" customHeight="1">
      <c r="A20" s="118" t="str">
        <f>Recurrent!A148</f>
        <v>011100100500</v>
      </c>
      <c r="B20" s="118" t="str">
        <f>Recurrent!B148</f>
        <v>Kaduna State Media Corporation</v>
      </c>
      <c r="C20" s="118" t="str">
        <f>Recurrent!C148</f>
        <v>Personnel Cost Total</v>
      </c>
      <c r="D20" s="119">
        <f>Recurrent!F148</f>
        <v>192343088</v>
      </c>
      <c r="E20" s="119">
        <f>Recurrent!G148</f>
        <v>189954801.23999998</v>
      </c>
      <c r="F20" s="119">
        <f>Recurrent!H148</f>
        <v>81768861.390000001</v>
      </c>
      <c r="G20" s="119">
        <f>Recurrent!I148</f>
        <v>84195579.399999991</v>
      </c>
    </row>
    <row r="21" spans="1:9" ht="18.75" customHeight="1">
      <c r="A21" s="118" t="str">
        <f>Recurrent!A186</f>
        <v>011100100500</v>
      </c>
      <c r="B21" s="118" t="str">
        <f>Recurrent!B186</f>
        <v>Kaduna State Media Corporation</v>
      </c>
      <c r="C21" s="118" t="str">
        <f>Recurrent!C186</f>
        <v>Overhead Cost Total</v>
      </c>
      <c r="D21" s="119">
        <f>Recurrent!F186</f>
        <v>125272161</v>
      </c>
      <c r="E21" s="119">
        <f>Recurrent!G186</f>
        <v>197550360</v>
      </c>
      <c r="F21" s="119">
        <f>Recurrent!H186</f>
        <v>262542860</v>
      </c>
      <c r="G21" s="119">
        <f>Recurrent!I186</f>
        <v>262542860</v>
      </c>
    </row>
    <row r="22" spans="1:9" s="122" customFormat="1" ht="18.75" customHeight="1">
      <c r="A22" s="120" t="str">
        <f>Recurrent!A187</f>
        <v>011100100500</v>
      </c>
      <c r="B22" s="120" t="str">
        <f>Recurrent!B187</f>
        <v>Kaduna State Media Corporation</v>
      </c>
      <c r="C22" s="120" t="str">
        <f>Recurrent!C187</f>
        <v>Recurrent Total</v>
      </c>
      <c r="D22" s="121">
        <f>Recurrent!F187</f>
        <v>317615249</v>
      </c>
      <c r="E22" s="121">
        <f>Recurrent!G187</f>
        <v>387505161.24000001</v>
      </c>
      <c r="F22" s="121">
        <f>Recurrent!H187</f>
        <v>344311721.38999999</v>
      </c>
      <c r="G22" s="121">
        <f>Recurrent!I187</f>
        <v>346738439.39999998</v>
      </c>
      <c r="I22" s="257"/>
    </row>
    <row r="23" spans="1:9" ht="18.75" customHeight="1">
      <c r="A23" s="118"/>
      <c r="B23" s="118"/>
      <c r="C23" s="118"/>
      <c r="D23" s="119"/>
      <c r="E23" s="119"/>
      <c r="F23" s="119"/>
      <c r="G23" s="119"/>
    </row>
    <row r="24" spans="1:9" ht="18.75" customHeight="1">
      <c r="A24" s="381" t="str">
        <f>Recurrent!A198</f>
        <v>011100100600</v>
      </c>
      <c r="B24" s="381" t="str">
        <f>Recurrent!B198</f>
        <v>Department of Informations and Public Affairs</v>
      </c>
      <c r="C24" s="381" t="str">
        <f>Recurrent!C198</f>
        <v>Personnel Cost Total</v>
      </c>
      <c r="D24" s="119">
        <f>Recurrent!F198</f>
        <v>55144321.910000004</v>
      </c>
      <c r="E24" s="119">
        <f>Recurrent!G198</f>
        <v>0</v>
      </c>
      <c r="F24" s="119">
        <f>Recurrent!H198</f>
        <v>0</v>
      </c>
      <c r="G24" s="119">
        <f>Recurrent!I198</f>
        <v>0</v>
      </c>
    </row>
    <row r="25" spans="1:9" ht="18.75" customHeight="1">
      <c r="A25" s="379" t="str">
        <f>Recurrent!A216</f>
        <v>011100100600</v>
      </c>
      <c r="B25" s="379" t="str">
        <f>Recurrent!B216</f>
        <v>Department of Informations and Public Affairs</v>
      </c>
      <c r="C25" s="379" t="str">
        <f>Recurrent!C216</f>
        <v>Overhead Cost Total</v>
      </c>
      <c r="D25" s="119">
        <f>Recurrent!F216</f>
        <v>620145772.28314197</v>
      </c>
      <c r="E25" s="119">
        <f>Recurrent!G216</f>
        <v>0</v>
      </c>
      <c r="F25" s="119">
        <f>Recurrent!H216</f>
        <v>0</v>
      </c>
      <c r="G25" s="119">
        <f>Recurrent!I216</f>
        <v>0</v>
      </c>
    </row>
    <row r="26" spans="1:9" s="122" customFormat="1" ht="18.75" customHeight="1">
      <c r="A26" s="380" t="str">
        <f>Recurrent!A217</f>
        <v>011100100600</v>
      </c>
      <c r="B26" s="380" t="str">
        <f>Recurrent!B217</f>
        <v>Department of Informations and Public Affairs</v>
      </c>
      <c r="C26" s="380" t="str">
        <f>Recurrent!C217</f>
        <v>Recurrent Total</v>
      </c>
      <c r="D26" s="121">
        <f>Recurrent!F217</f>
        <v>675290094.19314194</v>
      </c>
      <c r="E26" s="121">
        <f>Recurrent!G217</f>
        <v>0</v>
      </c>
      <c r="F26" s="121">
        <f>Recurrent!H217</f>
        <v>0</v>
      </c>
      <c r="G26" s="121">
        <f>Recurrent!I217</f>
        <v>0</v>
      </c>
      <c r="I26" s="257"/>
    </row>
    <row r="27" spans="1:9" ht="18.75" customHeight="1">
      <c r="A27" s="118"/>
      <c r="B27" s="118"/>
      <c r="C27" s="118"/>
      <c r="D27" s="119"/>
      <c r="E27" s="119"/>
      <c r="F27" s="119"/>
      <c r="G27" s="119"/>
    </row>
    <row r="28" spans="1:9" ht="18.75" customHeight="1">
      <c r="A28" s="118" t="str">
        <f>Recurrent!A250</f>
        <v>011100800100</v>
      </c>
      <c r="B28" s="118" t="str">
        <f>Recurrent!B250</f>
        <v>State Emergency Management Agency (SEMA)</v>
      </c>
      <c r="C28" s="118" t="str">
        <f>Recurrent!C231</f>
        <v>Personnel Cost</v>
      </c>
      <c r="D28" s="119">
        <f>Recurrent!F231</f>
        <v>82601188</v>
      </c>
      <c r="E28" s="119">
        <f>Recurrent!G231</f>
        <v>76195720.329999998</v>
      </c>
      <c r="F28" s="119">
        <f>Recurrent!H231</f>
        <v>76195720.329999998</v>
      </c>
      <c r="G28" s="119">
        <f>Recurrent!I231</f>
        <v>76195720.329999998</v>
      </c>
    </row>
    <row r="29" spans="1:9" ht="18.75" customHeight="1">
      <c r="A29" s="118" t="str">
        <f>Recurrent!A251</f>
        <v>011100800100</v>
      </c>
      <c r="B29" s="118" t="str">
        <f>Recurrent!B251</f>
        <v>State Emergency Management Agency (SEMA)</v>
      </c>
      <c r="C29" s="118" t="str">
        <f>Recurrent!C251</f>
        <v>Recurrent Total</v>
      </c>
      <c r="D29" s="119">
        <f>Recurrent!F250</f>
        <v>147458920</v>
      </c>
      <c r="E29" s="119">
        <f>Recurrent!G250</f>
        <v>148094620</v>
      </c>
      <c r="F29" s="119">
        <f>Recurrent!H251</f>
        <v>283754940.32999998</v>
      </c>
      <c r="G29" s="119">
        <f>Recurrent!I251</f>
        <v>283815940.32999998</v>
      </c>
    </row>
    <row r="30" spans="1:9" s="122" customFormat="1" ht="18.75" customHeight="1">
      <c r="A30" s="120" t="str">
        <f>Recurrent!A251</f>
        <v>011100800100</v>
      </c>
      <c r="B30" s="120" t="str">
        <f>Recurrent!B251</f>
        <v>State Emergency Management Agency (SEMA)</v>
      </c>
      <c r="C30" s="120" t="str">
        <f>Recurrent!C251</f>
        <v>Recurrent Total</v>
      </c>
      <c r="D30" s="121">
        <f>Recurrent!F251</f>
        <v>230060108</v>
      </c>
      <c r="E30" s="121">
        <f>Recurrent!G251</f>
        <v>224290340.32999998</v>
      </c>
      <c r="F30" s="121">
        <f>Recurrent!H251</f>
        <v>283754940.32999998</v>
      </c>
      <c r="G30" s="121">
        <f>Recurrent!I251</f>
        <v>283815940.32999998</v>
      </c>
      <c r="I30" s="257"/>
    </row>
    <row r="31" spans="1:9" ht="18.75" customHeight="1">
      <c r="A31" s="118"/>
      <c r="B31" s="118"/>
      <c r="C31" s="118"/>
      <c r="D31" s="119"/>
      <c r="E31" s="119"/>
      <c r="F31" s="119"/>
      <c r="G31" s="119"/>
    </row>
    <row r="32" spans="1:9" ht="18.75" customHeight="1">
      <c r="A32" s="118" t="str">
        <f>Recurrent!A263</f>
        <v>011100100100</v>
      </c>
      <c r="B32" s="118" t="str">
        <f>Recurrent!B263</f>
        <v>Kaduna Investment Promotion Agency (KADIPA)</v>
      </c>
      <c r="C32" s="118" t="str">
        <f>Recurrent!C263</f>
        <v>Personnel Cost Total</v>
      </c>
      <c r="D32" s="119">
        <f>Recurrent!F263</f>
        <v>89341734</v>
      </c>
      <c r="E32" s="119">
        <f>Recurrent!G263</f>
        <v>88538276.939999998</v>
      </c>
      <c r="F32" s="119">
        <f>Recurrent!H263</f>
        <v>88538276.939999998</v>
      </c>
      <c r="G32" s="119">
        <f>Recurrent!I263</f>
        <v>88538276.939999998</v>
      </c>
    </row>
    <row r="33" spans="1:9" ht="18.75" customHeight="1">
      <c r="A33" s="118" t="str">
        <f>Recurrent!A290</f>
        <v>011100100100</v>
      </c>
      <c r="B33" s="118" t="str">
        <f>Recurrent!B290</f>
        <v>Kaduna Investment Promotion Agency (KADIPA)</v>
      </c>
      <c r="C33" s="118" t="str">
        <f>Recurrent!C290</f>
        <v>Overhead Cost Total</v>
      </c>
      <c r="D33" s="119">
        <f>Recurrent!F290</f>
        <v>67072171</v>
      </c>
      <c r="E33" s="119">
        <f>Recurrent!G290</f>
        <v>184030500</v>
      </c>
      <c r="F33" s="119">
        <f>Recurrent!H290</f>
        <v>541525500</v>
      </c>
      <c r="G33" s="119">
        <f>Recurrent!I290</f>
        <v>541525500</v>
      </c>
    </row>
    <row r="34" spans="1:9" s="122" customFormat="1" ht="18.75" customHeight="1">
      <c r="A34" s="120" t="str">
        <f>Recurrent!A291</f>
        <v>011100100100</v>
      </c>
      <c r="B34" s="120" t="str">
        <f>Recurrent!B291</f>
        <v>Kaduna Investment Promotion Agency (KADIPA)</v>
      </c>
      <c r="C34" s="120" t="str">
        <f>Recurrent!C291</f>
        <v>Recurrent Total</v>
      </c>
      <c r="D34" s="121">
        <f>Recurrent!F291</f>
        <v>156413905</v>
      </c>
      <c r="E34" s="121">
        <f>Recurrent!G291</f>
        <v>272568776.94</v>
      </c>
      <c r="F34" s="121">
        <f>Recurrent!H291</f>
        <v>630063776.94000006</v>
      </c>
      <c r="G34" s="121">
        <f>Recurrent!I291</f>
        <v>630063776.94000006</v>
      </c>
      <c r="I34" s="257"/>
    </row>
    <row r="35" spans="1:9" ht="18.75" customHeight="1">
      <c r="A35" s="118"/>
      <c r="B35" s="118"/>
      <c r="C35" s="118"/>
      <c r="D35" s="119"/>
      <c r="E35" s="119"/>
      <c r="F35" s="119"/>
      <c r="G35" s="119"/>
    </row>
    <row r="36" spans="1:9" ht="18.75" customHeight="1">
      <c r="A36" s="118" t="str">
        <f>Recurrent!A1489</f>
        <v>011100300300</v>
      </c>
      <c r="B36" s="118" t="str">
        <f>Recurrent!B1489</f>
        <v>Community and Social Development Agency</v>
      </c>
      <c r="C36" s="118" t="str">
        <f>Recurrent!C1489</f>
        <v>Personnel Cost Total</v>
      </c>
      <c r="D36" s="119">
        <f>Recurrent!F1489</f>
        <v>0</v>
      </c>
      <c r="E36" s="119">
        <f>Recurrent!G1489</f>
        <v>18142955</v>
      </c>
      <c r="F36" s="119">
        <f>Recurrent!H1489</f>
        <v>18142955</v>
      </c>
      <c r="G36" s="119">
        <f>Recurrent!I1489</f>
        <v>18142955</v>
      </c>
    </row>
    <row r="37" spans="1:9" ht="18.75" customHeight="1">
      <c r="A37" s="118" t="str">
        <f>Recurrent!A1511</f>
        <v>011100300300</v>
      </c>
      <c r="B37" s="118" t="str">
        <f>Recurrent!B1511</f>
        <v>Community and Social Development Agency</v>
      </c>
      <c r="C37" s="118" t="str">
        <f>Recurrent!C1511</f>
        <v>Overhead Cost Total</v>
      </c>
      <c r="D37" s="119">
        <f>Recurrent!F1511</f>
        <v>0</v>
      </c>
      <c r="E37" s="119">
        <f>Recurrent!G1511</f>
        <v>7601000</v>
      </c>
      <c r="F37" s="119">
        <f>Recurrent!H1511</f>
        <v>15221000</v>
      </c>
      <c r="G37" s="119">
        <f>Recurrent!I1511</f>
        <v>15221000</v>
      </c>
    </row>
    <row r="38" spans="1:9" s="122" customFormat="1" ht="18.75" customHeight="1">
      <c r="A38" s="120" t="str">
        <f>Recurrent!A1512</f>
        <v>011100300300</v>
      </c>
      <c r="B38" s="120" t="str">
        <f>Recurrent!B1512</f>
        <v>Community and Social Development Agency</v>
      </c>
      <c r="C38" s="120" t="str">
        <f>Recurrent!C1512</f>
        <v>Recurrent Total</v>
      </c>
      <c r="D38" s="121">
        <f>Recurrent!F1512</f>
        <v>0</v>
      </c>
      <c r="E38" s="121">
        <f>Recurrent!G1512</f>
        <v>25743955</v>
      </c>
      <c r="F38" s="121">
        <f>Recurrent!H1512</f>
        <v>33363955</v>
      </c>
      <c r="G38" s="121">
        <f>Recurrent!I1512</f>
        <v>33363955</v>
      </c>
      <c r="I38" s="257"/>
    </row>
    <row r="39" spans="1:9" ht="18.75" customHeight="1">
      <c r="A39" s="118"/>
      <c r="B39" s="118"/>
      <c r="C39" s="118"/>
      <c r="D39" s="119"/>
      <c r="E39" s="119"/>
      <c r="F39" s="119"/>
      <c r="G39" s="119"/>
    </row>
    <row r="40" spans="1:9" ht="18.75" customHeight="1">
      <c r="A40" s="118" t="str">
        <f>Recurrent!A308</f>
        <v>011100300100</v>
      </c>
      <c r="B40" s="118" t="str">
        <f>Recurrent!B308</f>
        <v>Secretary to the State Government</v>
      </c>
      <c r="C40" s="118" t="str">
        <f>Recurrent!C308</f>
        <v>Personnel Cost Total</v>
      </c>
      <c r="D40" s="119">
        <f>Recurrent!F308</f>
        <v>489997744</v>
      </c>
      <c r="E40" s="119">
        <f>Recurrent!G308</f>
        <v>618750356.96000004</v>
      </c>
      <c r="F40" s="119">
        <f>Recurrent!H308</f>
        <v>618750356.96000004</v>
      </c>
      <c r="G40" s="119">
        <f>Recurrent!I308</f>
        <v>618750356.96000004</v>
      </c>
    </row>
    <row r="41" spans="1:9" ht="18.75" customHeight="1">
      <c r="A41" s="118" t="str">
        <f>Recurrent!A332</f>
        <v>011100300100</v>
      </c>
      <c r="B41" s="118" t="str">
        <f>Recurrent!B332</f>
        <v>Secretary to the State Government</v>
      </c>
      <c r="C41" s="118" t="str">
        <f>Recurrent!C332</f>
        <v>Overhead Cost Total</v>
      </c>
      <c r="D41" s="119">
        <f>Recurrent!F332</f>
        <v>4313098752</v>
      </c>
      <c r="E41" s="119">
        <f>Recurrent!G332</f>
        <v>3478872201.6399999</v>
      </c>
      <c r="F41" s="119">
        <f>Recurrent!H332</f>
        <v>4779530296.6399994</v>
      </c>
      <c r="G41" s="119">
        <f>Recurrent!I332</f>
        <v>5115773296.6399994</v>
      </c>
    </row>
    <row r="42" spans="1:9" s="122" customFormat="1" ht="18.75" customHeight="1">
      <c r="A42" s="120" t="str">
        <f>Recurrent!A333</f>
        <v>011100300100</v>
      </c>
      <c r="B42" s="120" t="str">
        <f>Recurrent!B333</f>
        <v>Secretary to the State Government</v>
      </c>
      <c r="C42" s="120" t="str">
        <f>Recurrent!C333</f>
        <v>Recurrent Total</v>
      </c>
      <c r="D42" s="121">
        <f>Recurrent!F333</f>
        <v>4803096496</v>
      </c>
      <c r="E42" s="121">
        <f>Recurrent!G333</f>
        <v>4097622558.5999999</v>
      </c>
      <c r="F42" s="121">
        <f>Recurrent!H333</f>
        <v>5398280653.5999994</v>
      </c>
      <c r="G42" s="121">
        <f>Recurrent!I333</f>
        <v>5734523653.5999994</v>
      </c>
      <c r="I42" s="257"/>
    </row>
    <row r="43" spans="1:9" ht="18.75" customHeight="1">
      <c r="A43" s="118"/>
      <c r="B43" s="118"/>
      <c r="C43" s="118"/>
      <c r="D43" s="119"/>
      <c r="E43" s="119"/>
      <c r="F43" s="119"/>
      <c r="G43" s="119"/>
    </row>
    <row r="44" spans="1:9" ht="18.75" customHeight="1">
      <c r="A44" s="118" t="str">
        <f>Recurrent!A344</f>
        <v>011100100400</v>
      </c>
      <c r="B44" s="118" t="str">
        <f>Recurrent!B344</f>
        <v>Government Printing Department</v>
      </c>
      <c r="C44" s="118" t="str">
        <f>Recurrent!C344</f>
        <v>Personnel Cost Total</v>
      </c>
      <c r="D44" s="119">
        <f>Recurrent!F344</f>
        <v>36814333</v>
      </c>
      <c r="E44" s="119">
        <f>Recurrent!G344</f>
        <v>30130034.016666669</v>
      </c>
      <c r="F44" s="119">
        <f>Recurrent!H344</f>
        <v>30130034.016666669</v>
      </c>
      <c r="G44" s="119">
        <f>Recurrent!I344</f>
        <v>30130034.016666669</v>
      </c>
    </row>
    <row r="45" spans="1:9" ht="18.75" customHeight="1">
      <c r="A45" s="118" t="str">
        <f>Recurrent!A360</f>
        <v>011100100400</v>
      </c>
      <c r="B45" s="118" t="str">
        <f>Recurrent!B360</f>
        <v>Government Printing Department</v>
      </c>
      <c r="C45" s="118" t="str">
        <f>Recurrent!C360</f>
        <v>Overhead Cost Total</v>
      </c>
      <c r="D45" s="119">
        <f>Recurrent!F360</f>
        <v>10317398</v>
      </c>
      <c r="E45" s="119">
        <f>Recurrent!G360</f>
        <v>9132912.2199999988</v>
      </c>
      <c r="F45" s="119">
        <f>Recurrent!H360</f>
        <v>11132912.219999999</v>
      </c>
      <c r="G45" s="119">
        <f>Recurrent!I360</f>
        <v>11132912.219999999</v>
      </c>
    </row>
    <row r="46" spans="1:9" s="122" customFormat="1" ht="18.75" customHeight="1">
      <c r="A46" s="120" t="str">
        <f>Recurrent!A361</f>
        <v>011100100400</v>
      </c>
      <c r="B46" s="120" t="str">
        <f>Recurrent!B361</f>
        <v>Government Printing Department</v>
      </c>
      <c r="C46" s="120" t="str">
        <f>Recurrent!C361</f>
        <v>Recurrent Total</v>
      </c>
      <c r="D46" s="121">
        <f>Recurrent!F361</f>
        <v>47131731</v>
      </c>
      <c r="E46" s="121">
        <f>Recurrent!G361</f>
        <v>39262946.236666664</v>
      </c>
      <c r="F46" s="121">
        <f>Recurrent!H361</f>
        <v>41262946.236666664</v>
      </c>
      <c r="G46" s="121">
        <f>Recurrent!I361</f>
        <v>41262946.236666664</v>
      </c>
      <c r="I46" s="257"/>
    </row>
    <row r="47" spans="1:9" ht="18.75" customHeight="1">
      <c r="A47" s="118"/>
      <c r="B47" s="118"/>
      <c r="C47" s="118"/>
      <c r="D47" s="119"/>
      <c r="E47" s="119"/>
      <c r="F47" s="119"/>
      <c r="G47" s="119"/>
    </row>
    <row r="48" spans="1:9" ht="18.75" customHeight="1">
      <c r="A48" s="118" t="str">
        <f>Recurrent!A378</f>
        <v>011102100100</v>
      </c>
      <c r="B48" s="118" t="str">
        <f>Recurrent!B378</f>
        <v>Liaison Office, Abuja</v>
      </c>
      <c r="C48" s="118" t="str">
        <f>Recurrent!C378</f>
        <v>Overhead Cost Total</v>
      </c>
      <c r="D48" s="119">
        <f>Recurrent!F378</f>
        <v>10884960</v>
      </c>
      <c r="E48" s="119">
        <f>Recurrent!G378</f>
        <v>30144520</v>
      </c>
      <c r="F48" s="119">
        <f>Recurrent!H378</f>
        <v>29827000</v>
      </c>
      <c r="G48" s="119">
        <f>Recurrent!I378</f>
        <v>29827000</v>
      </c>
    </row>
    <row r="49" spans="1:9" s="122" customFormat="1" ht="18.75" customHeight="1">
      <c r="A49" s="120" t="str">
        <f>Recurrent!A379</f>
        <v>011102100100</v>
      </c>
      <c r="B49" s="120" t="str">
        <f>Recurrent!B379</f>
        <v>Liaison Office, Abuja</v>
      </c>
      <c r="C49" s="120" t="str">
        <f>Recurrent!C379</f>
        <v>Recurrent Total</v>
      </c>
      <c r="D49" s="121">
        <f>Recurrent!F379</f>
        <v>10884960</v>
      </c>
      <c r="E49" s="121">
        <f>Recurrent!G379</f>
        <v>30144520</v>
      </c>
      <c r="F49" s="121">
        <f>Recurrent!H379</f>
        <v>29827000</v>
      </c>
      <c r="G49" s="121">
        <f>Recurrent!I379</f>
        <v>29827000</v>
      </c>
      <c r="I49" s="257"/>
    </row>
    <row r="50" spans="1:9" ht="18.75" customHeight="1">
      <c r="A50" s="118"/>
      <c r="B50" s="118"/>
      <c r="C50" s="118"/>
      <c r="D50" s="119"/>
      <c r="E50" s="119"/>
      <c r="F50" s="119"/>
      <c r="G50" s="119"/>
    </row>
    <row r="51" spans="1:9" ht="18.75" customHeight="1">
      <c r="A51" s="118" t="str">
        <f>Recurrent!A510</f>
        <v>011103900100</v>
      </c>
      <c r="B51" s="118" t="str">
        <f>Recurrent!B510</f>
        <v>Bureau of Substance Abuse, Prevention and Treatment</v>
      </c>
      <c r="C51" s="118" t="str">
        <f>Recurrent!C510</f>
        <v>Overhead Cost Total</v>
      </c>
      <c r="D51" s="119">
        <f>Recurrent!F510</f>
        <v>0</v>
      </c>
      <c r="E51" s="119">
        <f>Recurrent!G510</f>
        <v>11970000</v>
      </c>
      <c r="F51" s="119">
        <f>Recurrent!H510</f>
        <v>15199500</v>
      </c>
      <c r="G51" s="119">
        <f>Recurrent!I510</f>
        <v>14422500</v>
      </c>
    </row>
    <row r="52" spans="1:9" s="122" customFormat="1" ht="18.75" customHeight="1">
      <c r="A52" s="120" t="str">
        <f>Recurrent!A511</f>
        <v>011103900100</v>
      </c>
      <c r="B52" s="120" t="str">
        <f>Recurrent!B511</f>
        <v>Bureau of Substance Abuse, Prevention and Treatment</v>
      </c>
      <c r="C52" s="120" t="str">
        <f>Recurrent!C511</f>
        <v>Recurrent Total</v>
      </c>
      <c r="D52" s="121">
        <f>Recurrent!F511</f>
        <v>0</v>
      </c>
      <c r="E52" s="121">
        <f>Recurrent!G511</f>
        <v>11970000</v>
      </c>
      <c r="F52" s="121">
        <f>Recurrent!H511</f>
        <v>15199500</v>
      </c>
      <c r="G52" s="121">
        <f>Recurrent!I511</f>
        <v>14422500</v>
      </c>
      <c r="I52" s="257"/>
    </row>
    <row r="53" spans="1:9" ht="18.75" customHeight="1">
      <c r="A53" s="118"/>
      <c r="B53" s="118"/>
      <c r="C53" s="118"/>
      <c r="D53" s="119"/>
      <c r="E53" s="119"/>
      <c r="F53" s="119"/>
      <c r="G53" s="119"/>
    </row>
    <row r="54" spans="1:9" ht="18.75" customHeight="1">
      <c r="A54" s="118" t="str">
        <f>Recurrent!A390</f>
        <v>011103500100</v>
      </c>
      <c r="B54" s="118" t="str">
        <f>Recurrent!B390</f>
        <v>Bureau of State Pension</v>
      </c>
      <c r="C54" s="118" t="str">
        <f>Recurrent!C390</f>
        <v>Personnel Cost Total</v>
      </c>
      <c r="D54" s="119">
        <f>Recurrent!F390</f>
        <v>39220300</v>
      </c>
      <c r="E54" s="119">
        <f>Recurrent!G390</f>
        <v>9921737.4699999988</v>
      </c>
      <c r="F54" s="119">
        <f>Recurrent!H390</f>
        <v>10417824.343499998</v>
      </c>
      <c r="G54" s="119">
        <f>Recurrent!I390</f>
        <v>10938715.560675001</v>
      </c>
    </row>
    <row r="55" spans="1:9" ht="18.75" customHeight="1">
      <c r="A55" s="118" t="str">
        <f>Recurrent!A404</f>
        <v>011103500100</v>
      </c>
      <c r="B55" s="118" t="str">
        <f>Recurrent!B404</f>
        <v>Bureau of State Pension</v>
      </c>
      <c r="C55" s="118" t="str">
        <f>Recurrent!C404</f>
        <v>Overhead Cost Total</v>
      </c>
      <c r="D55" s="119">
        <f>Recurrent!F404</f>
        <v>27578242</v>
      </c>
      <c r="E55" s="119">
        <f>Recurrent!G404</f>
        <v>25510804</v>
      </c>
      <c r="F55" s="119">
        <f>Recurrent!H404</f>
        <v>21690804</v>
      </c>
      <c r="G55" s="119">
        <f>Recurrent!I404</f>
        <v>21690804</v>
      </c>
    </row>
    <row r="56" spans="1:9" s="122" customFormat="1" ht="18.75" customHeight="1">
      <c r="A56" s="120" t="str">
        <f>Recurrent!A405</f>
        <v>011103500100</v>
      </c>
      <c r="B56" s="120" t="str">
        <f>Recurrent!B405</f>
        <v>Bureau of State Pension</v>
      </c>
      <c r="C56" s="120" t="str">
        <f>Recurrent!C405</f>
        <v>Recurrent Total</v>
      </c>
      <c r="D56" s="121">
        <f>Recurrent!F405</f>
        <v>66798542</v>
      </c>
      <c r="E56" s="121">
        <f>Recurrent!G405</f>
        <v>35432541.469999999</v>
      </c>
      <c r="F56" s="121">
        <f>Recurrent!H405</f>
        <v>32108628.343499996</v>
      </c>
      <c r="G56" s="121">
        <f>Recurrent!I405</f>
        <v>32629519.560675003</v>
      </c>
      <c r="I56" s="257"/>
    </row>
    <row r="57" spans="1:9" ht="18.75" customHeight="1">
      <c r="A57" s="118"/>
      <c r="B57" s="118"/>
      <c r="C57" s="118"/>
      <c r="D57" s="119"/>
      <c r="E57" s="119"/>
      <c r="F57" s="119"/>
      <c r="G57" s="119"/>
    </row>
    <row r="58" spans="1:9" ht="18.75" customHeight="1">
      <c r="A58" s="118" t="str">
        <f>Recurrent!A414</f>
        <v>011103700100</v>
      </c>
      <c r="B58" s="118" t="str">
        <f>Recurrent!B414</f>
        <v xml:space="preserve">Bureau of Interfaith </v>
      </c>
      <c r="C58" s="118" t="str">
        <f>Recurrent!C414</f>
        <v>Personnel Cost Total</v>
      </c>
      <c r="D58" s="119">
        <f>Recurrent!F414</f>
        <v>34821232</v>
      </c>
      <c r="E58" s="119">
        <f>Recurrent!G414</f>
        <v>19368649.278000001</v>
      </c>
      <c r="F58" s="119">
        <f>Recurrent!H414</f>
        <v>19368649.278000001</v>
      </c>
      <c r="G58" s="119">
        <f>Recurrent!I414</f>
        <v>7096200</v>
      </c>
    </row>
    <row r="59" spans="1:9" ht="18.75" customHeight="1">
      <c r="A59" s="118" t="str">
        <f>Recurrent!A426</f>
        <v>011103700100</v>
      </c>
      <c r="B59" s="118" t="str">
        <f>Recurrent!B426</f>
        <v xml:space="preserve">Bureau of Interfaith </v>
      </c>
      <c r="C59" s="118" t="str">
        <f>Recurrent!C426</f>
        <v>Overhead Cost Total</v>
      </c>
      <c r="D59" s="119">
        <f>Recurrent!F426</f>
        <v>12150052</v>
      </c>
      <c r="E59" s="119">
        <f>Recurrent!G426</f>
        <v>12410600</v>
      </c>
      <c r="F59" s="119">
        <f>Recurrent!H426</f>
        <v>12103600</v>
      </c>
      <c r="G59" s="119">
        <f>Recurrent!I426</f>
        <v>12103600</v>
      </c>
    </row>
    <row r="60" spans="1:9" s="122" customFormat="1" ht="18.75" customHeight="1">
      <c r="A60" s="120" t="str">
        <f>Recurrent!A427</f>
        <v>011103700100</v>
      </c>
      <c r="B60" s="120" t="str">
        <f>Recurrent!B427</f>
        <v xml:space="preserve">Bureau of Interfaith </v>
      </c>
      <c r="C60" s="120" t="str">
        <f>Recurrent!C427</f>
        <v>Recurrent Total</v>
      </c>
      <c r="D60" s="121">
        <f>Recurrent!F427</f>
        <v>46971284</v>
      </c>
      <c r="E60" s="121">
        <f>Recurrent!G427</f>
        <v>31779249.278000001</v>
      </c>
      <c r="F60" s="121">
        <f>Recurrent!H427</f>
        <v>31472249.278000001</v>
      </c>
      <c r="G60" s="121">
        <f>Recurrent!I427</f>
        <v>19199800</v>
      </c>
      <c r="I60" s="257"/>
    </row>
    <row r="61" spans="1:9" ht="18.75" customHeight="1">
      <c r="A61" s="118"/>
      <c r="B61" s="118"/>
      <c r="C61" s="118"/>
      <c r="D61" s="119"/>
      <c r="E61" s="119"/>
      <c r="F61" s="119"/>
      <c r="G61" s="119"/>
    </row>
    <row r="62" spans="1:9" ht="18.75" customHeight="1">
      <c r="A62" s="118" t="str">
        <f>Recurrent!A439</f>
        <v>011103700200</v>
      </c>
      <c r="B62" s="118" t="str">
        <f>Recurrent!B439</f>
        <v>Muslim Pilgrims Welfare Board</v>
      </c>
      <c r="C62" s="118" t="str">
        <f>Recurrent!C439</f>
        <v>Personnel Cost Total</v>
      </c>
      <c r="D62" s="119">
        <f>Recurrent!F439</f>
        <v>42082690</v>
      </c>
      <c r="E62" s="119">
        <f>Recurrent!G439</f>
        <v>33149168.040000014</v>
      </c>
      <c r="F62" s="119">
        <f>Recurrent!H439</f>
        <v>36464084.844000012</v>
      </c>
      <c r="G62" s="119">
        <f>Recurrent!I439</f>
        <v>40110493.328400008</v>
      </c>
    </row>
    <row r="63" spans="1:9" ht="18.75" customHeight="1">
      <c r="A63" s="118" t="str">
        <f>Recurrent!A459</f>
        <v>011103700200</v>
      </c>
      <c r="B63" s="118" t="str">
        <f>Recurrent!B459</f>
        <v>Muslim Pilgrims Welfare Board</v>
      </c>
      <c r="C63" s="118" t="str">
        <f>Recurrent!C459</f>
        <v>Overhead Cost Total</v>
      </c>
      <c r="D63" s="119">
        <f>Recurrent!F459</f>
        <v>4372612</v>
      </c>
      <c r="E63" s="119">
        <f>Recurrent!G459</f>
        <v>4681005</v>
      </c>
      <c r="F63" s="119">
        <f>Recurrent!H459</f>
        <v>4564605</v>
      </c>
      <c r="G63" s="119">
        <f>Recurrent!I459</f>
        <v>4932705</v>
      </c>
    </row>
    <row r="64" spans="1:9" s="122" customFormat="1" ht="18.75" customHeight="1">
      <c r="A64" s="120" t="str">
        <f>Recurrent!A460</f>
        <v>011103700200</v>
      </c>
      <c r="B64" s="120" t="str">
        <f>Recurrent!B460</f>
        <v>Muslim Pilgrims Welfare Board</v>
      </c>
      <c r="C64" s="120" t="str">
        <f>Recurrent!C460</f>
        <v>Recurrent Total</v>
      </c>
      <c r="D64" s="121">
        <f>Recurrent!F460</f>
        <v>46455302</v>
      </c>
      <c r="E64" s="121">
        <f>Recurrent!G460</f>
        <v>37830173.040000014</v>
      </c>
      <c r="F64" s="121">
        <f>Recurrent!H460</f>
        <v>41028689.844000012</v>
      </c>
      <c r="G64" s="121">
        <f>Recurrent!I460</f>
        <v>45043198.328400008</v>
      </c>
      <c r="I64" s="257"/>
    </row>
    <row r="65" spans="1:9" ht="18.75" customHeight="1">
      <c r="A65" s="118"/>
      <c r="B65" s="118"/>
      <c r="C65" s="118"/>
      <c r="D65" s="119"/>
      <c r="E65" s="119"/>
      <c r="F65" s="119"/>
      <c r="G65" s="119"/>
    </row>
    <row r="66" spans="1:9" ht="18.75" customHeight="1">
      <c r="A66" s="118" t="str">
        <f>Recurrent!A471</f>
        <v>011103800200</v>
      </c>
      <c r="B66" s="118" t="str">
        <f>Recurrent!B471</f>
        <v>Christian Pilgrims Welfare Board</v>
      </c>
      <c r="C66" s="118" t="str">
        <f>Recurrent!C471</f>
        <v>Personnel Cost Total</v>
      </c>
      <c r="D66" s="119">
        <f>Recurrent!F471</f>
        <v>13709514</v>
      </c>
      <c r="E66" s="119">
        <f>Recurrent!G471</f>
        <v>7722900.1560000014</v>
      </c>
      <c r="F66" s="119">
        <f>Recurrent!H471</f>
        <v>7722900.1560000014</v>
      </c>
      <c r="G66" s="119">
        <f>Recurrent!I471</f>
        <v>7722900.1560000014</v>
      </c>
    </row>
    <row r="67" spans="1:9" ht="18.75" customHeight="1">
      <c r="A67" s="118" t="str">
        <f>Recurrent!A492</f>
        <v>011103800200</v>
      </c>
      <c r="B67" s="118" t="str">
        <f>Recurrent!B492</f>
        <v>Christian Pilgrims Welfare Board</v>
      </c>
      <c r="C67" s="118" t="str">
        <f>Recurrent!C492</f>
        <v>Overhead Cost Total</v>
      </c>
      <c r="D67" s="119">
        <f>Recurrent!F492</f>
        <v>4512381</v>
      </c>
      <c r="E67" s="119">
        <f>Recurrent!G492</f>
        <v>5852785</v>
      </c>
      <c r="F67" s="119">
        <f>Recurrent!H492</f>
        <v>1689118.4</v>
      </c>
      <c r="G67" s="119">
        <f>Recurrent!I492</f>
        <v>1716918.4</v>
      </c>
    </row>
    <row r="68" spans="1:9" s="122" customFormat="1" ht="18.75" customHeight="1">
      <c r="A68" s="120" t="str">
        <f>Recurrent!A493</f>
        <v>011103800200</v>
      </c>
      <c r="B68" s="120" t="str">
        <f>Recurrent!B493</f>
        <v>Christian Pilgrims Welfare Board</v>
      </c>
      <c r="C68" s="120" t="str">
        <f>Recurrent!C493</f>
        <v>Recurrent Total</v>
      </c>
      <c r="D68" s="121">
        <f>Recurrent!F493</f>
        <v>18221895</v>
      </c>
      <c r="E68" s="121">
        <f>Recurrent!G493</f>
        <v>13575685.156000001</v>
      </c>
      <c r="F68" s="121">
        <f>Recurrent!H493</f>
        <v>9412018.5560000017</v>
      </c>
      <c r="G68" s="121">
        <f>Recurrent!I493</f>
        <v>9439818.5560000017</v>
      </c>
      <c r="I68" s="257"/>
    </row>
    <row r="69" spans="1:9" ht="18.75" customHeight="1">
      <c r="A69" s="118"/>
      <c r="B69" s="118"/>
      <c r="C69" s="118"/>
      <c r="D69" s="119"/>
      <c r="E69" s="119"/>
      <c r="F69" s="119"/>
      <c r="G69" s="119"/>
    </row>
    <row r="70" spans="1:9" ht="18.75" customHeight="1">
      <c r="A70" s="118" t="str">
        <f>Recurrent!A524</f>
        <v>011104000100</v>
      </c>
      <c r="B70" s="118" t="str">
        <f>Recurrent!B524</f>
        <v>Kaduna State Vigilance Service</v>
      </c>
      <c r="C70" s="118" t="str">
        <f>Recurrent!C524</f>
        <v>Overhead Cost Total</v>
      </c>
      <c r="D70" s="119">
        <f>Recurrent!F524</f>
        <v>0</v>
      </c>
      <c r="E70" s="119">
        <f>Recurrent!G524</f>
        <v>114618800</v>
      </c>
      <c r="F70" s="119">
        <f>Recurrent!H524</f>
        <v>172178800</v>
      </c>
      <c r="G70" s="119">
        <f>Recurrent!I524</f>
        <v>172178800</v>
      </c>
    </row>
    <row r="71" spans="1:9" s="122" customFormat="1" ht="18.75" customHeight="1">
      <c r="A71" s="120" t="str">
        <f>Recurrent!A525</f>
        <v>011104000100</v>
      </c>
      <c r="B71" s="120" t="str">
        <f>Recurrent!B525</f>
        <v>Kaduna State Vigilance Service</v>
      </c>
      <c r="C71" s="120" t="str">
        <f>Recurrent!C525</f>
        <v>Recurrent Total</v>
      </c>
      <c r="D71" s="121">
        <f>Recurrent!F525</f>
        <v>0</v>
      </c>
      <c r="E71" s="121">
        <f>Recurrent!G525</f>
        <v>114618800</v>
      </c>
      <c r="F71" s="121">
        <f>Recurrent!H525</f>
        <v>172178800</v>
      </c>
      <c r="G71" s="121">
        <f>Recurrent!I525</f>
        <v>172178800</v>
      </c>
      <c r="I71" s="257"/>
    </row>
    <row r="72" spans="1:9" ht="18.75" customHeight="1">
      <c r="A72" s="118"/>
      <c r="B72" s="118"/>
      <c r="C72" s="118"/>
      <c r="D72" s="119"/>
      <c r="E72" s="119"/>
      <c r="F72" s="119"/>
      <c r="G72" s="119"/>
    </row>
    <row r="73" spans="1:9" ht="18.75" customHeight="1">
      <c r="A73" s="118"/>
      <c r="B73" s="118"/>
      <c r="C73" s="118"/>
      <c r="D73" s="119"/>
      <c r="E73" s="119"/>
      <c r="F73" s="119"/>
      <c r="G73" s="119"/>
    </row>
    <row r="74" spans="1:9" ht="18.75" customHeight="1">
      <c r="A74" s="118" t="str">
        <f>Recurrent!A537</f>
        <v>012500100100</v>
      </c>
      <c r="B74" s="118" t="str">
        <f>Recurrent!B537</f>
        <v>Office of the Head of Service</v>
      </c>
      <c r="C74" s="118" t="str">
        <f>Recurrent!C537</f>
        <v>Personnel Cost Total</v>
      </c>
      <c r="D74" s="119">
        <f>Recurrent!F537</f>
        <v>176630348.31</v>
      </c>
      <c r="E74" s="119">
        <f>Recurrent!G537</f>
        <v>187187237.00799996</v>
      </c>
      <c r="F74" s="119">
        <f>Recurrent!H537</f>
        <v>187187237.00799996</v>
      </c>
      <c r="G74" s="119">
        <f>Recurrent!I537</f>
        <v>187187237.00799996</v>
      </c>
    </row>
    <row r="75" spans="1:9" ht="18.75" customHeight="1">
      <c r="A75" s="118" t="str">
        <f>Recurrent!A557</f>
        <v>012500100100</v>
      </c>
      <c r="B75" s="118" t="str">
        <f>Recurrent!B557</f>
        <v>Office of the Head of Service</v>
      </c>
      <c r="C75" s="118" t="str">
        <f>Recurrent!C557</f>
        <v>Overhead Cost Total</v>
      </c>
      <c r="D75" s="119">
        <f>Recurrent!F557</f>
        <v>709214133</v>
      </c>
      <c r="E75" s="119">
        <f>Recurrent!G557</f>
        <v>699519939.74000001</v>
      </c>
      <c r="F75" s="119">
        <f>Recurrent!H557</f>
        <v>667653461.74000001</v>
      </c>
      <c r="G75" s="119">
        <f>Recurrent!I557</f>
        <v>667653461.74000001</v>
      </c>
    </row>
    <row r="76" spans="1:9" s="122" customFormat="1" ht="18.75" customHeight="1">
      <c r="A76" s="120" t="str">
        <f>Recurrent!A558</f>
        <v>012500100100</v>
      </c>
      <c r="B76" s="120" t="str">
        <f>Recurrent!B558</f>
        <v>Office of the Head of Service</v>
      </c>
      <c r="C76" s="120" t="str">
        <f>Recurrent!C558</f>
        <v>Recurrent Total</v>
      </c>
      <c r="D76" s="121">
        <f>Recurrent!F558</f>
        <v>885844481.30999994</v>
      </c>
      <c r="E76" s="121">
        <f>Recurrent!G558</f>
        <v>886707176.74799991</v>
      </c>
      <c r="F76" s="121">
        <f>Recurrent!H558</f>
        <v>854840698.74799991</v>
      </c>
      <c r="G76" s="121">
        <f>Recurrent!I558</f>
        <v>854840698.74799991</v>
      </c>
      <c r="I76" s="257"/>
    </row>
    <row r="77" spans="1:9" ht="18.75" customHeight="1">
      <c r="A77" s="118"/>
      <c r="B77" s="118"/>
      <c r="C77" s="118"/>
      <c r="D77" s="119"/>
      <c r="E77" s="119"/>
      <c r="F77" s="119"/>
      <c r="G77" s="119"/>
    </row>
    <row r="78" spans="1:9" ht="18.75" customHeight="1">
      <c r="A78" s="379" t="str">
        <f>Recurrent!A560</f>
        <v>012500500100</v>
      </c>
      <c r="B78" s="118" t="str">
        <f>Recurrent!B560</f>
        <v>Bureau of Establishment, Management Services and Training</v>
      </c>
      <c r="C78" s="118" t="str">
        <f>Recurrent!C562</f>
        <v>Personnel Cost Total</v>
      </c>
      <c r="D78" s="119">
        <f>Recurrent!F562</f>
        <v>25356311.039999999</v>
      </c>
      <c r="E78" s="119">
        <f>Recurrent!G562</f>
        <v>0</v>
      </c>
      <c r="F78" s="119">
        <f>Recurrent!H562</f>
        <v>0</v>
      </c>
      <c r="G78" s="119">
        <f>Recurrent!I562</f>
        <v>0</v>
      </c>
    </row>
    <row r="79" spans="1:9" ht="18.75" customHeight="1">
      <c r="A79" s="379" t="str">
        <f>Recurrent!A578</f>
        <v>012500500100</v>
      </c>
      <c r="B79" s="118" t="str">
        <f>Recurrent!B578</f>
        <v>Bureau of Establishment, Management Services and Training</v>
      </c>
      <c r="C79" s="118" t="str">
        <f>Recurrent!C578</f>
        <v>Overhead Cost Total</v>
      </c>
      <c r="D79" s="119">
        <f>Recurrent!F578</f>
        <v>54247616.5</v>
      </c>
      <c r="E79" s="119">
        <f>Recurrent!G578</f>
        <v>0</v>
      </c>
      <c r="F79" s="119">
        <f>Recurrent!H578</f>
        <v>0</v>
      </c>
      <c r="G79" s="119">
        <f>Recurrent!I578</f>
        <v>0</v>
      </c>
    </row>
    <row r="80" spans="1:9" s="122" customFormat="1" ht="18.75" customHeight="1">
      <c r="A80" s="380" t="str">
        <f>Recurrent!A562</f>
        <v>012500500100</v>
      </c>
      <c r="B80" s="120" t="str">
        <f>Recurrent!B562</f>
        <v>Bureau of Establishment, Management Services and Training</v>
      </c>
      <c r="C80" s="120" t="str">
        <f>Recurrent!C579</f>
        <v>Recurrent Total</v>
      </c>
      <c r="D80" s="121">
        <f>Recurrent!F579</f>
        <v>79603927.539999992</v>
      </c>
      <c r="E80" s="121">
        <f>Recurrent!G579</f>
        <v>0</v>
      </c>
      <c r="F80" s="121">
        <f>Recurrent!H579</f>
        <v>0</v>
      </c>
      <c r="G80" s="121">
        <f>Recurrent!I579</f>
        <v>0</v>
      </c>
      <c r="I80" s="257"/>
    </row>
    <row r="81" spans="1:9" ht="18.75" customHeight="1">
      <c r="A81" s="118"/>
      <c r="B81" s="118"/>
      <c r="C81" s="118"/>
      <c r="D81" s="119"/>
      <c r="E81" s="119"/>
      <c r="F81" s="119"/>
      <c r="G81" s="119"/>
    </row>
    <row r="82" spans="1:9" ht="18.75" customHeight="1">
      <c r="A82" s="379" t="str">
        <f>Recurrent!A583</f>
        <v>012500500200</v>
      </c>
      <c r="B82" s="379" t="str">
        <f>Recurrent!B583</f>
        <v>Kaduna State Public Service Institute (KAPSI)</v>
      </c>
      <c r="C82" s="118" t="str">
        <f>Recurrent!C583</f>
        <v>Personnel Cost Total</v>
      </c>
      <c r="D82" s="119">
        <f>Recurrent!F583</f>
        <v>101316060</v>
      </c>
      <c r="E82" s="119">
        <f>Recurrent!G583</f>
        <v>0</v>
      </c>
      <c r="F82" s="119">
        <f>Recurrent!H583</f>
        <v>0</v>
      </c>
      <c r="G82" s="119">
        <f>Recurrent!I583</f>
        <v>0</v>
      </c>
    </row>
    <row r="83" spans="1:9" ht="18.75" customHeight="1">
      <c r="A83" s="379" t="str">
        <f>Recurrent!A602</f>
        <v>012500500200</v>
      </c>
      <c r="B83" s="379" t="str">
        <f>Recurrent!B602</f>
        <v>Kaduna State Public Service Institute (KAPSI)</v>
      </c>
      <c r="C83" s="118" t="str">
        <f>Recurrent!C602</f>
        <v>Overhead Cost Total</v>
      </c>
      <c r="D83" s="119">
        <f>Recurrent!F602</f>
        <v>19563842.437999997</v>
      </c>
      <c r="E83" s="119">
        <f>Recurrent!G602</f>
        <v>0</v>
      </c>
      <c r="F83" s="119">
        <f>Recurrent!H602</f>
        <v>0</v>
      </c>
      <c r="G83" s="119">
        <f>Recurrent!I602</f>
        <v>0</v>
      </c>
    </row>
    <row r="84" spans="1:9" s="122" customFormat="1" ht="18.75" customHeight="1">
      <c r="A84" s="380" t="str">
        <f>Recurrent!A603</f>
        <v>012500500200</v>
      </c>
      <c r="B84" s="380" t="str">
        <f>Recurrent!B603</f>
        <v>Kaduna State Public Service Institute (KAPSI)</v>
      </c>
      <c r="C84" s="120" t="str">
        <f>Recurrent!C603</f>
        <v>Recurrent Total</v>
      </c>
      <c r="D84" s="121">
        <f>Recurrent!F603</f>
        <v>120879902.43799999</v>
      </c>
      <c r="E84" s="121">
        <f>Recurrent!G603</f>
        <v>0</v>
      </c>
      <c r="F84" s="121">
        <f>Recurrent!H603</f>
        <v>0</v>
      </c>
      <c r="G84" s="121">
        <f>Recurrent!I603</f>
        <v>0</v>
      </c>
      <c r="I84" s="257"/>
    </row>
    <row r="85" spans="1:9" ht="18.75" customHeight="1">
      <c r="A85" s="118"/>
      <c r="B85" s="118"/>
      <c r="C85" s="118"/>
      <c r="D85" s="119"/>
      <c r="E85" s="119"/>
      <c r="F85" s="119"/>
      <c r="G85" s="119"/>
    </row>
    <row r="86" spans="1:9" ht="18.75" customHeight="1">
      <c r="A86" s="118" t="str">
        <f>Recurrent!A623</f>
        <v>011103400100</v>
      </c>
      <c r="B86" s="118" t="str">
        <f>Recurrent!B623</f>
        <v>Bureau of Public Service Reform</v>
      </c>
      <c r="C86" s="118" t="str">
        <f>Recurrent!C623</f>
        <v>Overhead Cost Total</v>
      </c>
      <c r="D86" s="119">
        <f>Recurrent!F623</f>
        <v>10182975.4</v>
      </c>
      <c r="E86" s="119">
        <f>Recurrent!G623</f>
        <v>12709170</v>
      </c>
      <c r="F86" s="119">
        <f>Recurrent!H623</f>
        <v>2537350</v>
      </c>
      <c r="G86" s="119">
        <f>Recurrent!I623</f>
        <v>2537350</v>
      </c>
    </row>
    <row r="87" spans="1:9" s="122" customFormat="1" ht="18.75" customHeight="1">
      <c r="A87" s="120" t="str">
        <f>Recurrent!A624</f>
        <v>011103400100</v>
      </c>
      <c r="B87" s="120" t="str">
        <f>Recurrent!B624</f>
        <v>Bureau of Public Service Reform</v>
      </c>
      <c r="C87" s="120" t="str">
        <f>Recurrent!C624</f>
        <v>Recurrent Total</v>
      </c>
      <c r="D87" s="121">
        <f>Recurrent!F624</f>
        <v>10182975.4</v>
      </c>
      <c r="E87" s="121">
        <f>Recurrent!G624</f>
        <v>12709170</v>
      </c>
      <c r="F87" s="121">
        <f>Recurrent!H624</f>
        <v>2537350</v>
      </c>
      <c r="G87" s="121">
        <f>Recurrent!I624</f>
        <v>2537350</v>
      </c>
      <c r="I87" s="257"/>
    </row>
    <row r="88" spans="1:9" ht="18.75" customHeight="1">
      <c r="A88" s="118"/>
      <c r="B88" s="118"/>
      <c r="C88" s="118"/>
      <c r="D88" s="119"/>
      <c r="E88" s="119"/>
      <c r="F88" s="119"/>
      <c r="G88" s="119"/>
    </row>
    <row r="89" spans="1:9" ht="18.75" customHeight="1">
      <c r="A89" s="118" t="str">
        <f>Recurrent!A637</f>
        <v>014700100100</v>
      </c>
      <c r="B89" s="118" t="str">
        <f>Recurrent!B637</f>
        <v xml:space="preserve">Civil Service Commission, Kaduna </v>
      </c>
      <c r="C89" s="118" t="str">
        <f>Recurrent!C637</f>
        <v>Personnel Cost Total</v>
      </c>
      <c r="D89" s="119">
        <f>Recurrent!F637</f>
        <v>49479335</v>
      </c>
      <c r="E89" s="119">
        <f>Recurrent!G637</f>
        <v>48154099.920000009</v>
      </c>
      <c r="F89" s="119">
        <f>Recurrent!H637</f>
        <v>50769509.912</v>
      </c>
      <c r="G89" s="119">
        <f>Recurrent!I637</f>
        <v>55846460.903200001</v>
      </c>
    </row>
    <row r="90" spans="1:9" ht="18.75" customHeight="1">
      <c r="A90" s="118" t="str">
        <f>Recurrent!A655</f>
        <v>014700100100</v>
      </c>
      <c r="B90" s="118" t="str">
        <f>Recurrent!B655</f>
        <v>Civil Service Commission</v>
      </c>
      <c r="C90" s="118" t="str">
        <f>Recurrent!C655</f>
        <v>Overhead Cost Total</v>
      </c>
      <c r="D90" s="119">
        <f>Recurrent!F655</f>
        <v>17558812</v>
      </c>
      <c r="E90" s="119">
        <f>Recurrent!G655</f>
        <v>27295365.98</v>
      </c>
      <c r="F90" s="119">
        <f>Recurrent!H655</f>
        <v>27145365.98</v>
      </c>
      <c r="G90" s="119">
        <f>Recurrent!I655</f>
        <v>27145365.98</v>
      </c>
    </row>
    <row r="91" spans="1:9" s="122" customFormat="1" ht="18.75" customHeight="1">
      <c r="A91" s="120" t="str">
        <f>Recurrent!A656</f>
        <v>014700100100</v>
      </c>
      <c r="B91" s="120" t="str">
        <f>Recurrent!B656</f>
        <v>Civil Service Commission</v>
      </c>
      <c r="C91" s="120" t="str">
        <f>Recurrent!C656</f>
        <v>Recurrent Total</v>
      </c>
      <c r="D91" s="121">
        <f>Recurrent!F656</f>
        <v>67038147</v>
      </c>
      <c r="E91" s="121">
        <f>Recurrent!G656</f>
        <v>75449465.900000006</v>
      </c>
      <c r="F91" s="121">
        <f>Recurrent!H656</f>
        <v>77914875.892000005</v>
      </c>
      <c r="G91" s="121">
        <f>Recurrent!I656</f>
        <v>82991826.883200005</v>
      </c>
      <c r="I91" s="257"/>
    </row>
    <row r="92" spans="1:9" ht="18.75" customHeight="1">
      <c r="A92" s="118"/>
      <c r="B92" s="118"/>
      <c r="C92" s="118"/>
      <c r="D92" s="119"/>
      <c r="E92" s="119"/>
      <c r="F92" s="119"/>
      <c r="G92" s="119"/>
    </row>
    <row r="93" spans="1:9" ht="18.75" customHeight="1">
      <c r="A93" s="118" t="str">
        <f>Recurrent!A667</f>
        <v>014800100100</v>
      </c>
      <c r="B93" s="118" t="str">
        <f>Recurrent!B667</f>
        <v>State Independent Electoral Commission (SIECOM)</v>
      </c>
      <c r="C93" s="118" t="str">
        <f>Recurrent!C667</f>
        <v>Personnel Cost Total</v>
      </c>
      <c r="D93" s="119">
        <f>Recurrent!F667</f>
        <v>60758154</v>
      </c>
      <c r="E93" s="119">
        <f>Recurrent!G667</f>
        <v>70125631.269999996</v>
      </c>
      <c r="F93" s="119">
        <f>Recurrent!H667</f>
        <v>70125631.269999996</v>
      </c>
      <c r="G93" s="119">
        <f>Recurrent!I667</f>
        <v>70125631.269999996</v>
      </c>
    </row>
    <row r="94" spans="1:9" ht="18.75" customHeight="1">
      <c r="A94" s="118" t="str">
        <f>Recurrent!A684</f>
        <v>014800100100</v>
      </c>
      <c r="B94" s="118" t="str">
        <f>Recurrent!B684</f>
        <v>State Independent Electoral Commission (SIECOM)</v>
      </c>
      <c r="C94" s="118" t="str">
        <f>Recurrent!C684</f>
        <v>Overhead Cost Total</v>
      </c>
      <c r="D94" s="119">
        <f>Recurrent!F684</f>
        <v>18028501</v>
      </c>
      <c r="E94" s="119">
        <f>Recurrent!G684</f>
        <v>18699070</v>
      </c>
      <c r="F94" s="119">
        <f>Recurrent!H684</f>
        <v>18731270</v>
      </c>
      <c r="G94" s="119">
        <f>Recurrent!I684</f>
        <v>20452470</v>
      </c>
    </row>
    <row r="95" spans="1:9" s="122" customFormat="1" ht="18.75" customHeight="1">
      <c r="A95" s="120" t="str">
        <f>Recurrent!A685</f>
        <v>014800100100</v>
      </c>
      <c r="B95" s="120" t="str">
        <f>Recurrent!B685</f>
        <v>State Independent Electoral Commission (SIECOM)</v>
      </c>
      <c r="C95" s="120" t="str">
        <f>Recurrent!C685</f>
        <v>Recurrent Total</v>
      </c>
      <c r="D95" s="121">
        <f>Recurrent!F685</f>
        <v>78786655</v>
      </c>
      <c r="E95" s="121">
        <f>Recurrent!G685</f>
        <v>88824701.269999996</v>
      </c>
      <c r="F95" s="121">
        <f>Recurrent!H685</f>
        <v>88856901.269999996</v>
      </c>
      <c r="G95" s="121">
        <f>Recurrent!I685</f>
        <v>90578101.269999996</v>
      </c>
      <c r="I95" s="257"/>
    </row>
    <row r="96" spans="1:9" ht="18.75" customHeight="1">
      <c r="A96" s="118"/>
      <c r="B96" s="118"/>
      <c r="C96" s="118"/>
      <c r="D96" s="119"/>
      <c r="E96" s="119"/>
      <c r="F96" s="119"/>
      <c r="G96" s="119"/>
    </row>
    <row r="97" spans="1:9" ht="18.75" customHeight="1">
      <c r="A97" s="118" t="str">
        <f>Recurrent!A699</f>
        <v>014000100100</v>
      </c>
      <c r="B97" s="118" t="str">
        <f>Recurrent!B699</f>
        <v>Office of the State Auditor-General</v>
      </c>
      <c r="C97" s="118" t="str">
        <f>Recurrent!C699</f>
        <v>Personnel Cost Total</v>
      </c>
      <c r="D97" s="119">
        <f>Recurrent!F699</f>
        <v>105881972</v>
      </c>
      <c r="E97" s="119">
        <f>Recurrent!G699</f>
        <v>89612578</v>
      </c>
      <c r="F97" s="119">
        <f>Recurrent!H699</f>
        <v>89612578</v>
      </c>
      <c r="G97" s="119">
        <f>Recurrent!I699</f>
        <v>89612578</v>
      </c>
    </row>
    <row r="98" spans="1:9" ht="18.75" customHeight="1">
      <c r="A98" s="118" t="str">
        <f>Recurrent!A715</f>
        <v>014000100100</v>
      </c>
      <c r="B98" s="118" t="str">
        <f>Recurrent!B715</f>
        <v>Office of the State Auditor-General</v>
      </c>
      <c r="C98" s="118" t="str">
        <f>Recurrent!C715</f>
        <v>Overhead Cost Total</v>
      </c>
      <c r="D98" s="119">
        <f>Recurrent!F715</f>
        <v>31287246</v>
      </c>
      <c r="E98" s="119">
        <f>Recurrent!G715</f>
        <v>36872800</v>
      </c>
      <c r="F98" s="119">
        <f>Recurrent!H715</f>
        <v>36872800</v>
      </c>
      <c r="G98" s="119">
        <f>Recurrent!I715</f>
        <v>36872800</v>
      </c>
    </row>
    <row r="99" spans="1:9" s="122" customFormat="1" ht="18.75" customHeight="1">
      <c r="A99" s="120" t="str">
        <f>Recurrent!A716</f>
        <v>014000100100</v>
      </c>
      <c r="B99" s="120" t="str">
        <f>Recurrent!B716</f>
        <v>Office of the State Auditor-General</v>
      </c>
      <c r="C99" s="120" t="str">
        <f>Recurrent!C716</f>
        <v>Recurrent Total</v>
      </c>
      <c r="D99" s="121">
        <f>Recurrent!F716</f>
        <v>137169218</v>
      </c>
      <c r="E99" s="121">
        <f>Recurrent!G716</f>
        <v>126485378</v>
      </c>
      <c r="F99" s="121">
        <f>Recurrent!H716</f>
        <v>126485378</v>
      </c>
      <c r="G99" s="121">
        <f>Recurrent!I716</f>
        <v>126485378</v>
      </c>
      <c r="I99" s="257"/>
    </row>
    <row r="100" spans="1:9" ht="18.75" customHeight="1">
      <c r="A100" s="118"/>
      <c r="B100" s="118"/>
      <c r="C100" s="118"/>
      <c r="D100" s="119"/>
      <c r="E100" s="119"/>
      <c r="F100" s="119"/>
      <c r="G100" s="119"/>
    </row>
    <row r="101" spans="1:9" ht="18.75" customHeight="1">
      <c r="A101" s="118" t="str">
        <f>Recurrent!A729</f>
        <v>016100100100</v>
      </c>
      <c r="B101" s="118" t="str">
        <f>Recurrent!B729</f>
        <v>Office of the Auditor-General (Local Government)</v>
      </c>
      <c r="C101" s="118" t="str">
        <f>Recurrent!C729</f>
        <v>Personnel Cost Total</v>
      </c>
      <c r="D101" s="119">
        <f>Recurrent!F729</f>
        <v>99805620</v>
      </c>
      <c r="E101" s="119">
        <f>Recurrent!G729</f>
        <v>97687812</v>
      </c>
      <c r="F101" s="119">
        <f>Recurrent!H729</f>
        <v>97687812</v>
      </c>
      <c r="G101" s="119">
        <f>Recurrent!I729</f>
        <v>97687812</v>
      </c>
    </row>
    <row r="102" spans="1:9" ht="18.75" customHeight="1">
      <c r="A102" s="118" t="str">
        <f>Recurrent!A747</f>
        <v>016100100100</v>
      </c>
      <c r="B102" s="118" t="str">
        <f>Recurrent!B747</f>
        <v>Office of the Auditor-General (Local Government)</v>
      </c>
      <c r="C102" s="118" t="str">
        <f>Recurrent!C747</f>
        <v>Overhead Cost Total</v>
      </c>
      <c r="D102" s="119">
        <f>Recurrent!F747</f>
        <v>29610214.920000002</v>
      </c>
      <c r="E102" s="119">
        <f>Recurrent!G747</f>
        <v>43577100</v>
      </c>
      <c r="F102" s="119">
        <f>Recurrent!H747</f>
        <v>32577100</v>
      </c>
      <c r="G102" s="119">
        <f>Recurrent!I747</f>
        <v>32577100</v>
      </c>
    </row>
    <row r="103" spans="1:9" s="122" customFormat="1" ht="18.75" customHeight="1">
      <c r="A103" s="120" t="str">
        <f>Recurrent!A748</f>
        <v>016100100100</v>
      </c>
      <c r="B103" s="120" t="str">
        <f>Recurrent!B748</f>
        <v>Office of the Auditor-General (Local Government)</v>
      </c>
      <c r="C103" s="120" t="str">
        <f>Recurrent!C748</f>
        <v>Recurrent Total</v>
      </c>
      <c r="D103" s="121">
        <f>Recurrent!F748</f>
        <v>129415834.92</v>
      </c>
      <c r="E103" s="121">
        <f>Recurrent!G748</f>
        <v>141264912</v>
      </c>
      <c r="F103" s="121">
        <f>Recurrent!H748</f>
        <v>130264912</v>
      </c>
      <c r="G103" s="121">
        <f>Recurrent!I748</f>
        <v>130264912</v>
      </c>
      <c r="I103" s="257"/>
    </row>
    <row r="104" spans="1:9" ht="18.75" customHeight="1">
      <c r="A104" s="118"/>
      <c r="B104" s="118"/>
      <c r="C104" s="118"/>
      <c r="D104" s="119"/>
      <c r="E104" s="119"/>
      <c r="F104" s="119"/>
      <c r="G104" s="119"/>
    </row>
    <row r="105" spans="1:9" ht="18.75" customHeight="1">
      <c r="A105" s="118" t="str">
        <f>Recurrent!A759</f>
        <v>016400100100</v>
      </c>
      <c r="B105" s="118" t="str">
        <f>Recurrent!B759</f>
        <v>Local Government Service Commission</v>
      </c>
      <c r="C105" s="118" t="str">
        <f>Recurrent!C759</f>
        <v>Personnel Cost Total</v>
      </c>
      <c r="D105" s="119">
        <f>Recurrent!F759</f>
        <v>30937034.289999999</v>
      </c>
      <c r="E105" s="119">
        <f>Recurrent!G759</f>
        <v>31162884.179999996</v>
      </c>
      <c r="F105" s="119">
        <f>Recurrent!H759</f>
        <v>34244308.252000004</v>
      </c>
      <c r="G105" s="119">
        <f>Recurrent!I759</f>
        <v>37668739.077199996</v>
      </c>
    </row>
    <row r="106" spans="1:9" ht="18.75" customHeight="1">
      <c r="A106" s="118" t="str">
        <f>Recurrent!A774</f>
        <v>016400100100</v>
      </c>
      <c r="B106" s="118" t="str">
        <f>Recurrent!B774</f>
        <v>Local Government Service Commission</v>
      </c>
      <c r="C106" s="118" t="str">
        <f>Recurrent!C774</f>
        <v>Overhead Cost Total</v>
      </c>
      <c r="D106" s="119">
        <f>Recurrent!F774</f>
        <v>2390500</v>
      </c>
      <c r="E106" s="119">
        <f>Recurrent!G774</f>
        <v>4856200</v>
      </c>
      <c r="F106" s="119">
        <f>Recurrent!H774</f>
        <v>4856200</v>
      </c>
      <c r="G106" s="119">
        <f>Recurrent!I774</f>
        <v>4856200</v>
      </c>
    </row>
    <row r="107" spans="1:9" s="122" customFormat="1" ht="18.75" customHeight="1">
      <c r="A107" s="120" t="str">
        <f>Recurrent!A775</f>
        <v>016400100100</v>
      </c>
      <c r="B107" s="120" t="str">
        <f>Recurrent!B775</f>
        <v>Local Government Service Commission</v>
      </c>
      <c r="C107" s="120" t="str">
        <f>Recurrent!C775</f>
        <v>Recurrent Total</v>
      </c>
      <c r="D107" s="121">
        <f>Recurrent!F775</f>
        <v>33327534.289999999</v>
      </c>
      <c r="E107" s="121">
        <f>Recurrent!G775</f>
        <v>36019084.179999992</v>
      </c>
      <c r="F107" s="121">
        <f>Recurrent!H775</f>
        <v>39100508.252000004</v>
      </c>
      <c r="G107" s="121">
        <f>Recurrent!I775</f>
        <v>42524939.077199996</v>
      </c>
      <c r="I107" s="257"/>
    </row>
    <row r="108" spans="1:9" ht="18.75" customHeight="1">
      <c r="A108" s="118"/>
      <c r="B108" s="118"/>
      <c r="C108" s="118"/>
      <c r="D108" s="119"/>
      <c r="E108" s="119"/>
      <c r="F108" s="119"/>
      <c r="G108" s="119"/>
    </row>
    <row r="109" spans="1:9" ht="18.75" customHeight="1">
      <c r="A109" s="118" t="str">
        <f>Recurrent!A793</f>
        <v>021500100100</v>
      </c>
      <c r="B109" s="118" t="str">
        <f>Recurrent!B793</f>
        <v>Ministry of Agriculture and Forestry</v>
      </c>
      <c r="C109" s="118" t="str">
        <f>Recurrent!C793</f>
        <v>Personnel Cost Total</v>
      </c>
      <c r="D109" s="119">
        <f>Recurrent!F793</f>
        <v>609130802.70000005</v>
      </c>
      <c r="E109" s="119">
        <f>Recurrent!G793</f>
        <v>522513130.61999995</v>
      </c>
      <c r="F109" s="119">
        <f>Recurrent!H793</f>
        <v>566973576.13999999</v>
      </c>
      <c r="G109" s="119">
        <f>Recurrent!I793</f>
        <v>566973576.13999999</v>
      </c>
    </row>
    <row r="110" spans="1:9" ht="18.75" customHeight="1">
      <c r="A110" s="118" t="str">
        <f>Recurrent!A812</f>
        <v>021500100100</v>
      </c>
      <c r="B110" s="118" t="str">
        <f>Recurrent!B812</f>
        <v>Ministry of Agriculture and Forestry</v>
      </c>
      <c r="C110" s="118" t="str">
        <f>Recurrent!C812</f>
        <v>Overhead Cost Total</v>
      </c>
      <c r="D110" s="119">
        <f>Recurrent!F812</f>
        <v>28998868</v>
      </c>
      <c r="E110" s="119">
        <f>Recurrent!G812</f>
        <v>30677500</v>
      </c>
      <c r="F110" s="119">
        <f>Recurrent!H812</f>
        <v>53505500</v>
      </c>
      <c r="G110" s="119">
        <f>Recurrent!I812</f>
        <v>53505500</v>
      </c>
    </row>
    <row r="111" spans="1:9" s="122" customFormat="1" ht="18.75" customHeight="1">
      <c r="A111" s="120" t="str">
        <f>Recurrent!A813</f>
        <v>021500100100</v>
      </c>
      <c r="B111" s="120" t="str">
        <f>Recurrent!B813</f>
        <v>Ministry of Agriculture and Forestry</v>
      </c>
      <c r="C111" s="120" t="str">
        <f>Recurrent!C813</f>
        <v>Recurrent Total</v>
      </c>
      <c r="D111" s="121">
        <f>Recurrent!F813</f>
        <v>638129670.70000005</v>
      </c>
      <c r="E111" s="121">
        <f>Recurrent!G813</f>
        <v>553190630.61999989</v>
      </c>
      <c r="F111" s="121">
        <f>Recurrent!H813</f>
        <v>620479076.13999999</v>
      </c>
      <c r="G111" s="121">
        <f>Recurrent!I813</f>
        <v>620479076.13999999</v>
      </c>
      <c r="I111" s="257"/>
    </row>
    <row r="112" spans="1:9" ht="18.75" customHeight="1">
      <c r="A112" s="118"/>
      <c r="B112" s="118"/>
      <c r="C112" s="118"/>
      <c r="D112" s="119"/>
      <c r="E112" s="119"/>
      <c r="F112" s="119"/>
      <c r="G112" s="119"/>
    </row>
    <row r="113" spans="1:9" ht="18.75" customHeight="1">
      <c r="A113" s="118" t="str">
        <f>Recurrent!A826</f>
        <v>021510200100</v>
      </c>
      <c r="B113" s="118" t="str">
        <f>Recurrent!B826</f>
        <v>Kaduna State Agricultural Development Agency (KADA)</v>
      </c>
      <c r="C113" s="118" t="str">
        <f>Recurrent!C826</f>
        <v>Personnel Cost Total</v>
      </c>
      <c r="D113" s="119">
        <f>Recurrent!F826</f>
        <v>292666910</v>
      </c>
      <c r="E113" s="119">
        <f>Recurrent!G826</f>
        <v>281111138.01800001</v>
      </c>
      <c r="F113" s="119">
        <f>Recurrent!H826</f>
        <v>281111138.01800001</v>
      </c>
      <c r="G113" s="119">
        <f>Recurrent!I826</f>
        <v>281111138.01800001</v>
      </c>
    </row>
    <row r="114" spans="1:9" ht="18.75" customHeight="1">
      <c r="A114" s="118" t="str">
        <f>Recurrent!A840</f>
        <v>021510200100</v>
      </c>
      <c r="B114" s="118" t="str">
        <f>Recurrent!B840</f>
        <v>Kaduna State Agricultural Development Agency (KADA)</v>
      </c>
      <c r="C114" s="118" t="str">
        <f>Recurrent!C840</f>
        <v>Overhead Cost Total</v>
      </c>
      <c r="D114" s="119">
        <f>Recurrent!F840</f>
        <v>2478470</v>
      </c>
      <c r="E114" s="119">
        <f>Recurrent!G840</f>
        <v>5073900</v>
      </c>
      <c r="F114" s="119">
        <f>Recurrent!H840</f>
        <v>3789900</v>
      </c>
      <c r="G114" s="119">
        <f>Recurrent!I840</f>
        <v>3789900</v>
      </c>
    </row>
    <row r="115" spans="1:9" s="122" customFormat="1" ht="18.75" customHeight="1">
      <c r="A115" s="120" t="str">
        <f>Recurrent!A841</f>
        <v>021510200100</v>
      </c>
      <c r="B115" s="120" t="str">
        <f>Recurrent!B841</f>
        <v>Kaduna State Agricultural Development Agency (KADA)</v>
      </c>
      <c r="C115" s="120" t="str">
        <f>Recurrent!C841</f>
        <v>Recurrent Total</v>
      </c>
      <c r="D115" s="121">
        <f>Recurrent!F841</f>
        <v>295145380</v>
      </c>
      <c r="E115" s="121">
        <f>Recurrent!G841</f>
        <v>286185038.01800001</v>
      </c>
      <c r="F115" s="121">
        <f>Recurrent!H841</f>
        <v>284901038.01800001</v>
      </c>
      <c r="G115" s="121">
        <f>Recurrent!I841</f>
        <v>284901038.01800001</v>
      </c>
      <c r="I115" s="257"/>
    </row>
    <row r="116" spans="1:9" ht="18.75" customHeight="1">
      <c r="A116" s="118"/>
      <c r="B116" s="118"/>
      <c r="C116" s="118"/>
      <c r="D116" s="119"/>
      <c r="E116" s="119"/>
      <c r="F116" s="119"/>
      <c r="G116" s="119"/>
    </row>
    <row r="117" spans="1:9" ht="18.75" customHeight="1">
      <c r="A117" s="118" t="str">
        <f>Recurrent!A850</f>
        <v>021510900100</v>
      </c>
      <c r="B117" s="118" t="str">
        <f>Recurrent!B850</f>
        <v>Kaduna State Forest Management Project</v>
      </c>
      <c r="C117" s="118" t="str">
        <f>Recurrent!C850</f>
        <v>Personnel Cost Total</v>
      </c>
      <c r="D117" s="119">
        <f>Recurrent!F850</f>
        <v>55300249</v>
      </c>
      <c r="E117" s="119">
        <f>Recurrent!G850</f>
        <v>54710132.400000013</v>
      </c>
      <c r="F117" s="119">
        <f>Recurrent!H850</f>
        <v>54710132.400000013</v>
      </c>
      <c r="G117" s="119">
        <f>Recurrent!I850</f>
        <v>54710132.400000013</v>
      </c>
    </row>
    <row r="118" spans="1:9" ht="18.75" customHeight="1">
      <c r="A118" s="118" t="str">
        <f>Recurrent!A858</f>
        <v>021510900100</v>
      </c>
      <c r="B118" s="118" t="str">
        <f>Recurrent!B858</f>
        <v>Kaduna State Forest Management Project</v>
      </c>
      <c r="C118" s="118" t="str">
        <f>Recurrent!C858</f>
        <v>Overhead Cost Total</v>
      </c>
      <c r="D118" s="119">
        <f>Recurrent!F858</f>
        <v>5816325.5499999998</v>
      </c>
      <c r="E118" s="119">
        <f>Recurrent!G858</f>
        <v>5132350</v>
      </c>
      <c r="F118" s="119">
        <f>Recurrent!H858</f>
        <v>5132350</v>
      </c>
      <c r="G118" s="119">
        <f>Recurrent!I858</f>
        <v>5132350</v>
      </c>
    </row>
    <row r="119" spans="1:9" s="122" customFormat="1" ht="18.75" customHeight="1">
      <c r="A119" s="120" t="str">
        <f>Recurrent!A859</f>
        <v>021510900100</v>
      </c>
      <c r="B119" s="120" t="str">
        <f>Recurrent!B859</f>
        <v>Kaduna State Forest Management Project</v>
      </c>
      <c r="C119" s="120" t="str">
        <f>Recurrent!C859</f>
        <v>Recurrent Total</v>
      </c>
      <c r="D119" s="121">
        <f>Recurrent!F859</f>
        <v>61116574.549999997</v>
      </c>
      <c r="E119" s="121">
        <f>Recurrent!G859</f>
        <v>59842482.400000013</v>
      </c>
      <c r="F119" s="121">
        <f>Recurrent!H859</f>
        <v>59842482.400000013</v>
      </c>
      <c r="G119" s="121">
        <f>Recurrent!I859</f>
        <v>59842482.400000013</v>
      </c>
      <c r="I119" s="257"/>
    </row>
    <row r="120" spans="1:9" ht="18.75" customHeight="1">
      <c r="A120" s="118"/>
      <c r="B120" s="118"/>
      <c r="C120" s="118"/>
      <c r="D120" s="119"/>
      <c r="E120" s="119"/>
      <c r="F120" s="119"/>
      <c r="G120" s="119"/>
    </row>
    <row r="121" spans="1:9" ht="18.75" customHeight="1">
      <c r="A121" s="118" t="str">
        <f>Recurrent!A871</f>
        <v>022000100100</v>
      </c>
      <c r="B121" s="118" t="str">
        <f>Recurrent!B871</f>
        <v>Ministry of Finance</v>
      </c>
      <c r="C121" s="118" t="str">
        <f>Recurrent!C871</f>
        <v>Personnel Cost Total</v>
      </c>
      <c r="D121" s="119">
        <f>Recurrent!F871</f>
        <v>303995224</v>
      </c>
      <c r="E121" s="119">
        <f>Recurrent!G871</f>
        <v>337175038.08999997</v>
      </c>
      <c r="F121" s="119">
        <f>Recurrent!H871</f>
        <v>337175038.08999997</v>
      </c>
      <c r="G121" s="119">
        <f>Recurrent!I871</f>
        <v>337175038.08999997</v>
      </c>
    </row>
    <row r="122" spans="1:9" ht="18.75" customHeight="1">
      <c r="A122" s="118" t="str">
        <f>Recurrent!A895</f>
        <v>022000100100</v>
      </c>
      <c r="B122" s="118" t="str">
        <f>Recurrent!B895</f>
        <v>Ministry of Finance</v>
      </c>
      <c r="C122" s="118" t="str">
        <f>Recurrent!C895</f>
        <v>Overhead Cost Total</v>
      </c>
      <c r="D122" s="119">
        <f>Recurrent!F895</f>
        <v>1045798235</v>
      </c>
      <c r="E122" s="119">
        <f>Recurrent!G895</f>
        <v>1196787987.5899999</v>
      </c>
      <c r="F122" s="119">
        <f>Recurrent!H895</f>
        <v>2433275358.1008</v>
      </c>
      <c r="G122" s="119">
        <f>Recurrent!I895</f>
        <v>1988696944.4784999</v>
      </c>
    </row>
    <row r="123" spans="1:9" s="122" customFormat="1" ht="18.75" customHeight="1">
      <c r="A123" s="120" t="str">
        <f>Recurrent!A896</f>
        <v>022000100100</v>
      </c>
      <c r="B123" s="120" t="str">
        <f>Recurrent!B896</f>
        <v>Ministry of Finance</v>
      </c>
      <c r="C123" s="120" t="str">
        <f>Recurrent!C896</f>
        <v>Recurrent Total</v>
      </c>
      <c r="D123" s="121">
        <f>Recurrent!F896</f>
        <v>1349793459</v>
      </c>
      <c r="E123" s="121">
        <f>Recurrent!G896</f>
        <v>1533963025.6799998</v>
      </c>
      <c r="F123" s="121">
        <f>Recurrent!H896</f>
        <v>2770450396.1908002</v>
      </c>
      <c r="G123" s="121">
        <f>Recurrent!I896</f>
        <v>2325871982.5685</v>
      </c>
      <c r="I123" s="257"/>
    </row>
    <row r="124" spans="1:9" ht="18.75" customHeight="1">
      <c r="A124" s="118"/>
      <c r="B124" s="118"/>
      <c r="C124" s="118"/>
      <c r="D124" s="119"/>
      <c r="E124" s="119"/>
      <c r="F124" s="119"/>
      <c r="G124" s="119"/>
    </row>
    <row r="125" spans="1:9" ht="18.75" customHeight="1">
      <c r="A125" s="118" t="str">
        <f>Recurrent!A914</f>
        <v>022000700100</v>
      </c>
      <c r="B125" s="118" t="str">
        <f>Recurrent!B914</f>
        <v>Accountant General Centralized Head</v>
      </c>
      <c r="C125" s="118" t="str">
        <f>Recurrent!C914</f>
        <v>Personnel Cost Total</v>
      </c>
      <c r="D125" s="119">
        <f>Recurrent!F914</f>
        <v>1299367538</v>
      </c>
      <c r="E125" s="119">
        <f>Recurrent!G914</f>
        <v>1293367538</v>
      </c>
      <c r="F125" s="119">
        <f>Recurrent!H914</f>
        <v>604304292</v>
      </c>
      <c r="G125" s="119">
        <f>Recurrent!I914</f>
        <v>664734721</v>
      </c>
    </row>
    <row r="126" spans="1:9" ht="18.75" customHeight="1">
      <c r="A126" s="118" t="str">
        <f>Recurrent!A961</f>
        <v>022000700100</v>
      </c>
      <c r="B126" s="118" t="str">
        <f>Recurrent!B961</f>
        <v>Accountant General Centralized Head</v>
      </c>
      <c r="C126" s="118" t="str">
        <f>Recurrent!C961</f>
        <v>Overhead Cost Total</v>
      </c>
      <c r="D126" s="119">
        <f>Recurrent!F961</f>
        <v>25849823232</v>
      </c>
      <c r="E126" s="119">
        <f>Recurrent!G961</f>
        <v>22135621965.457123</v>
      </c>
      <c r="F126" s="119">
        <f>Recurrent!H961</f>
        <v>32382087965.663689</v>
      </c>
      <c r="G126" s="119">
        <f>Recurrent!I961</f>
        <v>32382087965.663689</v>
      </c>
    </row>
    <row r="127" spans="1:9" s="122" customFormat="1" ht="18.75" customHeight="1">
      <c r="A127" s="120" t="str">
        <f>Recurrent!A962</f>
        <v>022000700100</v>
      </c>
      <c r="B127" s="120" t="str">
        <f>Recurrent!B962</f>
        <v>Accountant General Centralized Head</v>
      </c>
      <c r="C127" s="120" t="str">
        <f>Recurrent!C962</f>
        <v>Recurrent Total</v>
      </c>
      <c r="D127" s="121">
        <f>Recurrent!F962</f>
        <v>27149190770</v>
      </c>
      <c r="E127" s="121">
        <f>Recurrent!G962</f>
        <v>23428989503.457123</v>
      </c>
      <c r="F127" s="121">
        <f>Recurrent!H962</f>
        <v>32986392257.663689</v>
      </c>
      <c r="G127" s="121">
        <f>Recurrent!I962</f>
        <v>33046822686.663689</v>
      </c>
      <c r="I127" s="257"/>
    </row>
    <row r="128" spans="1:9" ht="18.75" customHeight="1">
      <c r="A128" s="118"/>
      <c r="B128" s="118"/>
      <c r="C128" s="118"/>
      <c r="D128" s="119"/>
      <c r="E128" s="119"/>
      <c r="F128" s="119"/>
      <c r="G128" s="119"/>
    </row>
    <row r="129" spans="1:9" ht="18.75" customHeight="1">
      <c r="A129" s="118" t="str">
        <f>Recurrent!A966</f>
        <v>022000800100</v>
      </c>
      <c r="B129" s="118" t="str">
        <f>Recurrent!B966</f>
        <v>Kaduna State Internal Revenue Service (KADIRS)</v>
      </c>
      <c r="C129" s="118" t="str">
        <f>Recurrent!C966</f>
        <v>Personnel Cost Total</v>
      </c>
      <c r="D129" s="119">
        <f>Recurrent!F966</f>
        <v>627085474</v>
      </c>
      <c r="E129" s="119">
        <f>Recurrent!G966</f>
        <v>639013656.24000001</v>
      </c>
      <c r="F129" s="119">
        <f>Recurrent!H966</f>
        <v>639013656.24000001</v>
      </c>
      <c r="G129" s="119">
        <f>Recurrent!I966</f>
        <v>639013656.24000001</v>
      </c>
    </row>
    <row r="130" spans="1:9" ht="18.75" customHeight="1">
      <c r="A130" s="118" t="str">
        <f>Recurrent!A998</f>
        <v>022000800100</v>
      </c>
      <c r="B130" s="118" t="str">
        <f>Recurrent!B998</f>
        <v>Kaduna State Internal Revenue Service (KADIRS)</v>
      </c>
      <c r="C130" s="118" t="str">
        <f>Recurrent!C998</f>
        <v>Overhead Cost Total</v>
      </c>
      <c r="D130" s="119">
        <f>Recurrent!F998</f>
        <v>286708825</v>
      </c>
      <c r="E130" s="119">
        <f>Recurrent!G998</f>
        <v>436480900</v>
      </c>
      <c r="F130" s="119">
        <f>Recurrent!H998</f>
        <v>477254900</v>
      </c>
      <c r="G130" s="119">
        <f>Recurrent!I998</f>
        <v>477254900</v>
      </c>
    </row>
    <row r="131" spans="1:9" s="122" customFormat="1" ht="18.75" customHeight="1">
      <c r="A131" s="120" t="str">
        <f>Recurrent!A999</f>
        <v>022000800100</v>
      </c>
      <c r="B131" s="120" t="str">
        <f>Recurrent!B999</f>
        <v>Kaduna State Internal Revenue Service (KADIRS)</v>
      </c>
      <c r="C131" s="120" t="str">
        <f>Recurrent!C999</f>
        <v>Recurrent Total</v>
      </c>
      <c r="D131" s="121">
        <f>Recurrent!F999</f>
        <v>913794299</v>
      </c>
      <c r="E131" s="121">
        <f>Recurrent!G999</f>
        <v>1075494556.24</v>
      </c>
      <c r="F131" s="121">
        <f>Recurrent!H999</f>
        <v>1116268556.24</v>
      </c>
      <c r="G131" s="121">
        <f>Recurrent!I999</f>
        <v>1116268556.24</v>
      </c>
      <c r="I131" s="257"/>
    </row>
    <row r="132" spans="1:9" ht="18.75" customHeight="1">
      <c r="A132" s="118"/>
      <c r="B132" s="118"/>
      <c r="C132" s="118"/>
      <c r="D132" s="119"/>
      <c r="E132" s="119"/>
      <c r="F132" s="119"/>
      <c r="G132" s="119"/>
    </row>
    <row r="133" spans="1:9" ht="18.75" customHeight="1">
      <c r="A133" s="118" t="str">
        <f>Recurrent!A1012</f>
        <v>022200100100</v>
      </c>
      <c r="B133" s="118" t="str">
        <f>Recurrent!B1012</f>
        <v>Ministry of Commerce, Industry and Tourism</v>
      </c>
      <c r="C133" s="118" t="str">
        <f>Recurrent!C1012</f>
        <v>Personnel Cost Total</v>
      </c>
      <c r="D133" s="119">
        <f>Recurrent!F1012</f>
        <v>178936986.89600009</v>
      </c>
      <c r="E133" s="119">
        <f>Recurrent!G1012</f>
        <v>196548550.24180007</v>
      </c>
      <c r="F133" s="119">
        <f>Recurrent!H1012</f>
        <v>216203405.26598012</v>
      </c>
      <c r="G133" s="119">
        <f>Recurrent!I1012</f>
        <v>237823745.79257813</v>
      </c>
    </row>
    <row r="134" spans="1:9" ht="18.75" customHeight="1">
      <c r="A134" s="118" t="str">
        <f>Recurrent!A1033</f>
        <v>022200100100</v>
      </c>
      <c r="B134" s="118" t="str">
        <f>Recurrent!B1033</f>
        <v>Ministry of Commerce, Industry and Tourism</v>
      </c>
      <c r="C134" s="118" t="str">
        <f>Recurrent!C1033</f>
        <v>Overhead Cost Total</v>
      </c>
      <c r="D134" s="119">
        <f>Recurrent!F1033</f>
        <v>97248340</v>
      </c>
      <c r="E134" s="119">
        <f>Recurrent!G1033</f>
        <v>135045546.18000001</v>
      </c>
      <c r="F134" s="119">
        <f>Recurrent!H1033</f>
        <v>243772746.18000001</v>
      </c>
      <c r="G134" s="119">
        <f>Recurrent!I1033</f>
        <v>243772746.18000001</v>
      </c>
    </row>
    <row r="135" spans="1:9" s="122" customFormat="1" ht="18.75" customHeight="1">
      <c r="A135" s="120" t="str">
        <f>Recurrent!A1034</f>
        <v>022200100100</v>
      </c>
      <c r="B135" s="120" t="str">
        <f>Recurrent!B1034</f>
        <v>Ministry of Commerce, Industry and Tourism</v>
      </c>
      <c r="C135" s="120" t="str">
        <f>Recurrent!C1034</f>
        <v>Recurrent Total</v>
      </c>
      <c r="D135" s="121">
        <f>Recurrent!F1034</f>
        <v>276185326.89600009</v>
      </c>
      <c r="E135" s="121">
        <f>Recurrent!G1034</f>
        <v>331594096.42180008</v>
      </c>
      <c r="F135" s="121">
        <f>Recurrent!H1034</f>
        <v>459976151.44598013</v>
      </c>
      <c r="G135" s="121">
        <f>Recurrent!I1034</f>
        <v>481596491.97257817</v>
      </c>
      <c r="I135" s="257"/>
    </row>
    <row r="136" spans="1:9" ht="18.75" customHeight="1">
      <c r="A136" s="118"/>
      <c r="B136" s="118"/>
      <c r="C136" s="118"/>
      <c r="D136" s="119"/>
      <c r="E136" s="119"/>
      <c r="F136" s="119"/>
      <c r="G136" s="119"/>
    </row>
    <row r="137" spans="1:9" ht="18.75" customHeight="1">
      <c r="A137" s="118" t="str">
        <f>Recurrent!A1068</f>
        <v>011100700100</v>
      </c>
      <c r="B137" s="118" t="str">
        <f>Recurrent!B1045</f>
        <v>Industrialization and Micro Credit Management Board</v>
      </c>
      <c r="C137" s="118" t="str">
        <f>Recurrent!C1045</f>
        <v>Personnel Cost</v>
      </c>
      <c r="D137" s="119">
        <f>Recurrent!F1045</f>
        <v>6743076</v>
      </c>
      <c r="E137" s="119">
        <f>Recurrent!G1045</f>
        <v>6743076</v>
      </c>
      <c r="F137" s="119">
        <f>Recurrent!H1045</f>
        <v>6743076</v>
      </c>
      <c r="G137" s="119">
        <f>Recurrent!I1045</f>
        <v>6743076</v>
      </c>
    </row>
    <row r="138" spans="1:9" ht="18.75" customHeight="1">
      <c r="A138" s="118" t="str">
        <f>Recurrent!A1069</f>
        <v>011100700100</v>
      </c>
      <c r="B138" s="118" t="str">
        <f>Recurrent!B1068</f>
        <v>Industrialization and Micro Credit Management Board</v>
      </c>
      <c r="C138" s="118" t="str">
        <f>Recurrent!C1068</f>
        <v>Overhead Cost Total</v>
      </c>
      <c r="D138" s="119">
        <f>Recurrent!F1068</f>
        <v>11456615</v>
      </c>
      <c r="E138" s="119">
        <f>Recurrent!G1068</f>
        <v>4251197.91</v>
      </c>
      <c r="F138" s="119">
        <f>Recurrent!H1068</f>
        <v>4251197.91</v>
      </c>
      <c r="G138" s="119">
        <f>Recurrent!I1068</f>
        <v>4251197.91</v>
      </c>
    </row>
    <row r="139" spans="1:9" s="122" customFormat="1" ht="18.75" customHeight="1">
      <c r="A139" s="120" t="str">
        <f>Recurrent!A1069</f>
        <v>011100700100</v>
      </c>
      <c r="B139" s="120" t="str">
        <f>Recurrent!B1069</f>
        <v>Industrialization and Micro Credit Management Board</v>
      </c>
      <c r="C139" s="120" t="str">
        <f>Recurrent!C1069</f>
        <v>Recurrent Total</v>
      </c>
      <c r="D139" s="121">
        <f>Recurrent!F1069</f>
        <v>18199691</v>
      </c>
      <c r="E139" s="121">
        <f>Recurrent!G1069</f>
        <v>10994273.91</v>
      </c>
      <c r="F139" s="121">
        <f>Recurrent!H1069</f>
        <v>10994273.91</v>
      </c>
      <c r="G139" s="121">
        <f>Recurrent!I1069</f>
        <v>10994273.91</v>
      </c>
      <c r="I139" s="257"/>
    </row>
    <row r="140" spans="1:9" ht="18.75" customHeight="1">
      <c r="A140" s="118"/>
      <c r="B140" s="118"/>
      <c r="C140" s="118"/>
      <c r="D140" s="119"/>
      <c r="E140" s="119"/>
      <c r="F140" s="119"/>
      <c r="G140" s="119"/>
    </row>
    <row r="141" spans="1:9" ht="18.75" customHeight="1">
      <c r="A141" s="118" t="str">
        <f>Recurrent!A1080</f>
        <v>023400100100</v>
      </c>
      <c r="B141" s="118" t="str">
        <f>Recurrent!B1080</f>
        <v>Ministry of Works, Housing and Transport</v>
      </c>
      <c r="C141" s="118" t="str">
        <f>Recurrent!C1080</f>
        <v>Personnel Cost Total</v>
      </c>
      <c r="D141" s="119">
        <f>Recurrent!F1080</f>
        <v>272939989</v>
      </c>
      <c r="E141" s="119">
        <f>Recurrent!G1080</f>
        <v>261008479.09999985</v>
      </c>
      <c r="F141" s="119">
        <f>Recurrent!H1080</f>
        <v>261008479.09999985</v>
      </c>
      <c r="G141" s="119">
        <f>Recurrent!I1080</f>
        <v>261008479.09999985</v>
      </c>
    </row>
    <row r="142" spans="1:9" ht="18.75" customHeight="1">
      <c r="A142" s="118" t="str">
        <f>Recurrent!A1106</f>
        <v>023400100100</v>
      </c>
      <c r="B142" s="118" t="str">
        <f>Recurrent!B1106</f>
        <v>Ministry of Works, Housing and Transport</v>
      </c>
      <c r="C142" s="118" t="str">
        <f>Recurrent!C1106</f>
        <v>Overhead Cost Total</v>
      </c>
      <c r="D142" s="119">
        <f>Recurrent!F1106</f>
        <v>161478753</v>
      </c>
      <c r="E142" s="119">
        <f>Recurrent!G1106</f>
        <v>57812123.670000002</v>
      </c>
      <c r="F142" s="119">
        <f>Recurrent!H1106</f>
        <v>85706006.403999999</v>
      </c>
      <c r="G142" s="119">
        <f>Recurrent!I1106</f>
        <v>89130499.137999997</v>
      </c>
    </row>
    <row r="143" spans="1:9" s="122" customFormat="1" ht="18.75" customHeight="1">
      <c r="A143" s="120" t="str">
        <f>Recurrent!A1107</f>
        <v>023400100100</v>
      </c>
      <c r="B143" s="120" t="str">
        <f>Recurrent!B1107</f>
        <v>Ministry of Works, Housing and Transport</v>
      </c>
      <c r="C143" s="120" t="str">
        <f>Recurrent!C1107</f>
        <v>Recurrent Total</v>
      </c>
      <c r="D143" s="121">
        <f>Recurrent!F1107</f>
        <v>434418742</v>
      </c>
      <c r="E143" s="121">
        <f>Recurrent!G1107</f>
        <v>318820602.76999986</v>
      </c>
      <c r="F143" s="121">
        <f>Recurrent!H1107</f>
        <v>346714485.50399983</v>
      </c>
      <c r="G143" s="121">
        <f>Recurrent!I1107</f>
        <v>350138978.23799986</v>
      </c>
      <c r="I143" s="257"/>
    </row>
    <row r="144" spans="1:9" ht="18.75" customHeight="1">
      <c r="A144" s="118"/>
      <c r="B144" s="118"/>
      <c r="C144" s="118"/>
      <c r="D144" s="119"/>
      <c r="E144" s="119"/>
      <c r="F144" s="119"/>
      <c r="G144" s="119"/>
    </row>
    <row r="145" spans="1:9" ht="18.75" customHeight="1">
      <c r="A145" s="118" t="str">
        <f>Recurrent!A1118</f>
        <v>023405400100</v>
      </c>
      <c r="B145" s="118" t="str">
        <f>Recurrent!B1118</f>
        <v>Kaduna State Roads Agency (KAPWA)</v>
      </c>
      <c r="C145" s="118" t="str">
        <f>Recurrent!C1118</f>
        <v>Personnel Cost Total</v>
      </c>
      <c r="D145" s="119">
        <f>Recurrent!F1118</f>
        <v>45253399</v>
      </c>
      <c r="E145" s="119">
        <f>Recurrent!G1118</f>
        <v>41158590.490000002</v>
      </c>
      <c r="F145" s="119">
        <f>Recurrent!H1118</f>
        <v>41158590.490000002</v>
      </c>
      <c r="G145" s="119">
        <f>Recurrent!I1118</f>
        <v>41158590.490000002</v>
      </c>
    </row>
    <row r="146" spans="1:9" ht="18.75" customHeight="1">
      <c r="A146" s="118" t="str">
        <f>Recurrent!A1135</f>
        <v>023405400100</v>
      </c>
      <c r="B146" s="118" t="str">
        <f>Recurrent!B1135</f>
        <v>Kaduna State Roads Agency (KAPWA)</v>
      </c>
      <c r="C146" s="118" t="str">
        <f>Recurrent!C1135</f>
        <v>Overhead Cost Total</v>
      </c>
      <c r="D146" s="119">
        <f>Recurrent!F1135</f>
        <v>11223110</v>
      </c>
      <c r="E146" s="119">
        <f>Recurrent!G1135</f>
        <v>42412900</v>
      </c>
      <c r="F146" s="119">
        <f>Recurrent!H1135</f>
        <v>44466900</v>
      </c>
      <c r="G146" s="119">
        <f>Recurrent!I1135</f>
        <v>43276900</v>
      </c>
    </row>
    <row r="147" spans="1:9" s="122" customFormat="1" ht="18.75" customHeight="1">
      <c r="A147" s="120" t="str">
        <f>Recurrent!A1136</f>
        <v>023405400100</v>
      </c>
      <c r="B147" s="120" t="str">
        <f>Recurrent!B1136</f>
        <v>Kaduna State Roads Agency (KAPWA)</v>
      </c>
      <c r="C147" s="120" t="str">
        <f>Recurrent!C1136</f>
        <v>Recurrent Total</v>
      </c>
      <c r="D147" s="121">
        <f>Recurrent!F1136</f>
        <v>56476509</v>
      </c>
      <c r="E147" s="121">
        <f>Recurrent!G1136</f>
        <v>83571490.49000001</v>
      </c>
      <c r="F147" s="121">
        <f>Recurrent!H1136</f>
        <v>85625490.49000001</v>
      </c>
      <c r="G147" s="121">
        <f>Recurrent!I1136</f>
        <v>84435490.49000001</v>
      </c>
      <c r="I147" s="257"/>
    </row>
    <row r="148" spans="1:9" ht="18.75" customHeight="1">
      <c r="A148" s="118"/>
      <c r="B148" s="118"/>
      <c r="C148" s="118"/>
      <c r="D148" s="119"/>
      <c r="E148" s="119"/>
      <c r="F148" s="119"/>
      <c r="G148" s="119"/>
    </row>
    <row r="149" spans="1:9" ht="18.75" customHeight="1">
      <c r="A149" s="118" t="str">
        <f>Recurrent!A1148</f>
        <v>023405400200</v>
      </c>
      <c r="B149" s="118" t="str">
        <f>Recurrent!B1148</f>
        <v>Kaduna State Traffic and Environmental Law Enforcement Agency (KASTELEA)</v>
      </c>
      <c r="C149" s="118" t="str">
        <f>Recurrent!C1148</f>
        <v>Personnel Cost Total</v>
      </c>
      <c r="D149" s="119">
        <f>Recurrent!F1148</f>
        <v>884270832</v>
      </c>
      <c r="E149" s="119">
        <f>Recurrent!G1148</f>
        <v>1499576700</v>
      </c>
      <c r="F149" s="119">
        <f>Recurrent!H1148</f>
        <v>1499576700</v>
      </c>
      <c r="G149" s="119">
        <f>Recurrent!I1148</f>
        <v>1499576700</v>
      </c>
    </row>
    <row r="150" spans="1:9" ht="18.75" customHeight="1">
      <c r="A150" s="118" t="str">
        <f>Recurrent!A1169</f>
        <v>023405400200</v>
      </c>
      <c r="B150" s="118" t="str">
        <f>Recurrent!B1169</f>
        <v>Kaduna State Traffic and Environmental Law Enforcement Agency (KASTELEA)</v>
      </c>
      <c r="C150" s="118" t="str">
        <f>Recurrent!C1169</f>
        <v>Overhead Cost Total</v>
      </c>
      <c r="D150" s="119">
        <f>Recurrent!F1169</f>
        <v>141893865</v>
      </c>
      <c r="E150" s="119">
        <f>Recurrent!G1169</f>
        <v>187024000</v>
      </c>
      <c r="F150" s="119">
        <f>Recurrent!H1169</f>
        <v>171709000</v>
      </c>
      <c r="G150" s="119">
        <f>Recurrent!I1169</f>
        <v>171709000</v>
      </c>
    </row>
    <row r="151" spans="1:9" s="122" customFormat="1" ht="18.75" customHeight="1">
      <c r="A151" s="120" t="str">
        <f>Recurrent!A1170</f>
        <v>023405400200</v>
      </c>
      <c r="B151" s="120" t="str">
        <f>Recurrent!B1170</f>
        <v>Kaduna State Traffic and Environmental Law Enforcement Agency (KASTELEA)</v>
      </c>
      <c r="C151" s="120" t="str">
        <f>Recurrent!C1170</f>
        <v>Recurrent Total</v>
      </c>
      <c r="D151" s="121">
        <f>Recurrent!F1170</f>
        <v>1026164697</v>
      </c>
      <c r="E151" s="121">
        <f>Recurrent!G1170</f>
        <v>1686600700</v>
      </c>
      <c r="F151" s="121">
        <f>Recurrent!H1170</f>
        <v>1671285700</v>
      </c>
      <c r="G151" s="121">
        <f>Recurrent!I1170</f>
        <v>1671285700</v>
      </c>
      <c r="I151" s="257"/>
    </row>
    <row r="152" spans="1:9" ht="18.75" customHeight="1">
      <c r="A152" s="118"/>
      <c r="B152" s="118"/>
      <c r="C152" s="118"/>
      <c r="D152" s="119"/>
      <c r="E152" s="119"/>
      <c r="F152" s="119"/>
      <c r="G152" s="119"/>
    </row>
    <row r="153" spans="1:9" ht="18.75" customHeight="1">
      <c r="A153" s="118" t="str">
        <f>Recurrent!A1174</f>
        <v>023405400300</v>
      </c>
      <c r="B153" s="118" t="str">
        <f>Recurrent!B1174</f>
        <v>Kaduna State Facilities Management Agency (KADFAMA)</v>
      </c>
      <c r="C153" s="118" t="str">
        <f>Recurrent!C1174</f>
        <v>Personnel Cost Total</v>
      </c>
      <c r="D153" s="119">
        <f>Recurrent!F1174</f>
        <v>32962268</v>
      </c>
      <c r="E153" s="119">
        <f>Recurrent!G1174</f>
        <v>45000000</v>
      </c>
      <c r="F153" s="119">
        <f>Recurrent!H1174</f>
        <v>49500000</v>
      </c>
      <c r="G153" s="119">
        <f>Recurrent!I1174</f>
        <v>54450000</v>
      </c>
    </row>
    <row r="154" spans="1:9" ht="18.75" customHeight="1">
      <c r="A154" s="118" t="str">
        <f>Recurrent!A1195</f>
        <v>023405400300</v>
      </c>
      <c r="B154" s="118" t="str">
        <f>Recurrent!B1195</f>
        <v>Kaduna State Facilities Management Agency (KADFAMA)</v>
      </c>
      <c r="C154" s="118" t="str">
        <f>Recurrent!C1195</f>
        <v>Overhead Cost Total</v>
      </c>
      <c r="D154" s="119">
        <f>Recurrent!F1195</f>
        <v>152085140</v>
      </c>
      <c r="E154" s="119">
        <f>Recurrent!G1195</f>
        <v>664172900</v>
      </c>
      <c r="F154" s="119">
        <f>Recurrent!H1195</f>
        <v>1212672900</v>
      </c>
      <c r="G154" s="119">
        <f>Recurrent!I1195</f>
        <v>1212672900</v>
      </c>
    </row>
    <row r="155" spans="1:9" s="122" customFormat="1" ht="18.75" customHeight="1">
      <c r="A155" s="120" t="str">
        <f>Recurrent!A1196</f>
        <v>023405400300</v>
      </c>
      <c r="B155" s="120" t="str">
        <f>Recurrent!B1196</f>
        <v>Kaduna State Facilities Management Agency (KADFAMA)</v>
      </c>
      <c r="C155" s="120" t="str">
        <f>Recurrent!C1196</f>
        <v>Recurrent Total</v>
      </c>
      <c r="D155" s="121">
        <f>Recurrent!F1196</f>
        <v>185047408</v>
      </c>
      <c r="E155" s="121">
        <f>Recurrent!G1196</f>
        <v>709172900</v>
      </c>
      <c r="F155" s="121">
        <f>Recurrent!H1196</f>
        <v>1262172900</v>
      </c>
      <c r="G155" s="121">
        <f>Recurrent!I1196</f>
        <v>1267122900</v>
      </c>
      <c r="I155" s="257"/>
    </row>
    <row r="156" spans="1:9" ht="18.75" customHeight="1">
      <c r="A156" s="118"/>
      <c r="B156" s="118"/>
      <c r="C156" s="118"/>
      <c r="D156" s="119"/>
      <c r="E156" s="119"/>
      <c r="F156" s="119"/>
      <c r="G156" s="119"/>
    </row>
    <row r="157" spans="1:9" ht="18.75" customHeight="1">
      <c r="A157" s="118" t="str">
        <f>Recurrent!A1209</f>
        <v>023500100100</v>
      </c>
      <c r="B157" s="118" t="str">
        <f>Recurrent!B1209</f>
        <v>Ministry of Environment and Natural Resources</v>
      </c>
      <c r="C157" s="118" t="str">
        <f>Recurrent!C1209</f>
        <v>Personnel Cost Total</v>
      </c>
      <c r="D157" s="119">
        <f>Recurrent!F1209</f>
        <v>63915129</v>
      </c>
      <c r="E157" s="119">
        <f>Recurrent!G1209</f>
        <v>62405249.359999999</v>
      </c>
      <c r="F157" s="119">
        <f>Recurrent!H1209</f>
        <v>85143459.960000023</v>
      </c>
      <c r="G157" s="119">
        <f>Recurrent!I1209</f>
        <v>85143459.960000023</v>
      </c>
    </row>
    <row r="158" spans="1:9" ht="18.75" customHeight="1">
      <c r="A158" s="118" t="str">
        <f>Recurrent!A1227</f>
        <v>023500100100</v>
      </c>
      <c r="B158" s="118" t="str">
        <f>Recurrent!B1227</f>
        <v>Ministry of Environment and Natural Resources</v>
      </c>
      <c r="C158" s="118" t="str">
        <f>Recurrent!C1227</f>
        <v>Overhead Cost Total</v>
      </c>
      <c r="D158" s="119">
        <f>Recurrent!F1227</f>
        <v>37498339</v>
      </c>
      <c r="E158" s="119">
        <f>Recurrent!G1227</f>
        <v>33783681</v>
      </c>
      <c r="F158" s="119">
        <f>Recurrent!H1227</f>
        <v>12539545</v>
      </c>
      <c r="G158" s="119">
        <f>Recurrent!I1227</f>
        <v>12182145</v>
      </c>
    </row>
    <row r="159" spans="1:9" s="122" customFormat="1" ht="18.75" customHeight="1">
      <c r="A159" s="120" t="str">
        <f>Recurrent!A1228</f>
        <v>023500100100</v>
      </c>
      <c r="B159" s="120" t="str">
        <f>Recurrent!B1228</f>
        <v>Ministry of Environment and Natural Resources</v>
      </c>
      <c r="C159" s="120" t="str">
        <f>Recurrent!C1228</f>
        <v>Recurrent Total</v>
      </c>
      <c r="D159" s="121">
        <f>Recurrent!F1228</f>
        <v>101413468</v>
      </c>
      <c r="E159" s="121">
        <f>Recurrent!G1228</f>
        <v>96188930.359999999</v>
      </c>
      <c r="F159" s="121">
        <f>Recurrent!H1228</f>
        <v>97683004.960000023</v>
      </c>
      <c r="G159" s="121">
        <f>Recurrent!I1228</f>
        <v>97325604.960000023</v>
      </c>
      <c r="I159" s="257"/>
    </row>
    <row r="160" spans="1:9" ht="18.75" customHeight="1">
      <c r="A160" s="118"/>
      <c r="B160" s="118"/>
      <c r="C160" s="118"/>
      <c r="D160" s="119"/>
      <c r="E160" s="119"/>
      <c r="F160" s="119"/>
      <c r="G160" s="119"/>
    </row>
    <row r="161" spans="1:9" ht="18.75" customHeight="1">
      <c r="A161" s="118" t="str">
        <f>Recurrent!A1240</f>
        <v>023501600100</v>
      </c>
      <c r="B161" s="118" t="str">
        <f>Recurrent!B1240</f>
        <v>Kaduna State Environmental Protection Authority (KEPA)</v>
      </c>
      <c r="C161" s="118" t="str">
        <f>Recurrent!C1240</f>
        <v>Personnel Cost Total</v>
      </c>
      <c r="D161" s="119">
        <f>Recurrent!F1240</f>
        <v>79993504</v>
      </c>
      <c r="E161" s="119">
        <f>Recurrent!G1240</f>
        <v>83214202.815999985</v>
      </c>
      <c r="F161" s="119">
        <f>Recurrent!H1240</f>
        <v>85143459.960000023</v>
      </c>
      <c r="G161" s="119">
        <f>Recurrent!I1240</f>
        <v>85143459.960000023</v>
      </c>
    </row>
    <row r="162" spans="1:9" ht="18.75" customHeight="1">
      <c r="A162" s="118" t="str">
        <f>Recurrent!A1277</f>
        <v>023501600100</v>
      </c>
      <c r="B162" s="118" t="str">
        <f>Recurrent!B1277</f>
        <v>Kaduna State Environmental Protection Authority (KEPA)</v>
      </c>
      <c r="C162" s="118" t="str">
        <f>Recurrent!C1277</f>
        <v>Overhead Cost Total</v>
      </c>
      <c r="D162" s="119">
        <f>Recurrent!F1277</f>
        <v>13173567</v>
      </c>
      <c r="E162" s="119">
        <f>Recurrent!G1277</f>
        <v>91870720</v>
      </c>
      <c r="F162" s="119">
        <f>Recurrent!H1277</f>
        <v>70446720</v>
      </c>
      <c r="G162" s="119">
        <f>Recurrent!I1277</f>
        <v>91022720</v>
      </c>
    </row>
    <row r="163" spans="1:9" s="122" customFormat="1" ht="18.75" customHeight="1">
      <c r="A163" s="120" t="str">
        <f>Recurrent!A1278</f>
        <v>023501600100</v>
      </c>
      <c r="B163" s="120" t="str">
        <f>Recurrent!B1278</f>
        <v>Kaduna State Environmental Protection Authority (KEPA)</v>
      </c>
      <c r="C163" s="120" t="str">
        <f>Recurrent!C1278</f>
        <v>Recurrent Total</v>
      </c>
      <c r="D163" s="121">
        <f>Recurrent!F1278</f>
        <v>93167071</v>
      </c>
      <c r="E163" s="121">
        <f>Recurrent!G1278</f>
        <v>175084922.81599998</v>
      </c>
      <c r="F163" s="121">
        <f>Recurrent!H1278</f>
        <v>155590179.96000004</v>
      </c>
      <c r="G163" s="121">
        <f>Recurrent!I1278</f>
        <v>176166179.96000004</v>
      </c>
      <c r="I163" s="257"/>
    </row>
    <row r="164" spans="1:9" ht="18.75" customHeight="1">
      <c r="A164" s="118"/>
      <c r="B164" s="118"/>
      <c r="C164" s="118"/>
      <c r="D164" s="119"/>
      <c r="E164" s="119"/>
      <c r="F164" s="119"/>
      <c r="G164" s="119"/>
    </row>
    <row r="165" spans="1:9" ht="18.75" customHeight="1">
      <c r="A165" s="118" t="str">
        <f>Recurrent!A1282</f>
        <v>023800100100</v>
      </c>
      <c r="B165" s="118" t="str">
        <f>Recurrent!B1282</f>
        <v>Kaduna State Planning and Budget Commission</v>
      </c>
      <c r="C165" s="118" t="str">
        <f>Recurrent!C1282</f>
        <v>Personnel Cost Total</v>
      </c>
      <c r="D165" s="119">
        <f>Recurrent!F1282</f>
        <v>213442235</v>
      </c>
      <c r="E165" s="119">
        <f>Recurrent!G1282</f>
        <v>213442235</v>
      </c>
      <c r="F165" s="119">
        <f>Recurrent!H1282</f>
        <v>213442235</v>
      </c>
      <c r="G165" s="119">
        <f>Recurrent!I1282</f>
        <v>213442235</v>
      </c>
    </row>
    <row r="166" spans="1:9" ht="18.75" customHeight="1">
      <c r="A166" s="118" t="str">
        <f>Recurrent!A1300</f>
        <v>023800100100</v>
      </c>
      <c r="B166" s="118" t="str">
        <f>Recurrent!B1300</f>
        <v>Kaduna State Planning and Budget Commission</v>
      </c>
      <c r="C166" s="118" t="str">
        <f>Recurrent!C1300</f>
        <v>Overhead Cost Total</v>
      </c>
      <c r="D166" s="119">
        <f>Recurrent!F1300</f>
        <v>198463231</v>
      </c>
      <c r="E166" s="119">
        <f>Recurrent!G1300</f>
        <v>226035200</v>
      </c>
      <c r="F166" s="119">
        <f>Recurrent!H1300</f>
        <v>172135200</v>
      </c>
      <c r="G166" s="119">
        <f>Recurrent!I1300</f>
        <v>172135200</v>
      </c>
    </row>
    <row r="167" spans="1:9" s="122" customFormat="1" ht="18.75" customHeight="1">
      <c r="A167" s="120" t="str">
        <f>Recurrent!A1301</f>
        <v>023800100100</v>
      </c>
      <c r="B167" s="120" t="str">
        <f>Recurrent!B1301</f>
        <v>Kaduna State Planning and Budget Commission</v>
      </c>
      <c r="C167" s="120" t="str">
        <f>Recurrent!C1301</f>
        <v>Recurrent Total</v>
      </c>
      <c r="D167" s="121">
        <f>Recurrent!F1301</f>
        <v>411905466</v>
      </c>
      <c r="E167" s="121">
        <f>Recurrent!G1301</f>
        <v>439477435</v>
      </c>
      <c r="F167" s="121">
        <f>Recurrent!H1301</f>
        <v>385577435</v>
      </c>
      <c r="G167" s="121">
        <f>Recurrent!I1301</f>
        <v>385577435</v>
      </c>
      <c r="I167" s="257"/>
    </row>
    <row r="168" spans="1:9" ht="18.75" customHeight="1">
      <c r="A168" s="118"/>
      <c r="B168" s="118"/>
      <c r="C168" s="118"/>
      <c r="D168" s="119"/>
      <c r="E168" s="119"/>
      <c r="F168" s="119"/>
      <c r="G168" s="119"/>
    </row>
    <row r="169" spans="1:9" ht="18.75" customHeight="1">
      <c r="A169" s="118" t="str">
        <f>Recurrent!A1305</f>
        <v>023600200100</v>
      </c>
      <c r="B169" s="118" t="str">
        <f>Recurrent!B1305</f>
        <v>Kaduna State Bureau of Statistics</v>
      </c>
      <c r="C169" s="118" t="str">
        <f>Recurrent!C1305</f>
        <v>Personnel Cost Total</v>
      </c>
      <c r="D169" s="119">
        <f>Recurrent!F1305</f>
        <v>102853014</v>
      </c>
      <c r="E169" s="119">
        <f>Recurrent!G1305</f>
        <v>107965746</v>
      </c>
      <c r="F169" s="119">
        <f>Recurrent!H1305</f>
        <v>107965746</v>
      </c>
      <c r="G169" s="119">
        <f>Recurrent!I1305</f>
        <v>107965746</v>
      </c>
    </row>
    <row r="170" spans="1:9" ht="18.75" customHeight="1">
      <c r="A170" s="118" t="str">
        <f>Recurrent!A1322</f>
        <v>023600200100</v>
      </c>
      <c r="B170" s="118" t="str">
        <f>Recurrent!B1322</f>
        <v>Kaduna State Bureau of Statistics</v>
      </c>
      <c r="C170" s="118" t="str">
        <f>Recurrent!C1322</f>
        <v>Overhead Cost Total</v>
      </c>
      <c r="D170" s="119">
        <f>Recurrent!F1322</f>
        <v>19549509</v>
      </c>
      <c r="E170" s="119">
        <f>Recurrent!G1322</f>
        <v>19549510</v>
      </c>
      <c r="F170" s="119">
        <f>Recurrent!H1322</f>
        <v>5977420</v>
      </c>
      <c r="G170" s="119">
        <f>Recurrent!I1322</f>
        <v>5977420</v>
      </c>
    </row>
    <row r="171" spans="1:9" s="122" customFormat="1" ht="18.75" customHeight="1">
      <c r="A171" s="120" t="str">
        <f>Recurrent!A1323</f>
        <v>023600200100</v>
      </c>
      <c r="B171" s="120" t="str">
        <f>Recurrent!B1323</f>
        <v>Kaduna State Bureau of Statistics</v>
      </c>
      <c r="C171" s="120" t="str">
        <f>Recurrent!C1323</f>
        <v>Recurrent Total</v>
      </c>
      <c r="D171" s="121">
        <f>Recurrent!F1323</f>
        <v>122402523</v>
      </c>
      <c r="E171" s="121">
        <f>Recurrent!G1323</f>
        <v>127515256</v>
      </c>
      <c r="F171" s="121">
        <f>Recurrent!H1323</f>
        <v>113943166</v>
      </c>
      <c r="G171" s="121">
        <f>Recurrent!I1323</f>
        <v>113943166</v>
      </c>
      <c r="I171" s="257"/>
    </row>
    <row r="172" spans="1:9" ht="18.75" customHeight="1">
      <c r="A172" s="118"/>
      <c r="B172" s="118"/>
      <c r="C172" s="118"/>
      <c r="D172" s="119"/>
      <c r="E172" s="119"/>
      <c r="F172" s="119"/>
      <c r="G172" s="119"/>
    </row>
    <row r="173" spans="1:9" ht="18.75" customHeight="1">
      <c r="A173" s="118" t="str">
        <f>Recurrent!A1336</f>
        <v>025200100100</v>
      </c>
      <c r="B173" s="118" t="str">
        <f>Recurrent!B1336</f>
        <v>Ministry of Water Resources</v>
      </c>
      <c r="C173" s="118" t="str">
        <f>Recurrent!C1336</f>
        <v>Personnel Cost Total</v>
      </c>
      <c r="D173" s="119">
        <f>Recurrent!F1336</f>
        <v>54145946</v>
      </c>
      <c r="E173" s="119">
        <f>Recurrent!G1336</f>
        <v>48941886.320000008</v>
      </c>
      <c r="F173" s="119">
        <f>Recurrent!H1336</f>
        <v>48941886.320000008</v>
      </c>
      <c r="G173" s="119">
        <f>Recurrent!I1336</f>
        <v>48941886.320000008</v>
      </c>
    </row>
    <row r="174" spans="1:9" ht="18.75" customHeight="1">
      <c r="A174" s="118" t="str">
        <f>Recurrent!A1350</f>
        <v>025200100100</v>
      </c>
      <c r="B174" s="118" t="str">
        <f>Recurrent!B1350</f>
        <v>Ministry of Water Resources</v>
      </c>
      <c r="C174" s="118" t="str">
        <f>Recurrent!C1350</f>
        <v>Overhead Cost Total</v>
      </c>
      <c r="D174" s="119">
        <f>Recurrent!F1350</f>
        <v>14563787</v>
      </c>
      <c r="E174" s="119">
        <f>Recurrent!G1350</f>
        <v>18015550</v>
      </c>
      <c r="F174" s="119">
        <f>Recurrent!H1350</f>
        <v>17039550</v>
      </c>
      <c r="G174" s="119">
        <f>Recurrent!I1350</f>
        <v>17175550</v>
      </c>
    </row>
    <row r="175" spans="1:9" s="122" customFormat="1" ht="18.75" customHeight="1">
      <c r="A175" s="120" t="str">
        <f>Recurrent!A1351</f>
        <v>025200100100</v>
      </c>
      <c r="B175" s="120" t="str">
        <f>Recurrent!B1351</f>
        <v>Ministry of Water Resources</v>
      </c>
      <c r="C175" s="120" t="str">
        <f>Recurrent!C1351</f>
        <v>Recurrent Total</v>
      </c>
      <c r="D175" s="121">
        <f>Recurrent!F1351</f>
        <v>68709733</v>
      </c>
      <c r="E175" s="121">
        <f>Recurrent!G1351</f>
        <v>66957436.320000008</v>
      </c>
      <c r="F175" s="121">
        <f>Recurrent!H1351</f>
        <v>65981436.320000008</v>
      </c>
      <c r="G175" s="121">
        <f>Recurrent!I1351</f>
        <v>66117436.320000008</v>
      </c>
      <c r="I175" s="257"/>
    </row>
    <row r="176" spans="1:9" ht="18.75" customHeight="1">
      <c r="A176" s="118"/>
      <c r="B176" s="118"/>
      <c r="C176" s="118"/>
      <c r="D176" s="119"/>
      <c r="E176" s="119"/>
      <c r="F176" s="119"/>
      <c r="G176" s="119"/>
    </row>
    <row r="177" spans="1:9" ht="18.75" customHeight="1">
      <c r="A177" s="118"/>
      <c r="B177" s="118"/>
      <c r="C177" s="118"/>
      <c r="D177" s="119"/>
      <c r="E177" s="119"/>
      <c r="F177" s="119"/>
      <c r="G177" s="119"/>
    </row>
    <row r="178" spans="1:9" ht="18.75" customHeight="1">
      <c r="A178" s="118"/>
      <c r="B178" s="118"/>
      <c r="C178" s="118"/>
      <c r="D178" s="119"/>
      <c r="E178" s="119"/>
      <c r="F178" s="119"/>
      <c r="G178" s="119"/>
    </row>
    <row r="179" spans="1:9" ht="18.75" customHeight="1">
      <c r="A179" s="118" t="str">
        <f>Recurrent!A1363</f>
        <v>025200400100</v>
      </c>
      <c r="B179" s="118" t="str">
        <f>Recurrent!B1363</f>
        <v>RUWASSA</v>
      </c>
      <c r="C179" s="118" t="str">
        <f>Recurrent!C1363</f>
        <v>Personnel Cost Total</v>
      </c>
      <c r="D179" s="119">
        <f>Recurrent!F1363</f>
        <v>17108769</v>
      </c>
      <c r="E179" s="119">
        <f>Recurrent!G1363</f>
        <v>18829208.543999996</v>
      </c>
      <c r="F179" s="119">
        <f>Recurrent!H1363</f>
        <v>18829208.543999996</v>
      </c>
      <c r="G179" s="119">
        <f>Recurrent!I1363</f>
        <v>18829208.543999996</v>
      </c>
    </row>
    <row r="180" spans="1:9" ht="18.75" customHeight="1">
      <c r="A180" s="118" t="str">
        <f>Recurrent!A1376</f>
        <v>025200400100</v>
      </c>
      <c r="B180" s="118" t="str">
        <f>Recurrent!B1376</f>
        <v>RUWASSA</v>
      </c>
      <c r="C180" s="118" t="str">
        <f>Recurrent!C1376</f>
        <v>Overhead Cost Total</v>
      </c>
      <c r="D180" s="119">
        <f>Recurrent!F1376</f>
        <v>6591756</v>
      </c>
      <c r="E180" s="119">
        <f>Recurrent!G1376</f>
        <v>6583500</v>
      </c>
      <c r="F180" s="119">
        <f>Recurrent!H1376</f>
        <v>20029500</v>
      </c>
      <c r="G180" s="119">
        <f>Recurrent!I1376</f>
        <v>17258500</v>
      </c>
    </row>
    <row r="181" spans="1:9" s="122" customFormat="1" ht="18.75" customHeight="1">
      <c r="A181" s="120" t="str">
        <f>Recurrent!A1377</f>
        <v>025200400100</v>
      </c>
      <c r="B181" s="120" t="str">
        <f>Recurrent!B1377</f>
        <v>RUWASSA</v>
      </c>
      <c r="C181" s="120" t="str">
        <f>Recurrent!C1377</f>
        <v>Recurrent Total</v>
      </c>
      <c r="D181" s="121">
        <f>Recurrent!F1377</f>
        <v>23700525</v>
      </c>
      <c r="E181" s="121">
        <f>Recurrent!G1377</f>
        <v>25412708.543999996</v>
      </c>
      <c r="F181" s="121">
        <f>Recurrent!H1377</f>
        <v>38858708.544</v>
      </c>
      <c r="G181" s="121">
        <f>Recurrent!I1377</f>
        <v>36087708.544</v>
      </c>
      <c r="I181" s="257"/>
    </row>
    <row r="182" spans="1:9" ht="18.75" customHeight="1">
      <c r="A182" s="118"/>
      <c r="B182" s="118"/>
      <c r="C182" s="118"/>
      <c r="D182" s="119"/>
      <c r="E182" s="119"/>
      <c r="F182" s="119"/>
      <c r="G182" s="119"/>
    </row>
    <row r="183" spans="1:9" ht="18.75" customHeight="1">
      <c r="A183" s="118" t="str">
        <f>Recurrent!A1389</f>
        <v>025200500100</v>
      </c>
      <c r="B183" s="118" t="str">
        <f>Recurrent!B1389</f>
        <v>Water Services Regulatory Commission</v>
      </c>
      <c r="C183" s="118" t="str">
        <f>Recurrent!C1389</f>
        <v>Personnel Cost Total</v>
      </c>
      <c r="D183" s="119">
        <f>Recurrent!F1389</f>
        <v>0</v>
      </c>
      <c r="E183" s="119">
        <f>Recurrent!G1389</f>
        <v>8053811.3999999994</v>
      </c>
      <c r="F183" s="119">
        <f>Recurrent!H1389</f>
        <v>8053811.3999999994</v>
      </c>
      <c r="G183" s="119">
        <f>Recurrent!I1389</f>
        <v>8053811.3999999994</v>
      </c>
    </row>
    <row r="184" spans="1:9" ht="18.75" customHeight="1">
      <c r="A184" s="118" t="str">
        <f>Recurrent!A1415</f>
        <v>025200500100</v>
      </c>
      <c r="B184" s="118" t="str">
        <f>Recurrent!B1415</f>
        <v>Water Services Regulatory Commission</v>
      </c>
      <c r="C184" s="118" t="str">
        <f>Recurrent!C1415</f>
        <v>Overhead Cost Total</v>
      </c>
      <c r="D184" s="119">
        <f>Recurrent!F1415</f>
        <v>0</v>
      </c>
      <c r="E184" s="119">
        <f>Recurrent!G1415</f>
        <v>39640300</v>
      </c>
      <c r="F184" s="119">
        <f>Recurrent!H1415</f>
        <v>86832500</v>
      </c>
      <c r="G184" s="119">
        <f>Recurrent!I1415</f>
        <v>39213000</v>
      </c>
    </row>
    <row r="185" spans="1:9" s="122" customFormat="1" ht="18.75" customHeight="1">
      <c r="A185" s="120" t="str">
        <f>Recurrent!A1416</f>
        <v>025200500100</v>
      </c>
      <c r="B185" s="120" t="str">
        <f>Recurrent!B1416</f>
        <v>Water Services Regulatory Commission</v>
      </c>
      <c r="C185" s="120" t="str">
        <f>Recurrent!C1416</f>
        <v>Recurrent Total</v>
      </c>
      <c r="D185" s="121">
        <f>Recurrent!F1416</f>
        <v>0</v>
      </c>
      <c r="E185" s="121">
        <f>Recurrent!G1416</f>
        <v>47694111.399999999</v>
      </c>
      <c r="F185" s="121">
        <f>Recurrent!H1416</f>
        <v>94886311.400000006</v>
      </c>
      <c r="G185" s="121">
        <f>Recurrent!I1416</f>
        <v>47266811.399999999</v>
      </c>
      <c r="I185" s="257"/>
    </row>
    <row r="186" spans="1:9" ht="18.75" customHeight="1">
      <c r="A186" s="118"/>
      <c r="B186" s="118"/>
      <c r="C186" s="118"/>
      <c r="D186" s="119"/>
      <c r="E186" s="119"/>
      <c r="F186" s="119"/>
      <c r="G186" s="119"/>
    </row>
    <row r="187" spans="1:9" ht="18.75" customHeight="1">
      <c r="A187" s="118" t="str">
        <f>Recurrent!A1427</f>
        <v>011100100200</v>
      </c>
      <c r="B187" s="118" t="str">
        <f>Recurrent!B1427</f>
        <v>Ministry of Rural and Community Development</v>
      </c>
      <c r="C187" s="118" t="str">
        <f>Recurrent!C1427</f>
        <v>Personnel Cost Total</v>
      </c>
      <c r="D187" s="119">
        <f>Recurrent!F1427</f>
        <v>64874650</v>
      </c>
      <c r="E187" s="119">
        <f>Recurrent!G1427</f>
        <v>84628592.530000001</v>
      </c>
      <c r="F187" s="119">
        <f>Recurrent!H1427</f>
        <v>84628592.530000001</v>
      </c>
      <c r="G187" s="119">
        <f>Recurrent!I1427</f>
        <v>84628592.530000001</v>
      </c>
    </row>
    <row r="188" spans="1:9" ht="18.75" customHeight="1">
      <c r="A188" s="118" t="str">
        <f>Recurrent!A1450</f>
        <v>011100100200</v>
      </c>
      <c r="B188" s="118" t="str">
        <f>Recurrent!B1450</f>
        <v>Ministry of Rural and Community Development</v>
      </c>
      <c r="C188" s="118" t="str">
        <f>Recurrent!C1450</f>
        <v>Overhead Cost Total</v>
      </c>
      <c r="D188" s="119">
        <f>Recurrent!F1450</f>
        <v>134406819</v>
      </c>
      <c r="E188" s="119">
        <f>Recurrent!G1450</f>
        <v>24360000</v>
      </c>
      <c r="F188" s="119">
        <f>Recurrent!H1450</f>
        <v>44370000</v>
      </c>
      <c r="G188" s="119">
        <f>Recurrent!I1450</f>
        <v>45570000</v>
      </c>
    </row>
    <row r="189" spans="1:9" s="122" customFormat="1" ht="18.75" customHeight="1">
      <c r="A189" s="120" t="str">
        <f>Recurrent!A1451</f>
        <v>011100100200</v>
      </c>
      <c r="B189" s="120" t="str">
        <f>Recurrent!B1451</f>
        <v>Ministry of Rural and Community Development</v>
      </c>
      <c r="C189" s="120" t="str">
        <f>Recurrent!C1451</f>
        <v>Recurrent Total</v>
      </c>
      <c r="D189" s="121">
        <f>Recurrent!F1451</f>
        <v>199281469</v>
      </c>
      <c r="E189" s="121">
        <f>Recurrent!G1451</f>
        <v>108988592.53</v>
      </c>
      <c r="F189" s="121">
        <f>Recurrent!H1451</f>
        <v>128998592.53</v>
      </c>
      <c r="G189" s="121">
        <f>Recurrent!I1451</f>
        <v>130198592.53</v>
      </c>
      <c r="I189" s="257"/>
    </row>
    <row r="190" spans="1:9" ht="18.75" customHeight="1">
      <c r="A190" s="118"/>
      <c r="B190" s="118"/>
      <c r="C190" s="118"/>
      <c r="D190" s="119"/>
      <c r="E190" s="119"/>
      <c r="F190" s="119"/>
      <c r="G190" s="119"/>
    </row>
    <row r="191" spans="1:9" ht="18.75" customHeight="1">
      <c r="A191" s="118" t="str">
        <f>Recurrent!A1463</f>
        <v>011100100200</v>
      </c>
      <c r="B191" s="118" t="str">
        <f>Recurrent!B1463</f>
        <v>Kaduna Power Supply Company Limited (KAPSCO)</v>
      </c>
      <c r="C191" s="118" t="str">
        <f>Recurrent!C1463</f>
        <v>Personnel Cost Total</v>
      </c>
      <c r="D191" s="119">
        <f>Recurrent!F1463</f>
        <v>16918731</v>
      </c>
      <c r="E191" s="119">
        <f>Recurrent!G1463</f>
        <v>18301526.259999998</v>
      </c>
      <c r="F191" s="119">
        <f>Recurrent!H1463</f>
        <v>6537058.0900000008</v>
      </c>
      <c r="G191" s="119">
        <f>Recurrent!I1463</f>
        <v>7184997.4900000002</v>
      </c>
    </row>
    <row r="192" spans="1:9" ht="18.75" customHeight="1">
      <c r="A192" s="118" t="str">
        <f>Recurrent!A1484</f>
        <v>011100100200</v>
      </c>
      <c r="B192" s="118" t="str">
        <f>Recurrent!B1484</f>
        <v>Kaduna Power Supply Company Limited (KAPSCO)</v>
      </c>
      <c r="C192" s="118" t="str">
        <f>Recurrent!C1484</f>
        <v>Overhead Cost Total</v>
      </c>
      <c r="D192" s="119">
        <f>Recurrent!F1484</f>
        <v>17742196</v>
      </c>
      <c r="E192" s="119">
        <f>Recurrent!G1484</f>
        <v>4577000</v>
      </c>
      <c r="F192" s="119">
        <f>Recurrent!H1484</f>
        <v>8757000</v>
      </c>
      <c r="G192" s="119">
        <f>Recurrent!I1484</f>
        <v>8957000</v>
      </c>
    </row>
    <row r="193" spans="1:9" s="122" customFormat="1" ht="18.75" customHeight="1">
      <c r="A193" s="120" t="str">
        <f>Recurrent!A1485</f>
        <v>011100100200</v>
      </c>
      <c r="B193" s="120" t="str">
        <f>Recurrent!B1485</f>
        <v>Kaduna Power Supply Company Limited (KAPSCO)</v>
      </c>
      <c r="C193" s="120" t="str">
        <f>Recurrent!C1485</f>
        <v>Recurrent Total</v>
      </c>
      <c r="D193" s="121">
        <f>Recurrent!F1485</f>
        <v>34660927</v>
      </c>
      <c r="E193" s="121">
        <f>Recurrent!G1485</f>
        <v>22878526.259999998</v>
      </c>
      <c r="F193" s="121">
        <f>Recurrent!H1485</f>
        <v>15294058.09</v>
      </c>
      <c r="G193" s="121">
        <f>Recurrent!I1485</f>
        <v>16141997.49</v>
      </c>
      <c r="I193" s="257"/>
    </row>
    <row r="194" spans="1:9" ht="18.75" customHeight="1">
      <c r="A194" s="118"/>
      <c r="B194" s="118"/>
      <c r="C194" s="118"/>
      <c r="D194" s="119"/>
      <c r="E194" s="119"/>
      <c r="F194" s="119"/>
      <c r="G194" s="119"/>
    </row>
    <row r="195" spans="1:9" ht="18.75" customHeight="1">
      <c r="A195" s="118" t="str">
        <f>Recurrent!A1527</f>
        <v>051300100100</v>
      </c>
      <c r="B195" s="118" t="str">
        <f>Recurrent!B1527</f>
        <v>Ministry of Youth, Sports and Culture</v>
      </c>
      <c r="C195" s="118" t="str">
        <f>Recurrent!C1527</f>
        <v>Personnel Cost Total</v>
      </c>
      <c r="D195" s="119">
        <f>Recurrent!F1527</f>
        <v>145245463</v>
      </c>
      <c r="E195" s="119">
        <f>Recurrent!G1527</f>
        <v>155329385.74999997</v>
      </c>
      <c r="F195" s="119">
        <f>Recurrent!H1527</f>
        <v>164031538.98999998</v>
      </c>
      <c r="G195" s="119">
        <f>Recurrent!I1527</f>
        <v>173603812.40000004</v>
      </c>
    </row>
    <row r="196" spans="1:9" ht="18.75" customHeight="1">
      <c r="A196" s="118" t="str">
        <f>Recurrent!A1543</f>
        <v>051300100100</v>
      </c>
      <c r="B196" s="118" t="str">
        <f>Recurrent!B1543</f>
        <v>Ministry of Youth, Sports and Culture</v>
      </c>
      <c r="C196" s="118" t="str">
        <f>Recurrent!C1543</f>
        <v>Overhead Cost Total</v>
      </c>
      <c r="D196" s="119">
        <f>Recurrent!F1543</f>
        <v>178298464</v>
      </c>
      <c r="E196" s="119">
        <f>Recurrent!G1543</f>
        <v>177484415</v>
      </c>
      <c r="F196" s="119">
        <f>Recurrent!H1543</f>
        <v>323884415</v>
      </c>
      <c r="G196" s="119">
        <f>Recurrent!I1543</f>
        <v>323784415</v>
      </c>
    </row>
    <row r="197" spans="1:9" s="122" customFormat="1" ht="18.75" customHeight="1">
      <c r="A197" s="120" t="str">
        <f>Recurrent!A1544</f>
        <v>051300100100</v>
      </c>
      <c r="B197" s="120" t="str">
        <f>Recurrent!B1544</f>
        <v>Ministry of Youth, Sports and Culture</v>
      </c>
      <c r="C197" s="120" t="str">
        <f>Recurrent!C1544</f>
        <v>Recurrent Total</v>
      </c>
      <c r="D197" s="121">
        <f>Recurrent!F1544</f>
        <v>323543927</v>
      </c>
      <c r="E197" s="121">
        <f>Recurrent!G1544</f>
        <v>332813800.75</v>
      </c>
      <c r="F197" s="121">
        <f>Recurrent!H1544</f>
        <v>487915953.99000001</v>
      </c>
      <c r="G197" s="121">
        <f>Recurrent!I1544</f>
        <v>497388227.40000004</v>
      </c>
      <c r="I197" s="257"/>
    </row>
    <row r="198" spans="1:9" ht="18.75" customHeight="1">
      <c r="A198" s="118"/>
      <c r="B198" s="118"/>
      <c r="C198" s="118"/>
      <c r="D198" s="119"/>
      <c r="E198" s="119"/>
      <c r="F198" s="119"/>
      <c r="G198" s="119"/>
    </row>
    <row r="199" spans="1:9" ht="18.75" customHeight="1">
      <c r="A199" s="118" t="str">
        <f>Recurrent!A1555</f>
        <v>051400100100</v>
      </c>
      <c r="B199" s="118" t="str">
        <f>Recurrent!B1555</f>
        <v xml:space="preserve">MINISTRY OF WOMEN AFFAIRS AND SOCIAL DEVELOPMENT </v>
      </c>
      <c r="C199" s="118" t="str">
        <f>Recurrent!C1555</f>
        <v>Personnel Cost Total</v>
      </c>
      <c r="D199" s="119">
        <f>Recurrent!F1555</f>
        <v>74926585</v>
      </c>
      <c r="E199" s="119">
        <f>Recurrent!G1555</f>
        <v>68621960.364000008</v>
      </c>
      <c r="F199" s="119">
        <f>Recurrent!H1555</f>
        <v>68621960.364000008</v>
      </c>
      <c r="G199" s="119">
        <f>Recurrent!I1555</f>
        <v>68621960.364000008</v>
      </c>
    </row>
    <row r="200" spans="1:9" ht="18.75" customHeight="1">
      <c r="A200" s="118" t="str">
        <f>Recurrent!A1568</f>
        <v>051400100100</v>
      </c>
      <c r="B200" s="118" t="str">
        <f>Recurrent!B1568</f>
        <v xml:space="preserve">MINISTRY OF WOMEN AFFAIRS AND SOCIAL DEVELOPMENT </v>
      </c>
      <c r="C200" s="118" t="str">
        <f>Recurrent!C1568</f>
        <v>Overhead Cost Total</v>
      </c>
      <c r="D200" s="119">
        <f>Recurrent!F1568</f>
        <v>21906542</v>
      </c>
      <c r="E200" s="119">
        <f>Recurrent!G1568</f>
        <v>20081500</v>
      </c>
      <c r="F200" s="119">
        <f>Recurrent!H1568</f>
        <v>30081500</v>
      </c>
      <c r="G200" s="119">
        <f>Recurrent!I1568</f>
        <v>30081500</v>
      </c>
    </row>
    <row r="201" spans="1:9" s="122" customFormat="1" ht="18.75" customHeight="1">
      <c r="A201" s="120" t="str">
        <f>Recurrent!A1569</f>
        <v>051400100100</v>
      </c>
      <c r="B201" s="120" t="str">
        <f>Recurrent!B1569</f>
        <v xml:space="preserve">MINISTRY OF WOMEN AFFAIRS AND SOCIAL DEVELOPMENT </v>
      </c>
      <c r="C201" s="120" t="str">
        <f>Recurrent!C1569</f>
        <v>Recurrent Total</v>
      </c>
      <c r="D201" s="121">
        <f>Recurrent!F1569</f>
        <v>96833127</v>
      </c>
      <c r="E201" s="121">
        <f>Recurrent!G1569</f>
        <v>88703460.364000008</v>
      </c>
      <c r="F201" s="121">
        <f>Recurrent!H1569</f>
        <v>98703460.364000008</v>
      </c>
      <c r="G201" s="121">
        <f>Recurrent!I1569</f>
        <v>98703460.364000008</v>
      </c>
      <c r="I201" s="257"/>
    </row>
    <row r="202" spans="1:9" ht="18.75" customHeight="1">
      <c r="A202" s="118"/>
      <c r="B202" s="118"/>
      <c r="C202" s="118"/>
      <c r="D202" s="119"/>
      <c r="E202" s="119"/>
      <c r="F202" s="119"/>
      <c r="G202" s="119"/>
    </row>
    <row r="203" spans="1:9" ht="18.75" customHeight="1">
      <c r="A203" s="118" t="str">
        <f>Recurrent!A1582</f>
        <v>051405400100</v>
      </c>
      <c r="B203" s="118" t="str">
        <f>Recurrent!B1582</f>
        <v>KADUNA STATE REHABILITATION BOARD.</v>
      </c>
      <c r="C203" s="118" t="str">
        <f>Recurrent!C1582</f>
        <v>Personnel Cost Total</v>
      </c>
      <c r="D203" s="119">
        <f>Recurrent!F1582</f>
        <v>40375097</v>
      </c>
      <c r="E203" s="119">
        <f>Recurrent!G1582</f>
        <v>35549361.300000012</v>
      </c>
      <c r="F203" s="119">
        <f>Recurrent!H1582</f>
        <v>35549361.300000012</v>
      </c>
      <c r="G203" s="119">
        <f>Recurrent!I1582</f>
        <v>35549361.300000012</v>
      </c>
    </row>
    <row r="204" spans="1:9" ht="18.75" customHeight="1">
      <c r="A204" s="118" t="str">
        <f>Recurrent!A1603</f>
        <v>051405400100</v>
      </c>
      <c r="B204" s="118" t="str">
        <f>Recurrent!B1603</f>
        <v>KADUNA STATE REHABILITATION BOARD.</v>
      </c>
      <c r="C204" s="118" t="str">
        <f>Recurrent!C1603</f>
        <v>Overhead Cost Total</v>
      </c>
      <c r="D204" s="119">
        <f>Recurrent!F1603</f>
        <v>53089754</v>
      </c>
      <c r="E204" s="119">
        <f>Recurrent!G1603</f>
        <v>50418800</v>
      </c>
      <c r="F204" s="119">
        <f>Recurrent!H1603</f>
        <v>64078800</v>
      </c>
      <c r="G204" s="119">
        <f>Recurrent!I1603</f>
        <v>65118800</v>
      </c>
    </row>
    <row r="205" spans="1:9" s="122" customFormat="1" ht="18.75" customHeight="1">
      <c r="A205" s="120" t="str">
        <f>Recurrent!A1604</f>
        <v>051405400100</v>
      </c>
      <c r="B205" s="120" t="str">
        <f>Recurrent!B1604</f>
        <v>KADUNA STATE REHABILITATION BOARD.</v>
      </c>
      <c r="C205" s="120" t="str">
        <f>Recurrent!C1604</f>
        <v>Recurrent Total</v>
      </c>
      <c r="D205" s="121">
        <f>Recurrent!F1604</f>
        <v>93464851</v>
      </c>
      <c r="E205" s="121">
        <f>Recurrent!G1604</f>
        <v>85968161.300000012</v>
      </c>
      <c r="F205" s="121">
        <f>Recurrent!H1604</f>
        <v>99628161.300000012</v>
      </c>
      <c r="G205" s="121">
        <f>Recurrent!I1604</f>
        <v>100668161.30000001</v>
      </c>
      <c r="I205" s="257"/>
    </row>
    <row r="206" spans="1:9" ht="18.75" customHeight="1">
      <c r="A206" s="118"/>
      <c r="B206" s="118"/>
      <c r="C206" s="118"/>
      <c r="D206" s="119"/>
      <c r="E206" s="119"/>
      <c r="F206" s="119"/>
      <c r="G206" s="119"/>
    </row>
    <row r="207" spans="1:9" ht="18.75" customHeight="1">
      <c r="A207" s="118" t="str">
        <f>Recurrent!A1620</f>
        <v>051700100100</v>
      </c>
      <c r="B207" s="118" t="str">
        <f>Recurrent!B1620</f>
        <v>MINISTRY OF EDUCATION, SCIENCE AND TECHNOLOGY</v>
      </c>
      <c r="C207" s="118" t="str">
        <f>Recurrent!C1620</f>
        <v>Personnel Cost Total</v>
      </c>
      <c r="D207" s="119">
        <f>Recurrent!F1620</f>
        <v>8267757624.8299999</v>
      </c>
      <c r="E207" s="119">
        <f>Recurrent!G1620</f>
        <v>7849250087.1089897</v>
      </c>
      <c r="F207" s="119">
        <f>Recurrent!H1620</f>
        <v>7849250087.1089897</v>
      </c>
      <c r="G207" s="119">
        <f>Recurrent!I1620</f>
        <v>7849250087.1089897</v>
      </c>
    </row>
    <row r="208" spans="1:9" ht="18.75" customHeight="1">
      <c r="A208" s="118" t="str">
        <f>Recurrent!A1652</f>
        <v>051700100100</v>
      </c>
      <c r="B208" s="118" t="str">
        <f>Recurrent!B1652</f>
        <v>MINISTRY OF EDUCATION, SCIENCE AND TECHNOLOGY</v>
      </c>
      <c r="C208" s="118" t="str">
        <f>Recurrent!C1652</f>
        <v>Overhead Cost Total</v>
      </c>
      <c r="D208" s="119">
        <f>Recurrent!F1652</f>
        <v>1144499454.3600001</v>
      </c>
      <c r="E208" s="119">
        <f>Recurrent!G1652</f>
        <v>1266067988.6500001</v>
      </c>
      <c r="F208" s="119">
        <f>Recurrent!H1652</f>
        <v>3198119988.6500001</v>
      </c>
      <c r="G208" s="119">
        <f>Recurrent!I1652</f>
        <v>3198110988.6500001</v>
      </c>
    </row>
    <row r="209" spans="1:9" s="122" customFormat="1" ht="18.75" customHeight="1">
      <c r="A209" s="120" t="str">
        <f>Recurrent!A1653</f>
        <v>051700100100</v>
      </c>
      <c r="B209" s="120" t="str">
        <f>Recurrent!B1653</f>
        <v>MINISTRY OF EDUCATION, SCIENCE AND TECHNOLOGY</v>
      </c>
      <c r="C209" s="120" t="str">
        <f>Recurrent!C1653</f>
        <v>Recurrent Total</v>
      </c>
      <c r="D209" s="121">
        <f>Recurrent!F1653</f>
        <v>9412257079.1900005</v>
      </c>
      <c r="E209" s="121">
        <f>Recurrent!G1653</f>
        <v>9115318075.7589893</v>
      </c>
      <c r="F209" s="121">
        <f>Recurrent!H1653</f>
        <v>11047370075.758989</v>
      </c>
      <c r="G209" s="121">
        <f>Recurrent!I1653</f>
        <v>11047361075.758989</v>
      </c>
      <c r="I209" s="257"/>
    </row>
    <row r="210" spans="1:9" ht="18.75" customHeight="1">
      <c r="A210" s="118"/>
      <c r="B210" s="118"/>
      <c r="C210" s="118"/>
      <c r="D210" s="119"/>
      <c r="E210" s="119"/>
      <c r="F210" s="119"/>
      <c r="G210" s="119"/>
    </row>
    <row r="211" spans="1:9" ht="18.75" customHeight="1">
      <c r="A211" s="118" t="str">
        <f>Recurrent!A1666</f>
        <v>051700300100</v>
      </c>
      <c r="B211" s="118" t="str">
        <f>Recurrent!B1666</f>
        <v>STATE UNIVERSAL BASIC EDUCATION BOARD</v>
      </c>
      <c r="C211" s="118" t="str">
        <f>Recurrent!C1666</f>
        <v>Personnel Cost Total</v>
      </c>
      <c r="D211" s="119">
        <f>Recurrent!F1666</f>
        <v>142323855</v>
      </c>
      <c r="E211" s="119">
        <f>Recurrent!G1666</f>
        <v>70140955.06375961</v>
      </c>
      <c r="F211" s="119">
        <f>Recurrent!H1666</f>
        <v>70140955.06375961</v>
      </c>
      <c r="G211" s="119">
        <f>Recurrent!I1666</f>
        <v>70140955.06375961</v>
      </c>
    </row>
    <row r="212" spans="1:9" ht="18.75" customHeight="1">
      <c r="A212" s="118" t="str">
        <f>Recurrent!A1689</f>
        <v>051700300100</v>
      </c>
      <c r="B212" s="118" t="str">
        <f>Recurrent!B1689</f>
        <v>STATE UNIVERSAL BASIC EDUCATION BOARD</v>
      </c>
      <c r="C212" s="118" t="str">
        <f>Recurrent!C1689</f>
        <v>Overhead Cost Total</v>
      </c>
      <c r="D212" s="119">
        <f>Recurrent!F1689</f>
        <v>109726950.23999998</v>
      </c>
      <c r="E212" s="119">
        <f>Recurrent!G1689</f>
        <v>114388925.90000001</v>
      </c>
      <c r="F212" s="119">
        <f>Recurrent!H1689</f>
        <v>128588925.90000001</v>
      </c>
      <c r="G212" s="119">
        <f>Recurrent!I1689</f>
        <v>128588925.90000001</v>
      </c>
    </row>
    <row r="213" spans="1:9" s="122" customFormat="1" ht="18.75" customHeight="1">
      <c r="A213" s="120" t="str">
        <f>Recurrent!A1690</f>
        <v>051700300100</v>
      </c>
      <c r="B213" s="120" t="str">
        <f>Recurrent!B1690</f>
        <v>STATE UNIVERSAL BASIC EDUCATION BOARD</v>
      </c>
      <c r="C213" s="120" t="str">
        <f>Recurrent!C1690</f>
        <v>Recurrent Total</v>
      </c>
      <c r="D213" s="121">
        <f>Recurrent!F1690</f>
        <v>252050805.23999998</v>
      </c>
      <c r="E213" s="121">
        <f>Recurrent!G1690</f>
        <v>184529880.9637596</v>
      </c>
      <c r="F213" s="121">
        <f>Recurrent!H1690</f>
        <v>198729880.9637596</v>
      </c>
      <c r="G213" s="121">
        <f>Recurrent!I1690</f>
        <v>198729880.9637596</v>
      </c>
      <c r="I213" s="257"/>
    </row>
    <row r="214" spans="1:9" ht="18.75" customHeight="1">
      <c r="A214" s="118"/>
      <c r="B214" s="118"/>
      <c r="C214" s="118"/>
      <c r="D214" s="119"/>
      <c r="E214" s="119"/>
      <c r="F214" s="119"/>
      <c r="G214" s="119"/>
    </row>
    <row r="215" spans="1:9" ht="18.75" customHeight="1">
      <c r="A215" s="118" t="str">
        <f>Recurrent!A1702</f>
        <v>051700800100</v>
      </c>
      <c r="B215" s="118" t="str">
        <f>Recurrent!B1702</f>
        <v>KADUNA STATE LIBRARY BOARD</v>
      </c>
      <c r="C215" s="118" t="str">
        <f>Recurrent!C1702</f>
        <v>Personnel Cost Total</v>
      </c>
      <c r="D215" s="119">
        <f>Recurrent!F1702</f>
        <v>40872620</v>
      </c>
      <c r="E215" s="119">
        <f>Recurrent!G1702</f>
        <v>39868123.899999999</v>
      </c>
      <c r="F215" s="119">
        <f>Recurrent!H1702</f>
        <v>39868123.899999999</v>
      </c>
      <c r="G215" s="119">
        <f>Recurrent!I1702</f>
        <v>39868123.899999999</v>
      </c>
    </row>
    <row r="216" spans="1:9" ht="18.75" customHeight="1">
      <c r="A216" s="118" t="str">
        <f>Recurrent!A1719</f>
        <v>051700800100</v>
      </c>
      <c r="B216" s="118" t="str">
        <f>Recurrent!B1719</f>
        <v>KADUNA STATE LIBRARY BOARD</v>
      </c>
      <c r="C216" s="118" t="str">
        <f>Recurrent!C1719</f>
        <v>Overhead Cost Total</v>
      </c>
      <c r="D216" s="119">
        <f>Recurrent!F1719</f>
        <v>3834032.3899999997</v>
      </c>
      <c r="E216" s="119">
        <f>Recurrent!G1719</f>
        <v>2955272.48</v>
      </c>
      <c r="F216" s="119">
        <f>Recurrent!H1719</f>
        <v>1483272.48</v>
      </c>
      <c r="G216" s="119">
        <f>Recurrent!I1719</f>
        <v>1483272.48</v>
      </c>
    </row>
    <row r="217" spans="1:9" s="122" customFormat="1" ht="18.75" customHeight="1">
      <c r="A217" s="120" t="str">
        <f>Recurrent!A1720</f>
        <v>051700800100</v>
      </c>
      <c r="B217" s="120" t="str">
        <f>Recurrent!B1720</f>
        <v>KADUNA STATE LIBRARY BOARD</v>
      </c>
      <c r="C217" s="120" t="str">
        <f>Recurrent!C1720</f>
        <v>Recurrent Total</v>
      </c>
      <c r="D217" s="121">
        <f>Recurrent!F1720</f>
        <v>44706652.390000001</v>
      </c>
      <c r="E217" s="121">
        <f>Recurrent!G1720</f>
        <v>42823396.379999995</v>
      </c>
      <c r="F217" s="121">
        <f>Recurrent!H1720</f>
        <v>41351396.379999995</v>
      </c>
      <c r="G217" s="121">
        <f>Recurrent!I1720</f>
        <v>41351396.379999995</v>
      </c>
      <c r="I217" s="257"/>
    </row>
    <row r="218" spans="1:9" ht="18.75" customHeight="1">
      <c r="A218" s="118"/>
      <c r="B218" s="118"/>
      <c r="C218" s="118"/>
      <c r="D218" s="119"/>
      <c r="E218" s="119"/>
      <c r="F218" s="119"/>
      <c r="G218" s="119"/>
    </row>
    <row r="219" spans="1:9" ht="18.75" customHeight="1">
      <c r="A219" s="118" t="str">
        <f>Recurrent!A1732</f>
        <v>051701000100</v>
      </c>
      <c r="B219" s="118" t="str">
        <f>Recurrent!B1732</f>
        <v>KADUNA STATE AGENCY FOR MASS LITERACY</v>
      </c>
      <c r="C219" s="118" t="str">
        <f>Recurrent!C1732</f>
        <v>Personnel Cost Total</v>
      </c>
      <c r="D219" s="119">
        <f>Recurrent!F1732</f>
        <v>97514060</v>
      </c>
      <c r="E219" s="119">
        <f>Recurrent!G1732</f>
        <v>0</v>
      </c>
      <c r="F219" s="119">
        <f>Recurrent!H1732</f>
        <v>0</v>
      </c>
      <c r="G219" s="119">
        <f>Recurrent!I1732</f>
        <v>0</v>
      </c>
    </row>
    <row r="220" spans="1:9" ht="18.75" customHeight="1">
      <c r="A220" s="118" t="str">
        <f>Recurrent!A1752</f>
        <v>051701000100</v>
      </c>
      <c r="B220" s="118" t="str">
        <f>Recurrent!B1752</f>
        <v>KADUNA STATE AGENCY FOR MASS LITERACY</v>
      </c>
      <c r="C220" s="118" t="str">
        <f>Recurrent!C1752</f>
        <v>Overhead Cost Total</v>
      </c>
      <c r="D220" s="119">
        <f>Recurrent!F1752</f>
        <v>6986983.040000001</v>
      </c>
      <c r="E220" s="119">
        <f>Recurrent!G1752</f>
        <v>0</v>
      </c>
      <c r="F220" s="119">
        <f>Recurrent!H1752</f>
        <v>30660673.359999999</v>
      </c>
      <c r="G220" s="119">
        <f>Recurrent!I1752</f>
        <v>30660673.359999999</v>
      </c>
    </row>
    <row r="221" spans="1:9" s="122" customFormat="1" ht="18.75" customHeight="1">
      <c r="A221" s="120" t="str">
        <f>Recurrent!A1753</f>
        <v>051701000100</v>
      </c>
      <c r="B221" s="120" t="str">
        <f>Recurrent!B1753</f>
        <v>KADUNA STATE AGENCY FOR MASS LITERACY</v>
      </c>
      <c r="C221" s="120" t="str">
        <f>Recurrent!C1753</f>
        <v>Recurrent Total</v>
      </c>
      <c r="D221" s="121">
        <f>Recurrent!F1753</f>
        <v>104501043.04000001</v>
      </c>
      <c r="E221" s="121">
        <f>Recurrent!G1753</f>
        <v>0</v>
      </c>
      <c r="F221" s="121">
        <f>Recurrent!H1753</f>
        <v>30660673.359999999</v>
      </c>
      <c r="G221" s="121">
        <f>Recurrent!I1753</f>
        <v>30660673.359999999</v>
      </c>
      <c r="I221" s="257"/>
    </row>
    <row r="222" spans="1:9" ht="18.75" customHeight="1">
      <c r="A222" s="118"/>
      <c r="B222" s="118"/>
      <c r="C222" s="118"/>
      <c r="D222" s="119"/>
      <c r="E222" s="119"/>
      <c r="F222" s="119"/>
      <c r="G222" s="119"/>
    </row>
    <row r="223" spans="1:9" ht="18.75" customHeight="1">
      <c r="A223" s="118" t="str">
        <f>Recurrent!A1757</f>
        <v>051701800100</v>
      </c>
      <c r="B223" s="118" t="str">
        <f>Recurrent!B1757</f>
        <v>NUHU BAMALLI POLYTECHNIC, ZARIA</v>
      </c>
      <c r="C223" s="118" t="str">
        <f>Recurrent!C1757</f>
        <v>Personnel Cost Total</v>
      </c>
      <c r="D223" s="119">
        <f>Recurrent!F1757</f>
        <v>1379834484</v>
      </c>
      <c r="E223" s="119">
        <f>Recurrent!G1757</f>
        <v>1441961066.4000001</v>
      </c>
      <c r="F223" s="119">
        <f>Recurrent!H1757</f>
        <v>1441961066.4000001</v>
      </c>
      <c r="G223" s="119">
        <f>Recurrent!I1757</f>
        <v>1441961066.4000001</v>
      </c>
    </row>
    <row r="224" spans="1:9" ht="18.75" customHeight="1">
      <c r="A224" s="118" t="str">
        <f>Recurrent!A1800</f>
        <v>051701800100</v>
      </c>
      <c r="B224" s="118" t="str">
        <f>Recurrent!B1800</f>
        <v>NUHU BAMALLI POLYTECHNIC, ZARIA</v>
      </c>
      <c r="C224" s="118" t="str">
        <f>Recurrent!C1800</f>
        <v>Overhead Cost Total</v>
      </c>
      <c r="D224" s="119">
        <f>Recurrent!F1800</f>
        <v>438009985.94999999</v>
      </c>
      <c r="E224" s="119">
        <f>Recurrent!G1800</f>
        <v>438652920.30000001</v>
      </c>
      <c r="F224" s="119">
        <f>Recurrent!H1800</f>
        <v>659551920.29999995</v>
      </c>
      <c r="G224" s="119">
        <f>Recurrent!I1800</f>
        <v>692504920.29999995</v>
      </c>
    </row>
    <row r="225" spans="1:9" s="122" customFormat="1" ht="18.75" customHeight="1">
      <c r="A225" s="120" t="str">
        <f>Recurrent!A1801</f>
        <v>051701800100</v>
      </c>
      <c r="B225" s="120" t="str">
        <f>Recurrent!B1801</f>
        <v>NUHU BAMALLI POLYTECHNIC, ZARIA</v>
      </c>
      <c r="C225" s="120" t="str">
        <f>Recurrent!C1801</f>
        <v>Recurrent Total</v>
      </c>
      <c r="D225" s="121">
        <f>Recurrent!F1801</f>
        <v>1817844469.95</v>
      </c>
      <c r="E225" s="121">
        <f>Recurrent!G1801</f>
        <v>1880613986.7</v>
      </c>
      <c r="F225" s="121">
        <f>Recurrent!H1801</f>
        <v>2101512986.7</v>
      </c>
      <c r="G225" s="121">
        <f>Recurrent!I1801</f>
        <v>2134465986.7</v>
      </c>
      <c r="I225" s="257"/>
    </row>
    <row r="226" spans="1:9" ht="18.75" customHeight="1">
      <c r="A226" s="118"/>
      <c r="B226" s="118"/>
      <c r="C226" s="118"/>
      <c r="D226" s="119"/>
      <c r="E226" s="119"/>
      <c r="F226" s="119"/>
      <c r="G226" s="119"/>
    </row>
    <row r="227" spans="1:9" ht="18.75" customHeight="1">
      <c r="A227" s="118" t="str">
        <f>Recurrent!A1812</f>
        <v>051701900100</v>
      </c>
      <c r="B227" s="118" t="str">
        <f>Recurrent!B1812</f>
        <v xml:space="preserve">COLLEGE OF EDUCATION,GIDAN WAYA  </v>
      </c>
      <c r="C227" s="118" t="str">
        <f>Recurrent!C1812</f>
        <v>Personnel Cost Total</v>
      </c>
      <c r="D227" s="119">
        <f>Recurrent!F1812</f>
        <v>1464425378</v>
      </c>
      <c r="E227" s="119">
        <f>Recurrent!G1812</f>
        <v>1428560542</v>
      </c>
      <c r="F227" s="119">
        <f>Recurrent!H1812</f>
        <v>1428560542</v>
      </c>
      <c r="G227" s="119">
        <f>Recurrent!I1812</f>
        <v>1428560542</v>
      </c>
    </row>
    <row r="228" spans="1:9" ht="18.75" customHeight="1">
      <c r="A228" s="118" t="str">
        <f>Recurrent!A1875</f>
        <v>051701900100</v>
      </c>
      <c r="B228" s="118" t="str">
        <f>Recurrent!B1875</f>
        <v xml:space="preserve">COLLEGE OF EDUCATION,GIDAN WAYA  </v>
      </c>
      <c r="C228" s="118" t="str">
        <f>Recurrent!C1875</f>
        <v>Overhead Cost Total</v>
      </c>
      <c r="D228" s="119">
        <f>Recurrent!F1875</f>
        <v>256869982.01000002</v>
      </c>
      <c r="E228" s="119">
        <f>Recurrent!G1875</f>
        <v>269623200</v>
      </c>
      <c r="F228" s="119">
        <f>Recurrent!H1875</f>
        <v>352240200</v>
      </c>
      <c r="G228" s="119">
        <f>Recurrent!I1875</f>
        <v>364555200</v>
      </c>
    </row>
    <row r="229" spans="1:9" s="122" customFormat="1" ht="18.75" customHeight="1">
      <c r="A229" s="120" t="str">
        <f>Recurrent!A1876</f>
        <v>051701900100</v>
      </c>
      <c r="B229" s="120" t="str">
        <f>Recurrent!B1876</f>
        <v xml:space="preserve">COLLEGE OF EDUCATION,GIDAN WAYA  </v>
      </c>
      <c r="C229" s="120" t="str">
        <f>Recurrent!C1876</f>
        <v>Recurrent Total</v>
      </c>
      <c r="D229" s="121">
        <f>Recurrent!F1876</f>
        <v>1721295360.01</v>
      </c>
      <c r="E229" s="121">
        <f>Recurrent!G1876</f>
        <v>1698183742</v>
      </c>
      <c r="F229" s="121">
        <f>Recurrent!H1876</f>
        <v>1780800742</v>
      </c>
      <c r="G229" s="121">
        <f>Recurrent!I1876</f>
        <v>1793115742</v>
      </c>
      <c r="I229" s="257"/>
    </row>
    <row r="230" spans="1:9" ht="18.75" customHeight="1">
      <c r="A230" s="118"/>
      <c r="B230" s="118"/>
      <c r="C230" s="118"/>
      <c r="D230" s="119"/>
      <c r="E230" s="119"/>
      <c r="F230" s="119"/>
      <c r="G230" s="119"/>
    </row>
    <row r="231" spans="1:9" ht="18.75" customHeight="1">
      <c r="A231" s="118" t="str">
        <f>Recurrent!A1890</f>
        <v>051702100100</v>
      </c>
      <c r="B231" s="118" t="str">
        <f>Recurrent!B1890</f>
        <v>KADUNA STATE UNIVERSITY</v>
      </c>
      <c r="C231" s="118" t="str">
        <f>Recurrent!C1890</f>
        <v>Personnel Cost Total</v>
      </c>
      <c r="D231" s="119">
        <f>Recurrent!F1890</f>
        <v>2865101309.2399998</v>
      </c>
      <c r="E231" s="119">
        <f>Recurrent!G1890</f>
        <v>3830508389.6399994</v>
      </c>
      <c r="F231" s="119">
        <f>Recurrent!H1890</f>
        <v>3830508389.6399994</v>
      </c>
      <c r="G231" s="119">
        <f>Recurrent!I1890</f>
        <v>3830508389.6399994</v>
      </c>
    </row>
    <row r="232" spans="1:9" ht="18.75" customHeight="1">
      <c r="A232" s="118" t="str">
        <f>Recurrent!A1951</f>
        <v>051702100100</v>
      </c>
      <c r="B232" s="118" t="str">
        <f>Recurrent!B1951</f>
        <v>KADUNA STATE UNIVERSITY</v>
      </c>
      <c r="C232" s="118" t="str">
        <f>Recurrent!C1951</f>
        <v>Overhead Cost Total</v>
      </c>
      <c r="D232" s="119">
        <f>Recurrent!F1951</f>
        <v>547167186.16000009</v>
      </c>
      <c r="E232" s="119">
        <f>Recurrent!G1951</f>
        <v>621799216.25</v>
      </c>
      <c r="F232" s="119">
        <f>Recurrent!H1951</f>
        <v>1090046826.25</v>
      </c>
      <c r="G232" s="119">
        <f>Recurrent!I1951</f>
        <v>1090286826.25</v>
      </c>
    </row>
    <row r="233" spans="1:9" s="122" customFormat="1" ht="18.75" customHeight="1">
      <c r="A233" s="120" t="str">
        <f>Recurrent!A1952</f>
        <v>051702100100</v>
      </c>
      <c r="B233" s="120" t="str">
        <f>Recurrent!B1952</f>
        <v>KADUNA STATE UNIVERSITY</v>
      </c>
      <c r="C233" s="120" t="str">
        <f>Recurrent!C1952</f>
        <v>Recurrent Total</v>
      </c>
      <c r="D233" s="121">
        <f>Recurrent!F1952</f>
        <v>3412268495.3999996</v>
      </c>
      <c r="E233" s="121">
        <f>Recurrent!G1952</f>
        <v>4452307605.8899994</v>
      </c>
      <c r="F233" s="121">
        <f>Recurrent!H1952</f>
        <v>4920555215.8899994</v>
      </c>
      <c r="G233" s="121">
        <f>Recurrent!I1952</f>
        <v>4920795215.8899994</v>
      </c>
      <c r="I233" s="257"/>
    </row>
    <row r="234" spans="1:9" ht="18.75" customHeight="1">
      <c r="A234" s="118"/>
      <c r="B234" s="118"/>
      <c r="C234" s="118"/>
      <c r="D234" s="119"/>
      <c r="E234" s="119"/>
      <c r="F234" s="119"/>
      <c r="G234" s="119"/>
    </row>
    <row r="235" spans="1:9" ht="18.75" customHeight="1">
      <c r="A235" s="118" t="str">
        <f>Recurrent!A1965</f>
        <v>051702600100</v>
      </c>
      <c r="B235" s="118" t="str">
        <f>Recurrent!B1965</f>
        <v>KADUNA CAPITAL SCHOOL</v>
      </c>
      <c r="C235" s="118" t="str">
        <f>Recurrent!C1965</f>
        <v>Personnel Cost Total</v>
      </c>
      <c r="D235" s="119">
        <f>Recurrent!F1965</f>
        <v>130533072.5</v>
      </c>
      <c r="E235" s="119">
        <f>Recurrent!G1965</f>
        <v>102071100.36715323</v>
      </c>
      <c r="F235" s="119">
        <f>Recurrent!H1965</f>
        <v>102071100.36715323</v>
      </c>
      <c r="G235" s="119">
        <f>Recurrent!I1965</f>
        <v>102071100.36715323</v>
      </c>
    </row>
    <row r="236" spans="1:9" ht="18.75" customHeight="1">
      <c r="A236" s="118" t="str">
        <f>Recurrent!A1999</f>
        <v>051702600100</v>
      </c>
      <c r="B236" s="118" t="str">
        <f>Recurrent!B1999</f>
        <v>KADUNA CAPITAL SCHOOL</v>
      </c>
      <c r="C236" s="118" t="str">
        <f>Recurrent!C1999</f>
        <v>Overhead Cost Total</v>
      </c>
      <c r="D236" s="119">
        <f>Recurrent!F1999</f>
        <v>30844143.5</v>
      </c>
      <c r="E236" s="119">
        <f>Recurrent!G1999</f>
        <v>31182500</v>
      </c>
      <c r="F236" s="119">
        <f>Recurrent!H1999</f>
        <v>31130500</v>
      </c>
      <c r="G236" s="119">
        <f>Recurrent!I1999</f>
        <v>30880500</v>
      </c>
    </row>
    <row r="237" spans="1:9" s="122" customFormat="1" ht="18.75" customHeight="1">
      <c r="A237" s="120" t="str">
        <f>Recurrent!A2000</f>
        <v>051702600100</v>
      </c>
      <c r="B237" s="120" t="str">
        <f>Recurrent!B2000</f>
        <v>KADUNA CAPITAL SCHOOL</v>
      </c>
      <c r="C237" s="120" t="str">
        <f>Recurrent!C2000</f>
        <v>Recurrent Total</v>
      </c>
      <c r="D237" s="121">
        <f>Recurrent!F2000</f>
        <v>161377216</v>
      </c>
      <c r="E237" s="121">
        <f>Recurrent!G2000</f>
        <v>133253600.36715323</v>
      </c>
      <c r="F237" s="121">
        <f>Recurrent!H2000</f>
        <v>133201600.36715323</v>
      </c>
      <c r="G237" s="121">
        <f>Recurrent!I2000</f>
        <v>132951600.36715323</v>
      </c>
      <c r="I237" s="257"/>
    </row>
    <row r="238" spans="1:9" ht="18.75" customHeight="1">
      <c r="A238" s="118"/>
      <c r="B238" s="118"/>
      <c r="C238" s="118"/>
      <c r="D238" s="119"/>
      <c r="E238" s="119"/>
      <c r="F238" s="119"/>
      <c r="G238" s="119"/>
    </row>
    <row r="239" spans="1:9" ht="18.75" customHeight="1">
      <c r="A239" s="118" t="str">
        <f>Recurrent!A2015</f>
        <v>051702600100</v>
      </c>
      <c r="B239" s="118" t="str">
        <f>Recurrent!B2015</f>
        <v>BAREWA COLLEGE ZARIA</v>
      </c>
      <c r="C239" s="118" t="str">
        <f>Recurrent!C2015</f>
        <v>Personnel Cost Total</v>
      </c>
      <c r="D239" s="119">
        <f>Recurrent!F2015</f>
        <v>79493619.060000002</v>
      </c>
      <c r="E239" s="119">
        <f>Recurrent!G2015</f>
        <v>68826140.212000027</v>
      </c>
      <c r="F239" s="119">
        <f>Recurrent!H2015</f>
        <v>68826140.212000027</v>
      </c>
      <c r="G239" s="119">
        <f>Recurrent!I2015</f>
        <v>68826140.212000027</v>
      </c>
    </row>
    <row r="240" spans="1:9" ht="18.75" customHeight="1">
      <c r="A240" s="118" t="str">
        <f>Recurrent!A2044</f>
        <v>051702600100</v>
      </c>
      <c r="B240" s="118" t="str">
        <f>Recurrent!B2044</f>
        <v>BAREWA COLLEGE ZARIA</v>
      </c>
      <c r="C240" s="118" t="str">
        <f>Recurrent!C2044</f>
        <v>Overhead Cost Total</v>
      </c>
      <c r="D240" s="119">
        <f>Recurrent!F2044</f>
        <v>4331395.16</v>
      </c>
      <c r="E240" s="119">
        <f>Recurrent!G2044</f>
        <v>6461192.04</v>
      </c>
      <c r="F240" s="119">
        <f>Recurrent!H2044</f>
        <v>11392500</v>
      </c>
      <c r="G240" s="119">
        <f>Recurrent!I2044</f>
        <v>11392500</v>
      </c>
    </row>
    <row r="241" spans="1:9" s="122" customFormat="1" ht="18.75" customHeight="1">
      <c r="A241" s="120" t="str">
        <f>Recurrent!A2045</f>
        <v>051702600100</v>
      </c>
      <c r="B241" s="120" t="str">
        <f>Recurrent!B2045</f>
        <v>BAREWA COLLEGE ZARIA</v>
      </c>
      <c r="C241" s="120" t="str">
        <f>Recurrent!C2045</f>
        <v>Recurrent Total</v>
      </c>
      <c r="D241" s="121">
        <f>Recurrent!F2045</f>
        <v>83825014.219999999</v>
      </c>
      <c r="E241" s="121">
        <f>Recurrent!G2045</f>
        <v>75287332.252000034</v>
      </c>
      <c r="F241" s="121">
        <f>Recurrent!H2045</f>
        <v>80218640.212000027</v>
      </c>
      <c r="G241" s="121">
        <f>Recurrent!I2045</f>
        <v>80218640.212000027</v>
      </c>
      <c r="I241" s="257"/>
    </row>
    <row r="242" spans="1:9" ht="18.75" customHeight="1">
      <c r="A242" s="118"/>
      <c r="B242" s="118"/>
      <c r="C242" s="118"/>
      <c r="D242" s="119"/>
      <c r="E242" s="119"/>
      <c r="F242" s="119"/>
      <c r="G242" s="119"/>
    </row>
    <row r="243" spans="1:9" ht="18.75" customHeight="1">
      <c r="A243" s="118" t="str">
        <f>Recurrent!A2057</f>
        <v>051702600300</v>
      </c>
      <c r="B243" s="118" t="str">
        <f>Recurrent!B2057</f>
        <v>ALHUDAHUDA COLLEGE, ZARIA</v>
      </c>
      <c r="C243" s="118" t="str">
        <f>Recurrent!C2057</f>
        <v>Personnel Cost Total</v>
      </c>
      <c r="D243" s="119">
        <f>Recurrent!F2057</f>
        <v>40373955</v>
      </c>
      <c r="E243" s="119">
        <f>Recurrent!G2057</f>
        <v>70173980.687999994</v>
      </c>
      <c r="F243" s="119">
        <f>Recurrent!H2057</f>
        <v>70173980.687999994</v>
      </c>
      <c r="G243" s="119">
        <f>Recurrent!I2057</f>
        <v>70173980.687999994</v>
      </c>
    </row>
    <row r="244" spans="1:9" ht="18.75" customHeight="1">
      <c r="A244" s="118" t="str">
        <f>Recurrent!A2076</f>
        <v>051702600300</v>
      </c>
      <c r="B244" s="118" t="str">
        <f>Recurrent!B2076</f>
        <v>ALHUDAHUDA COLLEGE, ZARIA</v>
      </c>
      <c r="C244" s="118" t="str">
        <f>Recurrent!C2076</f>
        <v>Overhead Cost Total</v>
      </c>
      <c r="D244" s="119">
        <f>Recurrent!F2076</f>
        <v>3679458</v>
      </c>
      <c r="E244" s="119">
        <f>Recurrent!G2076</f>
        <v>3655000</v>
      </c>
      <c r="F244" s="119">
        <f>Recurrent!H2076</f>
        <v>1486500</v>
      </c>
      <c r="G244" s="119">
        <f>Recurrent!I2076</f>
        <v>1486500</v>
      </c>
    </row>
    <row r="245" spans="1:9" s="122" customFormat="1" ht="18.75" customHeight="1">
      <c r="A245" s="120" t="str">
        <f>Recurrent!A2077</f>
        <v>051702600300</v>
      </c>
      <c r="B245" s="120" t="str">
        <f>Recurrent!B2077</f>
        <v>ALHUDAHUDA COLLEGE, ZARIA</v>
      </c>
      <c r="C245" s="120" t="str">
        <f>Recurrent!C2077</f>
        <v>Recurrent Total</v>
      </c>
      <c r="D245" s="121">
        <f>Recurrent!F2077</f>
        <v>44053413</v>
      </c>
      <c r="E245" s="121">
        <f>Recurrent!G2077</f>
        <v>73828980.687999994</v>
      </c>
      <c r="F245" s="121">
        <f>Recurrent!H2077</f>
        <v>71660480.687999994</v>
      </c>
      <c r="G245" s="121">
        <f>Recurrent!I2077</f>
        <v>71660480.687999994</v>
      </c>
      <c r="I245" s="257"/>
    </row>
    <row r="246" spans="1:9" ht="18.75" customHeight="1">
      <c r="A246" s="118"/>
      <c r="B246" s="118"/>
      <c r="C246" s="118"/>
      <c r="D246" s="119"/>
      <c r="E246" s="119"/>
      <c r="F246" s="119"/>
      <c r="G246" s="119"/>
    </row>
    <row r="247" spans="1:9" ht="18.75" customHeight="1">
      <c r="A247" s="118"/>
      <c r="B247" s="118"/>
      <c r="C247" s="118"/>
      <c r="D247" s="119"/>
      <c r="E247" s="119"/>
      <c r="F247" s="119"/>
      <c r="G247" s="119"/>
    </row>
    <row r="248" spans="1:9" ht="18.75" customHeight="1">
      <c r="A248" s="118"/>
      <c r="B248" s="118"/>
      <c r="C248" s="118"/>
      <c r="D248" s="119"/>
      <c r="E248" s="119"/>
      <c r="F248" s="119"/>
      <c r="G248" s="119"/>
    </row>
    <row r="249" spans="1:9" ht="18.75" customHeight="1">
      <c r="A249" s="118" t="str">
        <f>Recurrent!A2091</f>
        <v>051702600400</v>
      </c>
      <c r="B249" s="118" t="str">
        <f>Recurrent!B2091</f>
        <v xml:space="preserve">SARDAUNA MEMORIAL COLLEGE </v>
      </c>
      <c r="C249" s="118" t="str">
        <f>Recurrent!C2091</f>
        <v>Personnel Cost Total</v>
      </c>
      <c r="D249" s="119">
        <f>Recurrent!F2091</f>
        <v>72470232</v>
      </c>
      <c r="E249" s="119">
        <f>Recurrent!G2091</f>
        <v>73179204.359999999</v>
      </c>
      <c r="F249" s="119">
        <f>Recurrent!H2091</f>
        <v>80497151.800000012</v>
      </c>
      <c r="G249" s="119">
        <f>Recurrent!I2091</f>
        <v>80497151.800000012</v>
      </c>
    </row>
    <row r="250" spans="1:9" ht="18.75" customHeight="1">
      <c r="A250" s="118" t="str">
        <f>Recurrent!A2117</f>
        <v>051702600400</v>
      </c>
      <c r="B250" s="118" t="str">
        <f>Recurrent!B2117</f>
        <v xml:space="preserve">SARDAUNA MEMORIAL COLLEGE </v>
      </c>
      <c r="C250" s="118" t="str">
        <f>Recurrent!C2117</f>
        <v>Overhead Cost Total</v>
      </c>
      <c r="D250" s="119">
        <f>Recurrent!F2117</f>
        <v>3661261</v>
      </c>
      <c r="E250" s="119">
        <f>Recurrent!G2117</f>
        <v>3617400</v>
      </c>
      <c r="F250" s="119">
        <f>Recurrent!H2117</f>
        <v>3417400</v>
      </c>
      <c r="G250" s="119">
        <f>Recurrent!I2117</f>
        <v>3410200</v>
      </c>
    </row>
    <row r="251" spans="1:9" s="122" customFormat="1" ht="18.75" customHeight="1">
      <c r="A251" s="120" t="str">
        <f>Recurrent!A2118</f>
        <v>051702600400</v>
      </c>
      <c r="B251" s="120" t="str">
        <f>Recurrent!B2118</f>
        <v xml:space="preserve">SARDAUNA MEMORIAL COLLEGE </v>
      </c>
      <c r="C251" s="120" t="str">
        <f>Recurrent!C2118</f>
        <v>Recurrent Total</v>
      </c>
      <c r="D251" s="121">
        <f>Recurrent!F2118</f>
        <v>76131493</v>
      </c>
      <c r="E251" s="121">
        <f>Recurrent!G2118</f>
        <v>76796604.359999999</v>
      </c>
      <c r="F251" s="121">
        <f>Recurrent!H2118</f>
        <v>83914551.800000012</v>
      </c>
      <c r="G251" s="121">
        <f>Recurrent!I2118</f>
        <v>83907351.800000012</v>
      </c>
      <c r="I251" s="257"/>
    </row>
    <row r="252" spans="1:9" ht="18.75" customHeight="1">
      <c r="A252" s="118"/>
      <c r="B252" s="118"/>
      <c r="C252" s="118"/>
      <c r="D252" s="119"/>
      <c r="E252" s="119"/>
      <c r="F252" s="119"/>
      <c r="G252" s="119"/>
    </row>
    <row r="253" spans="1:9" ht="18.75" customHeight="1">
      <c r="A253" s="118" t="str">
        <f>Recurrent!A2122</f>
        <v>051702600500</v>
      </c>
      <c r="B253" s="118" t="str">
        <f>Recurrent!B2122</f>
        <v>GOVERNMENT COLLEGE KADUNA</v>
      </c>
      <c r="C253" s="118" t="str">
        <f>Recurrent!C2122</f>
        <v>Personnel Cost Total</v>
      </c>
      <c r="D253" s="119">
        <f>Recurrent!F2122</f>
        <v>79247106</v>
      </c>
      <c r="E253" s="119">
        <f>Recurrent!G2122</f>
        <v>79247106</v>
      </c>
      <c r="F253" s="119">
        <f>Recurrent!H2122</f>
        <v>79247106</v>
      </c>
      <c r="G253" s="119">
        <f>Recurrent!I2122</f>
        <v>79247106</v>
      </c>
    </row>
    <row r="254" spans="1:9" ht="18.75" customHeight="1">
      <c r="A254" s="118" t="str">
        <f>Recurrent!A2142</f>
        <v>051702600500</v>
      </c>
      <c r="B254" s="118" t="str">
        <f>Recurrent!B2142</f>
        <v>GOVERNMENT COLLEGE KADUNA</v>
      </c>
      <c r="C254" s="118" t="str">
        <f>Recurrent!C2142</f>
        <v>Overhead Cost Total</v>
      </c>
      <c r="D254" s="119">
        <f>Recurrent!F2142</f>
        <v>4337706</v>
      </c>
      <c r="E254" s="119">
        <f>Recurrent!G2142</f>
        <v>3666300</v>
      </c>
      <c r="F254" s="119">
        <f>Recurrent!H2142</f>
        <v>3666300</v>
      </c>
      <c r="G254" s="119">
        <f>Recurrent!I2142</f>
        <v>3666300</v>
      </c>
    </row>
    <row r="255" spans="1:9" s="122" customFormat="1" ht="18.75" customHeight="1">
      <c r="A255" s="120" t="str">
        <f>Recurrent!A2143</f>
        <v>051702600500</v>
      </c>
      <c r="B255" s="120" t="str">
        <f>Recurrent!B2143</f>
        <v>GOVERNMENT COLLEGE KADUNA</v>
      </c>
      <c r="C255" s="120" t="str">
        <f>Recurrent!C2143</f>
        <v>Recurrent Total</v>
      </c>
      <c r="D255" s="121">
        <f>Recurrent!F2143</f>
        <v>83584812</v>
      </c>
      <c r="E255" s="121">
        <f>Recurrent!G2143</f>
        <v>82913406</v>
      </c>
      <c r="F255" s="121">
        <f>Recurrent!H2143</f>
        <v>82913406</v>
      </c>
      <c r="G255" s="121">
        <f>Recurrent!I2143</f>
        <v>82913406</v>
      </c>
      <c r="I255" s="257"/>
    </row>
    <row r="256" spans="1:9" ht="18.75" customHeight="1">
      <c r="A256" s="118"/>
      <c r="B256" s="118"/>
      <c r="C256" s="118"/>
      <c r="D256" s="119"/>
      <c r="E256" s="119"/>
      <c r="F256" s="119"/>
      <c r="G256" s="119"/>
    </row>
    <row r="257" spans="1:9" ht="18.75" customHeight="1">
      <c r="A257" s="118" t="str">
        <f>Recurrent!A2156</f>
        <v>051702600600</v>
      </c>
      <c r="B257" s="118" t="str">
        <f>Recurrent!B2156</f>
        <v>QUEEN AMINA COLLEGE KADUNA</v>
      </c>
      <c r="C257" s="118" t="str">
        <f>Recurrent!C2156</f>
        <v>Personnel Cost Total</v>
      </c>
      <c r="D257" s="119">
        <f>Recurrent!F2156</f>
        <v>52698240</v>
      </c>
      <c r="E257" s="119">
        <f>Recurrent!G2156</f>
        <v>60352694.040000007</v>
      </c>
      <c r="F257" s="119">
        <f>Recurrent!H2156</f>
        <v>60352694.040000007</v>
      </c>
      <c r="G257" s="119">
        <f>Recurrent!I2156</f>
        <v>60352694.040000007</v>
      </c>
    </row>
    <row r="258" spans="1:9" ht="18.75" customHeight="1">
      <c r="A258" s="118" t="str">
        <f>Recurrent!A2182</f>
        <v>051702600600</v>
      </c>
      <c r="B258" s="118" t="str">
        <f>Recurrent!B2182</f>
        <v>QUEEN AMINA COLLEGE KADUNA</v>
      </c>
      <c r="C258" s="118" t="str">
        <f>Recurrent!C2182</f>
        <v>Overhead Cost Total</v>
      </c>
      <c r="D258" s="119">
        <f>Recurrent!F2182</f>
        <v>2707173.9999999995</v>
      </c>
      <c r="E258" s="119">
        <f>Recurrent!G2182</f>
        <v>13431200</v>
      </c>
      <c r="F258" s="119">
        <f>Recurrent!H2182</f>
        <v>6555750</v>
      </c>
      <c r="G258" s="119">
        <f>Recurrent!I2182</f>
        <v>6555750</v>
      </c>
    </row>
    <row r="259" spans="1:9" s="122" customFormat="1" ht="18.75" customHeight="1">
      <c r="A259" s="120" t="str">
        <f>Recurrent!A2183</f>
        <v>051702600600</v>
      </c>
      <c r="B259" s="120" t="str">
        <f>Recurrent!B2183</f>
        <v>QUEEN AMINA COLLEGE KADUNA</v>
      </c>
      <c r="C259" s="120" t="str">
        <f>Recurrent!C2183</f>
        <v>Recurrent Total</v>
      </c>
      <c r="D259" s="121">
        <f>Recurrent!F2183</f>
        <v>55405414</v>
      </c>
      <c r="E259" s="121">
        <f>Recurrent!G2183</f>
        <v>73783894.040000007</v>
      </c>
      <c r="F259" s="121">
        <f>Recurrent!H2183</f>
        <v>66908444.040000007</v>
      </c>
      <c r="G259" s="121">
        <f>Recurrent!I2183</f>
        <v>66908444.040000007</v>
      </c>
      <c r="I259" s="257"/>
    </row>
    <row r="260" spans="1:9" ht="18.75" customHeight="1">
      <c r="A260" s="118"/>
      <c r="B260" s="118"/>
      <c r="C260" s="118"/>
      <c r="D260" s="119"/>
      <c r="E260" s="119"/>
      <c r="F260" s="119"/>
      <c r="G260" s="119"/>
    </row>
    <row r="261" spans="1:9" ht="18.75" customHeight="1">
      <c r="A261" s="118" t="str">
        <f>Recurrent!A2196</f>
        <v>051702600700</v>
      </c>
      <c r="B261" s="118" t="str">
        <f>Recurrent!B2196</f>
        <v>GOVERNMENT SECONDARY  SCHOOL, KAGORO</v>
      </c>
      <c r="C261" s="118" t="str">
        <f>Recurrent!C2196</f>
        <v>Personnel Cost Total</v>
      </c>
      <c r="D261" s="119">
        <f>Recurrent!F2196</f>
        <v>88094006</v>
      </c>
      <c r="E261" s="119">
        <f>Recurrent!G2196</f>
        <v>47182508.039999999</v>
      </c>
      <c r="F261" s="119">
        <f>Recurrent!H2196</f>
        <v>47182508.039999999</v>
      </c>
      <c r="G261" s="119">
        <f>Recurrent!I2196</f>
        <v>47182508.039999999</v>
      </c>
    </row>
    <row r="262" spans="1:9" ht="18.75" customHeight="1">
      <c r="A262" s="118" t="str">
        <f>Recurrent!A2224</f>
        <v>051702600700</v>
      </c>
      <c r="B262" s="118" t="str">
        <f>Recurrent!B2224</f>
        <v>GOVERNMENT SECONDARY  SCHOOL, KAGORO</v>
      </c>
      <c r="C262" s="118" t="str">
        <f>Recurrent!C2224</f>
        <v>Overhead Cost Total</v>
      </c>
      <c r="D262" s="119">
        <f>Recurrent!F2224</f>
        <v>4010402.2399999998</v>
      </c>
      <c r="E262" s="119">
        <f>Recurrent!G2224</f>
        <v>3692000</v>
      </c>
      <c r="F262" s="119">
        <f>Recurrent!H2224</f>
        <v>1591500</v>
      </c>
      <c r="G262" s="119">
        <f>Recurrent!I2224</f>
        <v>1591500</v>
      </c>
    </row>
    <row r="263" spans="1:9" s="122" customFormat="1" ht="18.75" customHeight="1">
      <c r="A263" s="120" t="str">
        <f>Recurrent!A2225</f>
        <v>051702600700</v>
      </c>
      <c r="B263" s="120" t="str">
        <f>Recurrent!B2225</f>
        <v>GOVERNMENT SECONDARY  SCHOOL, KAGORO</v>
      </c>
      <c r="C263" s="120" t="str">
        <f>Recurrent!C2225</f>
        <v>Recurrent Total</v>
      </c>
      <c r="D263" s="121">
        <f>Recurrent!F2225</f>
        <v>92104408.239999995</v>
      </c>
      <c r="E263" s="121">
        <f>Recurrent!G2225</f>
        <v>50874508.039999999</v>
      </c>
      <c r="F263" s="121">
        <f>Recurrent!H2225</f>
        <v>48774008.039999999</v>
      </c>
      <c r="G263" s="121">
        <f>Recurrent!I2225</f>
        <v>48774008.039999999</v>
      </c>
      <c r="I263" s="257"/>
    </row>
    <row r="264" spans="1:9" ht="18.75" customHeight="1">
      <c r="A264" s="118"/>
      <c r="B264" s="118"/>
      <c r="C264" s="118"/>
      <c r="D264" s="119"/>
      <c r="E264" s="119"/>
      <c r="F264" s="119"/>
      <c r="G264" s="119"/>
    </row>
    <row r="265" spans="1:9" ht="18.75" customHeight="1">
      <c r="A265" s="118" t="str">
        <f>Recurrent!A2240</f>
        <v>051702600800</v>
      </c>
      <c r="B265" s="118" t="str">
        <f>Recurrent!B2240</f>
        <v>GOVERNMENT SECONDARY SCHOOL FADAN KAJE</v>
      </c>
      <c r="C265" s="118" t="str">
        <f>Recurrent!C2240</f>
        <v>Personnel Cost Total</v>
      </c>
      <c r="D265" s="119">
        <f>Recurrent!F2240</f>
        <v>41102738</v>
      </c>
      <c r="E265" s="119">
        <f>Recurrent!G2240</f>
        <v>30999475.899999999</v>
      </c>
      <c r="F265" s="119">
        <f>Recurrent!H2240</f>
        <v>30999475.899999999</v>
      </c>
      <c r="G265" s="119">
        <f>Recurrent!I2240</f>
        <v>30999475.899999999</v>
      </c>
    </row>
    <row r="266" spans="1:9" ht="18.75" customHeight="1">
      <c r="A266" s="118" t="str">
        <f>Recurrent!A2257</f>
        <v>051702600800</v>
      </c>
      <c r="B266" s="118" t="str">
        <f>Recurrent!B2257</f>
        <v>GOVERNMENT SECONDARY SCHOOL FADAN KAJE</v>
      </c>
      <c r="C266" s="118" t="str">
        <f>Recurrent!C2257</f>
        <v>Overhead Cost Total</v>
      </c>
      <c r="D266" s="119">
        <f>Recurrent!F2257</f>
        <v>3089100</v>
      </c>
      <c r="E266" s="119">
        <f>Recurrent!G2257</f>
        <v>3721606.1</v>
      </c>
      <c r="F266" s="119">
        <f>Recurrent!H2257</f>
        <v>1841860</v>
      </c>
      <c r="G266" s="119">
        <f>Recurrent!I2257</f>
        <v>1841860</v>
      </c>
    </row>
    <row r="267" spans="1:9" s="122" customFormat="1" ht="18.75" customHeight="1">
      <c r="A267" s="120" t="str">
        <f>Recurrent!A2258</f>
        <v>051702600800</v>
      </c>
      <c r="B267" s="120" t="str">
        <f>Recurrent!B2258</f>
        <v>GOVERNMENT SECONDARY SCHOOL FADAN KAJE</v>
      </c>
      <c r="C267" s="120" t="str">
        <f>Recurrent!C2258</f>
        <v>Recurrent Total</v>
      </c>
      <c r="D267" s="121">
        <f>Recurrent!F2258</f>
        <v>44191838</v>
      </c>
      <c r="E267" s="121">
        <f>Recurrent!G2258</f>
        <v>34721082</v>
      </c>
      <c r="F267" s="121">
        <f>Recurrent!H2258</f>
        <v>32841335.899999999</v>
      </c>
      <c r="G267" s="121">
        <f>Recurrent!I2258</f>
        <v>32841335.899999999</v>
      </c>
      <c r="I267" s="257"/>
    </row>
    <row r="268" spans="1:9" ht="18.75" customHeight="1">
      <c r="A268" s="118"/>
      <c r="B268" s="118"/>
      <c r="C268" s="118"/>
      <c r="D268" s="119"/>
      <c r="E268" s="119"/>
      <c r="F268" s="119"/>
      <c r="G268" s="119"/>
    </row>
    <row r="269" spans="1:9" ht="18.75" customHeight="1">
      <c r="A269" s="118" t="str">
        <f>Recurrent!A2271</f>
        <v>051702600900</v>
      </c>
      <c r="B269" s="118" t="str">
        <f>Recurrent!B2271</f>
        <v>RIMI COLLEGE KADUNA</v>
      </c>
      <c r="C269" s="118" t="str">
        <f>Recurrent!C2271</f>
        <v>Personnel Cost Total</v>
      </c>
      <c r="D269" s="119">
        <f>Recurrent!F2271</f>
        <v>75840756.480000004</v>
      </c>
      <c r="E269" s="119">
        <f>Recurrent!G2271</f>
        <v>93550489.290000007</v>
      </c>
      <c r="F269" s="119">
        <f>Recurrent!H2271</f>
        <v>93550489.290000007</v>
      </c>
      <c r="G269" s="119">
        <f>Recurrent!I2271</f>
        <v>93550489.290000007</v>
      </c>
    </row>
    <row r="270" spans="1:9" ht="18.75" customHeight="1">
      <c r="A270" s="118" t="str">
        <f>Recurrent!A2293</f>
        <v>051702600900</v>
      </c>
      <c r="B270" s="118" t="str">
        <f>Recurrent!B2293</f>
        <v>RIMI COLLEGE KADUNA</v>
      </c>
      <c r="C270" s="118" t="str">
        <f>Recurrent!C2293</f>
        <v>Overhead Cost Total</v>
      </c>
      <c r="D270" s="119">
        <f>Recurrent!F2293</f>
        <v>3887909.2000000007</v>
      </c>
      <c r="E270" s="119">
        <f>Recurrent!G2293</f>
        <v>40636628.649999999</v>
      </c>
      <c r="F270" s="119">
        <f>Recurrent!H2293</f>
        <v>6252700</v>
      </c>
      <c r="G270" s="119">
        <f>Recurrent!I2293</f>
        <v>6470200</v>
      </c>
    </row>
    <row r="271" spans="1:9" s="122" customFormat="1" ht="18.75" customHeight="1">
      <c r="A271" s="120" t="str">
        <f>Recurrent!A2294</f>
        <v>051702600900</v>
      </c>
      <c r="B271" s="120" t="str">
        <f>Recurrent!B2294</f>
        <v>RIMI COLLEGE KADUNA</v>
      </c>
      <c r="C271" s="120" t="str">
        <f>Recurrent!C2294</f>
        <v>Recurrent Total</v>
      </c>
      <c r="D271" s="121">
        <f>Recurrent!F2294</f>
        <v>79728665.680000007</v>
      </c>
      <c r="E271" s="121">
        <f>Recurrent!G2294</f>
        <v>134187117.94</v>
      </c>
      <c r="F271" s="121">
        <f>Recurrent!H2294</f>
        <v>99803189.290000007</v>
      </c>
      <c r="G271" s="121">
        <f>Recurrent!I2294</f>
        <v>100020689.29000001</v>
      </c>
      <c r="I271" s="257"/>
    </row>
    <row r="272" spans="1:9" ht="18.75" customHeight="1">
      <c r="A272" s="118"/>
      <c r="B272" s="118"/>
      <c r="C272" s="118"/>
      <c r="D272" s="119"/>
      <c r="E272" s="119"/>
      <c r="F272" s="119"/>
      <c r="G272" s="119"/>
    </row>
    <row r="273" spans="1:9" ht="18.75" customHeight="1">
      <c r="A273" s="118" t="str">
        <f>Recurrent!A2307</f>
        <v>051702600100</v>
      </c>
      <c r="B273" s="118" t="str">
        <f>Recurrent!B2307</f>
        <v>GOVERNMENT GIRLS' COLLEGE, ZONKWA</v>
      </c>
      <c r="C273" s="118" t="str">
        <f>Recurrent!C2307</f>
        <v>Personnel Cost Total</v>
      </c>
      <c r="D273" s="119">
        <f>Recurrent!F2307</f>
        <v>25310369</v>
      </c>
      <c r="E273" s="119">
        <f>Recurrent!G2307</f>
        <v>28249742.280000001</v>
      </c>
      <c r="F273" s="119">
        <f>Recurrent!H2307</f>
        <v>28249742.280000001</v>
      </c>
      <c r="G273" s="119">
        <f>Recurrent!I2307</f>
        <v>28249742.280000001</v>
      </c>
    </row>
    <row r="274" spans="1:9" ht="18.75" customHeight="1">
      <c r="A274" s="118" t="str">
        <f>Recurrent!A2331</f>
        <v>051702600100</v>
      </c>
      <c r="B274" s="118" t="str">
        <f>Recurrent!B2331</f>
        <v>GOVERNMENT GIRLS' COLLEGE, ZONKWA</v>
      </c>
      <c r="C274" s="118" t="str">
        <f>Recurrent!C2331</f>
        <v>Overhead Cost Total</v>
      </c>
      <c r="D274" s="119">
        <f>Recurrent!F2331</f>
        <v>3271547.5</v>
      </c>
      <c r="E274" s="119">
        <f>Recurrent!G2331</f>
        <v>3696930</v>
      </c>
      <c r="F274" s="119">
        <f>Recurrent!H2331</f>
        <v>2036930</v>
      </c>
      <c r="G274" s="119">
        <f>Recurrent!I2331</f>
        <v>2036930</v>
      </c>
    </row>
    <row r="275" spans="1:9" s="122" customFormat="1" ht="18.75" customHeight="1">
      <c r="A275" s="120" t="str">
        <f>Recurrent!A2332</f>
        <v>051702600100</v>
      </c>
      <c r="B275" s="120" t="str">
        <f>Recurrent!B2332</f>
        <v>GOVERNMENT GIRLS' COLLEGE, ZONKWA</v>
      </c>
      <c r="C275" s="120" t="str">
        <f>Recurrent!C2332</f>
        <v>Recurrent Total</v>
      </c>
      <c r="D275" s="121">
        <f>Recurrent!F2332</f>
        <v>28581916.5</v>
      </c>
      <c r="E275" s="121">
        <f>Recurrent!G2332</f>
        <v>31946672.280000001</v>
      </c>
      <c r="F275" s="121">
        <f>Recurrent!H2332</f>
        <v>30286672.280000001</v>
      </c>
      <c r="G275" s="121">
        <f>Recurrent!I2332</f>
        <v>30286672.280000001</v>
      </c>
      <c r="I275" s="257"/>
    </row>
    <row r="276" spans="1:9" ht="18.75" customHeight="1">
      <c r="A276" s="118"/>
      <c r="B276" s="118"/>
      <c r="C276" s="118"/>
      <c r="D276" s="119"/>
      <c r="E276" s="119"/>
      <c r="F276" s="119"/>
      <c r="G276" s="119"/>
    </row>
    <row r="277" spans="1:9" ht="18.75" customHeight="1">
      <c r="A277" s="118" t="str">
        <f>Recurrent!A2346</f>
        <v>051705400100</v>
      </c>
      <c r="B277" s="118" t="str">
        <f>Recurrent!B2346</f>
        <v>TEACHERS SERVICE BOARD</v>
      </c>
      <c r="C277" s="118" t="str">
        <f>Recurrent!C2346</f>
        <v>Personnel Cost Total</v>
      </c>
      <c r="D277" s="119">
        <f>Recurrent!F2346</f>
        <v>25653555</v>
      </c>
      <c r="E277" s="119">
        <f>Recurrent!G2346</f>
        <v>27042198.300000001</v>
      </c>
      <c r="F277" s="119">
        <f>Recurrent!H2346</f>
        <v>27042198.300000001</v>
      </c>
      <c r="G277" s="119">
        <f>Recurrent!I2346</f>
        <v>27042198.300000001</v>
      </c>
    </row>
    <row r="278" spans="1:9" ht="18.75" customHeight="1">
      <c r="A278" s="118" t="str">
        <f>Recurrent!A2367</f>
        <v>051705400100</v>
      </c>
      <c r="B278" s="118" t="str">
        <f>Recurrent!B2367</f>
        <v>TEACHERS SERVICE BOARD</v>
      </c>
      <c r="C278" s="118" t="str">
        <f>Recurrent!C2367</f>
        <v>Overhead Cost Total</v>
      </c>
      <c r="D278" s="119">
        <f>Recurrent!F2367</f>
        <v>16594469</v>
      </c>
      <c r="E278" s="119">
        <f>Recurrent!G2367</f>
        <v>50750678.579999998</v>
      </c>
      <c r="F278" s="119">
        <f>Recurrent!H2367</f>
        <v>76790000</v>
      </c>
      <c r="G278" s="119">
        <f>Recurrent!I2367</f>
        <v>76790000</v>
      </c>
    </row>
    <row r="279" spans="1:9" s="122" customFormat="1" ht="18.75" customHeight="1">
      <c r="A279" s="120" t="str">
        <f>Recurrent!A2368</f>
        <v>051705400100</v>
      </c>
      <c r="B279" s="120" t="str">
        <f>Recurrent!B2368</f>
        <v>TEACHERS SERVICE BOARD</v>
      </c>
      <c r="C279" s="120" t="str">
        <f>Recurrent!C2368</f>
        <v>Recurrent Total</v>
      </c>
      <c r="D279" s="121">
        <f>Recurrent!F2368</f>
        <v>42248024</v>
      </c>
      <c r="E279" s="121">
        <f>Recurrent!G2368</f>
        <v>77792876.879999995</v>
      </c>
      <c r="F279" s="121">
        <f>Recurrent!H2368</f>
        <v>103832198.3</v>
      </c>
      <c r="G279" s="121">
        <f>Recurrent!I2368</f>
        <v>103832198.3</v>
      </c>
      <c r="I279" s="257"/>
    </row>
    <row r="280" spans="1:9" ht="18.75" customHeight="1">
      <c r="A280" s="118"/>
      <c r="B280" s="118"/>
      <c r="C280" s="118"/>
      <c r="D280" s="119"/>
      <c r="E280" s="119"/>
      <c r="F280" s="119"/>
      <c r="G280" s="119"/>
    </row>
    <row r="281" spans="1:9" ht="18.75" customHeight="1">
      <c r="A281" s="118" t="str">
        <f>Recurrent!A2381</f>
        <v>051705500100</v>
      </c>
      <c r="B281" s="118" t="str">
        <f>Recurrent!B2381</f>
        <v>STSMB</v>
      </c>
      <c r="C281" s="118" t="str">
        <f>Recurrent!C2381</f>
        <v>Personnel Cost Total</v>
      </c>
      <c r="D281" s="119">
        <f>Recurrent!F2381</f>
        <v>449649314</v>
      </c>
      <c r="E281" s="119">
        <f>Recurrent!G2381</f>
        <v>0</v>
      </c>
      <c r="F281" s="119">
        <f>Recurrent!H2381</f>
        <v>368378221</v>
      </c>
      <c r="G281" s="119">
        <f>Recurrent!I2381</f>
        <v>368378221</v>
      </c>
    </row>
    <row r="282" spans="1:9" ht="18.75" customHeight="1">
      <c r="A282" s="118" t="str">
        <f>Recurrent!A2402</f>
        <v>051705500100</v>
      </c>
      <c r="B282" s="118" t="str">
        <f>Recurrent!B2402</f>
        <v>STSMB</v>
      </c>
      <c r="C282" s="118" t="str">
        <f>Recurrent!C2402</f>
        <v>Overhead Cost Total</v>
      </c>
      <c r="D282" s="119">
        <f>Recurrent!F2402</f>
        <v>19831626.250000004</v>
      </c>
      <c r="E282" s="119">
        <f>Recurrent!G2402</f>
        <v>0</v>
      </c>
      <c r="F282" s="119">
        <f>Recurrent!H2402</f>
        <v>5667195</v>
      </c>
      <c r="G282" s="119">
        <f>Recurrent!I2402</f>
        <v>5667195</v>
      </c>
    </row>
    <row r="283" spans="1:9" s="122" customFormat="1" ht="18.75" customHeight="1">
      <c r="A283" s="120" t="str">
        <f>Recurrent!A2403</f>
        <v>051705500100</v>
      </c>
      <c r="B283" s="120" t="str">
        <f>Recurrent!B2403</f>
        <v>STSMB</v>
      </c>
      <c r="C283" s="120" t="str">
        <f>Recurrent!C2403</f>
        <v>Recurrent Total</v>
      </c>
      <c r="D283" s="121">
        <f>Recurrent!F2403</f>
        <v>469480940.25</v>
      </c>
      <c r="E283" s="121">
        <f>Recurrent!G2403</f>
        <v>0</v>
      </c>
      <c r="F283" s="121">
        <f>Recurrent!H2403</f>
        <v>374045416</v>
      </c>
      <c r="G283" s="121">
        <f>Recurrent!I2403</f>
        <v>374045416</v>
      </c>
      <c r="I283" s="257"/>
    </row>
    <row r="284" spans="1:9" ht="18.75" customHeight="1">
      <c r="A284" s="118"/>
      <c r="B284" s="118"/>
      <c r="C284" s="118"/>
      <c r="D284" s="119"/>
      <c r="E284" s="119"/>
      <c r="F284" s="119"/>
      <c r="G284" s="119"/>
    </row>
    <row r="285" spans="1:9" ht="18.75" customHeight="1">
      <c r="A285" s="118" t="str">
        <f>Recurrent!A2416</f>
        <v>051705500100</v>
      </c>
      <c r="B285" s="118" t="str">
        <f>Recurrent!B2416</f>
        <v>SCIENCE SECONDARY SCHOOL KUFENA</v>
      </c>
      <c r="C285" s="118" t="str">
        <f>Recurrent!C2416</f>
        <v>Personnel Cost Total</v>
      </c>
      <c r="D285" s="119">
        <f>Recurrent!F2416</f>
        <v>43824360</v>
      </c>
      <c r="E285" s="119">
        <f>Recurrent!G2416</f>
        <v>60152672.063999951</v>
      </c>
      <c r="F285" s="119">
        <f>Recurrent!H2416</f>
        <v>60152672.063999951</v>
      </c>
      <c r="G285" s="119">
        <f>Recurrent!I2416</f>
        <v>60152672.063999951</v>
      </c>
    </row>
    <row r="286" spans="1:9" ht="18.75" customHeight="1">
      <c r="A286" s="118" t="str">
        <f>Recurrent!A2434</f>
        <v>051705500100</v>
      </c>
      <c r="B286" s="118" t="str">
        <f>Recurrent!B2434</f>
        <v>SCIENCE SECONDARY SCHOOL KUFENA</v>
      </c>
      <c r="C286" s="118" t="str">
        <f>Recurrent!C2434</f>
        <v>Overhead Cost Total</v>
      </c>
      <c r="D286" s="119">
        <f>Recurrent!F2434</f>
        <v>3427985</v>
      </c>
      <c r="E286" s="119">
        <f>Recurrent!G2434</f>
        <v>4845000</v>
      </c>
      <c r="F286" s="119">
        <f>Recurrent!H2434</f>
        <v>6345000</v>
      </c>
      <c r="G286" s="119">
        <f>Recurrent!I2434</f>
        <v>6345000</v>
      </c>
    </row>
    <row r="287" spans="1:9" s="122" customFormat="1" ht="18.75" customHeight="1">
      <c r="A287" s="120" t="str">
        <f>Recurrent!A2435</f>
        <v>051705500100</v>
      </c>
      <c r="B287" s="120" t="str">
        <f>Recurrent!B2435</f>
        <v>SCIENCE SECONDARY SCHOOL KUFENA</v>
      </c>
      <c r="C287" s="120" t="str">
        <f>Recurrent!C2435</f>
        <v>Recurrent Total</v>
      </c>
      <c r="D287" s="121">
        <f>Recurrent!F2435</f>
        <v>47252345</v>
      </c>
      <c r="E287" s="121">
        <f>Recurrent!G2435</f>
        <v>64997672.063999951</v>
      </c>
      <c r="F287" s="121">
        <f>Recurrent!H2435</f>
        <v>66497672.063999951</v>
      </c>
      <c r="G287" s="121">
        <f>Recurrent!I2435</f>
        <v>66497672.063999951</v>
      </c>
      <c r="I287" s="257"/>
    </row>
    <row r="288" spans="1:9" ht="18.75" customHeight="1">
      <c r="A288" s="118"/>
      <c r="B288" s="118"/>
      <c r="C288" s="118"/>
      <c r="D288" s="119"/>
      <c r="E288" s="119"/>
      <c r="F288" s="119"/>
      <c r="G288" s="119"/>
    </row>
    <row r="289" spans="1:9" ht="18.75" customHeight="1">
      <c r="A289" s="118" t="str">
        <f>Recurrent!A2448</f>
        <v>051705501100</v>
      </c>
      <c r="B289" s="118" t="str">
        <f>Recurrent!B2448</f>
        <v>GOVT GIRL SCIENCE SECONDARY SCHOOL, SOBA</v>
      </c>
      <c r="C289" s="118" t="str">
        <f>Recurrent!C2448</f>
        <v>Personnel Cost Total</v>
      </c>
      <c r="D289" s="119">
        <f>Recurrent!F2448</f>
        <v>75425792.988825873</v>
      </c>
      <c r="E289" s="119">
        <f>Recurrent!G2448</f>
        <v>45898535.940960027</v>
      </c>
      <c r="F289" s="119">
        <f>Recurrent!H2448</f>
        <v>52783316.332104027</v>
      </c>
      <c r="G289" s="119">
        <f>Recurrent!I2448</f>
        <v>60700813.781919636</v>
      </c>
    </row>
    <row r="290" spans="1:9" ht="18.75" customHeight="1">
      <c r="A290" s="118" t="str">
        <f>Recurrent!A2465</f>
        <v>051705501100</v>
      </c>
      <c r="B290" s="118" t="str">
        <f>Recurrent!B2465</f>
        <v>GOVT GIRL SCIENCE SECONDARY SCHOOL, SOBA</v>
      </c>
      <c r="C290" s="118" t="str">
        <f>Recurrent!C2465</f>
        <v>Overhead Cost Total</v>
      </c>
      <c r="D290" s="119">
        <f>Recurrent!F2465</f>
        <v>3324612</v>
      </c>
      <c r="E290" s="119">
        <f>Recurrent!G2465</f>
        <v>4027900</v>
      </c>
      <c r="F290" s="119">
        <f>Recurrent!H2465</f>
        <v>2381900</v>
      </c>
      <c r="G290" s="119">
        <f>Recurrent!I2465</f>
        <v>2677900</v>
      </c>
    </row>
    <row r="291" spans="1:9" s="122" customFormat="1" ht="18.75" customHeight="1">
      <c r="A291" s="120" t="str">
        <f>Recurrent!A2466</f>
        <v>051705501100</v>
      </c>
      <c r="B291" s="120" t="str">
        <f>Recurrent!B2466</f>
        <v>GOVT GIRL SCIENCE SECONDARY SCHOOL, SOBA</v>
      </c>
      <c r="C291" s="120" t="str">
        <f>Recurrent!C2466</f>
        <v>Recurrent Total</v>
      </c>
      <c r="D291" s="121">
        <f>Recurrent!F2466</f>
        <v>78750404.988825873</v>
      </c>
      <c r="E291" s="121">
        <f>Recurrent!G2466</f>
        <v>49926435.940960027</v>
      </c>
      <c r="F291" s="121">
        <f>Recurrent!H2466</f>
        <v>55165216.332104027</v>
      </c>
      <c r="G291" s="121">
        <f>Recurrent!I2466</f>
        <v>63378713.781919636</v>
      </c>
      <c r="I291" s="257"/>
    </row>
    <row r="292" spans="1:9" ht="18.75" customHeight="1">
      <c r="A292" s="118"/>
      <c r="B292" s="118"/>
      <c r="C292" s="118"/>
      <c r="D292" s="119"/>
      <c r="E292" s="119"/>
      <c r="F292" s="119"/>
      <c r="G292" s="119"/>
    </row>
    <row r="293" spans="1:9" ht="18.75" customHeight="1">
      <c r="A293" s="118" t="str">
        <f>Recurrent!A2481</f>
        <v>051705501200</v>
      </c>
      <c r="B293" s="118" t="str">
        <f>Recurrent!B2481</f>
        <v>GGSS KWOI</v>
      </c>
      <c r="C293" s="118" t="str">
        <f>Recurrent!C2481</f>
        <v>Personnel Cost Total</v>
      </c>
      <c r="D293" s="119">
        <f>Recurrent!F2481</f>
        <v>90833148.999999985</v>
      </c>
      <c r="E293" s="119">
        <f>Recurrent!G2481</f>
        <v>42695332.962000005</v>
      </c>
      <c r="F293" s="119">
        <f>Recurrent!H2481</f>
        <v>42695332.962000005</v>
      </c>
      <c r="G293" s="119">
        <f>Recurrent!I2481</f>
        <v>42695332.962000005</v>
      </c>
    </row>
    <row r="294" spans="1:9" ht="18.75" customHeight="1">
      <c r="A294" s="118" t="str">
        <f>Recurrent!A2500</f>
        <v>051705501200</v>
      </c>
      <c r="B294" s="118" t="str">
        <f>Recurrent!B2500</f>
        <v>GGSS KWOI</v>
      </c>
      <c r="C294" s="118" t="str">
        <f>Recurrent!C2500</f>
        <v>Overhead Cost Total</v>
      </c>
      <c r="D294" s="119">
        <f>Recurrent!F2500</f>
        <v>2866747</v>
      </c>
      <c r="E294" s="119">
        <f>Recurrent!G2500</f>
        <v>5832002.716</v>
      </c>
      <c r="F294" s="119">
        <f>Recurrent!H2500</f>
        <v>1052032.716</v>
      </c>
      <c r="G294" s="119">
        <f>Recurrent!I2500</f>
        <v>1052032.716</v>
      </c>
    </row>
    <row r="295" spans="1:9" s="122" customFormat="1" ht="18.75" customHeight="1">
      <c r="A295" s="120" t="str">
        <f>Recurrent!A2501</f>
        <v>051705501200</v>
      </c>
      <c r="B295" s="120" t="str">
        <f>Recurrent!B2501</f>
        <v>GGSS KWOI</v>
      </c>
      <c r="C295" s="120" t="str">
        <f>Recurrent!C2501</f>
        <v>Recurrent Total</v>
      </c>
      <c r="D295" s="121">
        <f>Recurrent!F2501</f>
        <v>93699895.999999985</v>
      </c>
      <c r="E295" s="121">
        <f>Recurrent!G2501</f>
        <v>48527335.678000003</v>
      </c>
      <c r="F295" s="121">
        <f>Recurrent!H2501</f>
        <v>43747365.678000003</v>
      </c>
      <c r="G295" s="121">
        <f>Recurrent!I2501</f>
        <v>43747365.678000003</v>
      </c>
      <c r="I295" s="257"/>
    </row>
    <row r="296" spans="1:9" ht="18.75" customHeight="1">
      <c r="A296" s="118"/>
      <c r="B296" s="118"/>
      <c r="C296" s="118"/>
      <c r="D296" s="119"/>
      <c r="E296" s="119"/>
      <c r="F296" s="119"/>
      <c r="G296" s="119"/>
    </row>
    <row r="297" spans="1:9" ht="18.75" customHeight="1">
      <c r="A297" s="118" t="str">
        <f>Recurrent!A2514</f>
        <v>051705501300</v>
      </c>
      <c r="B297" s="118" t="str">
        <f>Recurrent!B2514</f>
        <v>SCIENCE SEC SCHOOL IKARA</v>
      </c>
      <c r="C297" s="118" t="str">
        <f>Recurrent!C2514</f>
        <v>Personnel Cost Total</v>
      </c>
      <c r="D297" s="119">
        <f>Recurrent!F2514</f>
        <v>5405628.4399999995</v>
      </c>
      <c r="E297" s="119">
        <f>Recurrent!G2514</f>
        <v>39710416.391999982</v>
      </c>
      <c r="F297" s="119">
        <f>Recurrent!H2514</f>
        <v>39710416.391999982</v>
      </c>
      <c r="G297" s="119">
        <f>Recurrent!I2514</f>
        <v>39710416.391999982</v>
      </c>
    </row>
    <row r="298" spans="1:9" ht="18.75" customHeight="1">
      <c r="A298" s="118" t="str">
        <f>Recurrent!A2533</f>
        <v>051705501300</v>
      </c>
      <c r="B298" s="118" t="str">
        <f>Recurrent!B2533</f>
        <v>SCIENCE SEC SCHOOL IKARA</v>
      </c>
      <c r="C298" s="118" t="str">
        <f>Recurrent!C2533</f>
        <v>Overhead Cost Total</v>
      </c>
      <c r="D298" s="119">
        <f>Recurrent!F2533</f>
        <v>3231956</v>
      </c>
      <c r="E298" s="119">
        <f>Recurrent!G2533</f>
        <v>4915400</v>
      </c>
      <c r="F298" s="119">
        <f>Recurrent!H2533</f>
        <v>6645400</v>
      </c>
      <c r="G298" s="119">
        <f>Recurrent!I2533</f>
        <v>6745400</v>
      </c>
    </row>
    <row r="299" spans="1:9" s="122" customFormat="1" ht="18.75" customHeight="1">
      <c r="A299" s="120" t="str">
        <f>Recurrent!A2534</f>
        <v>051705501300</v>
      </c>
      <c r="B299" s="120" t="str">
        <f>Recurrent!B2534</f>
        <v>SCIENCE SEC SCHOOL IKARA</v>
      </c>
      <c r="C299" s="120" t="str">
        <f>Recurrent!C2534</f>
        <v>Recurrent Total</v>
      </c>
      <c r="D299" s="121">
        <f>Recurrent!F2534</f>
        <v>8637584.4399999995</v>
      </c>
      <c r="E299" s="121">
        <f>Recurrent!G2534</f>
        <v>44625816.391999982</v>
      </c>
      <c r="F299" s="121">
        <f>Recurrent!H2534</f>
        <v>46355816.391999982</v>
      </c>
      <c r="G299" s="121">
        <f>Recurrent!I2534</f>
        <v>46455816.391999982</v>
      </c>
      <c r="I299" s="257"/>
    </row>
    <row r="300" spans="1:9" ht="18.75" customHeight="1">
      <c r="A300" s="118"/>
      <c r="B300" s="118"/>
      <c r="C300" s="118"/>
      <c r="D300" s="119"/>
      <c r="E300" s="119"/>
      <c r="F300" s="119"/>
      <c r="G300" s="119"/>
    </row>
    <row r="301" spans="1:9" ht="18.75" customHeight="1">
      <c r="A301" s="118" t="str">
        <f>Recurrent!A2548</f>
        <v>051705501400</v>
      </c>
      <c r="B301" s="118" t="str">
        <f>Recurrent!B2548</f>
        <v>GSSS B GWARI</v>
      </c>
      <c r="C301" s="118" t="str">
        <f>Recurrent!C2548</f>
        <v>Personnel Cost Total</v>
      </c>
      <c r="D301" s="119">
        <f>Recurrent!F2548</f>
        <v>33533129.030000001</v>
      </c>
      <c r="E301" s="119">
        <f>Recurrent!G2548</f>
        <v>14679789.946</v>
      </c>
      <c r="F301" s="119">
        <f>Recurrent!H2548</f>
        <v>14679789.946</v>
      </c>
      <c r="G301" s="119">
        <f>Recurrent!I2548</f>
        <v>14679789.946</v>
      </c>
    </row>
    <row r="302" spans="1:9" ht="18.75" customHeight="1">
      <c r="A302" s="118" t="str">
        <f>Recurrent!A2566</f>
        <v>051705501400</v>
      </c>
      <c r="B302" s="118" t="str">
        <f>Recurrent!B2566</f>
        <v>GSSS B GWARI</v>
      </c>
      <c r="C302" s="118" t="str">
        <f>Recurrent!C2566</f>
        <v>Overhead Cost Total</v>
      </c>
      <c r="D302" s="119">
        <f>Recurrent!F2566</f>
        <v>2881413.0800000005</v>
      </c>
      <c r="E302" s="119">
        <f>Recurrent!G2566</f>
        <v>3613000</v>
      </c>
      <c r="F302" s="119">
        <f>Recurrent!H2566</f>
        <v>1236100</v>
      </c>
      <c r="G302" s="119">
        <f>Recurrent!I2566</f>
        <v>1236100</v>
      </c>
    </row>
    <row r="303" spans="1:9" s="122" customFormat="1" ht="18.75" customHeight="1">
      <c r="A303" s="120" t="str">
        <f>Recurrent!A2567</f>
        <v>051705501400</v>
      </c>
      <c r="B303" s="120" t="str">
        <f>Recurrent!B2567</f>
        <v>GSSS B GWARI</v>
      </c>
      <c r="C303" s="120" t="str">
        <f>Recurrent!C2567</f>
        <v>Recurrent Total</v>
      </c>
      <c r="D303" s="121">
        <f>Recurrent!F2567</f>
        <v>36414542.109999999</v>
      </c>
      <c r="E303" s="121">
        <f>Recurrent!G2567</f>
        <v>18292789.946000002</v>
      </c>
      <c r="F303" s="121">
        <f>Recurrent!H2567</f>
        <v>15915889.946</v>
      </c>
      <c r="G303" s="121">
        <f>Recurrent!I2567</f>
        <v>15915889.946</v>
      </c>
      <c r="I303" s="257"/>
    </row>
    <row r="304" spans="1:9" ht="18.75" customHeight="1">
      <c r="A304" s="118"/>
      <c r="B304" s="118"/>
      <c r="C304" s="118"/>
      <c r="D304" s="119"/>
      <c r="E304" s="119"/>
      <c r="F304" s="119"/>
      <c r="G304" s="119"/>
    </row>
    <row r="305" spans="1:9" ht="18.75" customHeight="1">
      <c r="A305" s="118" t="str">
        <f>Recurrent!A2582</f>
        <v>051705501500</v>
      </c>
      <c r="B305" s="118" t="str">
        <f>Recurrent!B2582</f>
        <v>GOVERNMENT COLLEGE , KAGORO</v>
      </c>
      <c r="C305" s="118" t="str">
        <f>Recurrent!C2582</f>
        <v>Personnel Cost Total</v>
      </c>
      <c r="D305" s="119">
        <f>Recurrent!F2582</f>
        <v>81091996.060000017</v>
      </c>
      <c r="E305" s="119">
        <f>Recurrent!G2582</f>
        <v>75532597.728999943</v>
      </c>
      <c r="F305" s="119">
        <f>Recurrent!H2582</f>
        <v>75532597.728999943</v>
      </c>
      <c r="G305" s="119">
        <f>Recurrent!I2582</f>
        <v>75532597.728999943</v>
      </c>
    </row>
    <row r="306" spans="1:9" ht="18.75" customHeight="1">
      <c r="A306" s="118" t="str">
        <f>Recurrent!A2600</f>
        <v>051705501500</v>
      </c>
      <c r="B306" s="118" t="str">
        <f>Recurrent!B2600</f>
        <v>GOVERNMENT COLLEGE , KAGORO</v>
      </c>
      <c r="C306" s="118" t="str">
        <f>Recurrent!C2600</f>
        <v>Overhead Cost Total</v>
      </c>
      <c r="D306" s="119">
        <f>Recurrent!F2600</f>
        <v>3103242.7600000007</v>
      </c>
      <c r="E306" s="119">
        <f>Recurrent!G2600</f>
        <v>3655575.9796000002</v>
      </c>
      <c r="F306" s="119">
        <f>Recurrent!H2600</f>
        <v>3637592.9996000002</v>
      </c>
      <c r="G306" s="119">
        <f>Recurrent!I2600</f>
        <v>3637592.9996000002</v>
      </c>
    </row>
    <row r="307" spans="1:9" s="122" customFormat="1" ht="18.75" customHeight="1">
      <c r="A307" s="120" t="str">
        <f>Recurrent!A2601</f>
        <v>051705501500</v>
      </c>
      <c r="B307" s="120" t="str">
        <f>Recurrent!B2601</f>
        <v>GOVERNMENT COLLEGE , KAGORO</v>
      </c>
      <c r="C307" s="120" t="str">
        <f>Recurrent!C2601</f>
        <v>Recurrent Total</v>
      </c>
      <c r="D307" s="121">
        <f>Recurrent!F2601</f>
        <v>84195238.820000023</v>
      </c>
      <c r="E307" s="121">
        <f>Recurrent!G2601</f>
        <v>79188173.70859994</v>
      </c>
      <c r="F307" s="121">
        <f>Recurrent!H2601</f>
        <v>79170190.728599936</v>
      </c>
      <c r="G307" s="121">
        <f>Recurrent!I2601</f>
        <v>79170190.728599936</v>
      </c>
      <c r="I307" s="257"/>
    </row>
    <row r="308" spans="1:9" ht="18.75" customHeight="1">
      <c r="A308" s="118"/>
      <c r="B308" s="118"/>
      <c r="C308" s="118"/>
      <c r="D308" s="119"/>
      <c r="E308" s="119"/>
      <c r="F308" s="119"/>
      <c r="G308" s="119"/>
    </row>
    <row r="309" spans="1:9" ht="18.75" customHeight="1">
      <c r="A309" s="118" t="str">
        <f>Recurrent!A2613</f>
        <v>051705600100</v>
      </c>
      <c r="B309" s="118" t="str">
        <f>Recurrent!B2613</f>
        <v>KADUNA STATE SCHOLARSHIP BOARD</v>
      </c>
      <c r="C309" s="118" t="str">
        <f>Recurrent!C2613</f>
        <v>Personnel Cost Total</v>
      </c>
      <c r="D309" s="119">
        <f>Recurrent!F2613</f>
        <v>26404724</v>
      </c>
      <c r="E309" s="119">
        <f>Recurrent!G2613</f>
        <v>23983621.136000007</v>
      </c>
      <c r="F309" s="119">
        <f>Recurrent!H2613</f>
        <v>23983621.136000007</v>
      </c>
      <c r="G309" s="119">
        <f>Recurrent!I2613</f>
        <v>23983621.136000007</v>
      </c>
    </row>
    <row r="310" spans="1:9" ht="18.75" customHeight="1">
      <c r="A310" s="118" t="str">
        <f>Recurrent!A2631</f>
        <v>051705600100</v>
      </c>
      <c r="B310" s="118" t="str">
        <f>Recurrent!B2631</f>
        <v>KADUNA STATE SCHOLARSHIP BOARD</v>
      </c>
      <c r="C310" s="118" t="str">
        <f>Recurrent!C2631</f>
        <v>Overhead Cost Total</v>
      </c>
      <c r="D310" s="119">
        <f>Recurrent!F2631</f>
        <v>1497287349</v>
      </c>
      <c r="E310" s="119">
        <f>Recurrent!G2631</f>
        <v>1303775076</v>
      </c>
      <c r="F310" s="119">
        <f>Recurrent!H2631</f>
        <v>1803658576</v>
      </c>
      <c r="G310" s="119">
        <f>Recurrent!I2631</f>
        <v>1803594076</v>
      </c>
    </row>
    <row r="311" spans="1:9" s="122" customFormat="1" ht="18.75" customHeight="1">
      <c r="A311" s="120" t="str">
        <f>Recurrent!A2632</f>
        <v>051705600100</v>
      </c>
      <c r="B311" s="120" t="str">
        <f>Recurrent!B2632</f>
        <v>KADUNA STATE SCHOLARSHIP BOARD</v>
      </c>
      <c r="C311" s="120" t="str">
        <f>Recurrent!C2632</f>
        <v>Recurrent Total</v>
      </c>
      <c r="D311" s="121">
        <f>Recurrent!F2632</f>
        <v>1523692073</v>
      </c>
      <c r="E311" s="121">
        <f>Recurrent!G2632</f>
        <v>1327758697.1359999</v>
      </c>
      <c r="F311" s="121">
        <f>Recurrent!H2632</f>
        <v>1827642197.1359999</v>
      </c>
      <c r="G311" s="121">
        <f>Recurrent!I2632</f>
        <v>1827577697.1359999</v>
      </c>
      <c r="I311" s="257"/>
    </row>
    <row r="312" spans="1:9" ht="18.75" customHeight="1">
      <c r="A312" s="118"/>
      <c r="B312" s="118"/>
      <c r="C312" s="118"/>
      <c r="D312" s="119"/>
      <c r="E312" s="119"/>
      <c r="F312" s="119"/>
      <c r="G312" s="119"/>
    </row>
    <row r="313" spans="1:9" ht="18.75" customHeight="1">
      <c r="A313" s="379" t="str">
        <f>Recurrent!A2634</f>
        <v>051705700100</v>
      </c>
      <c r="B313" s="379" t="str">
        <f>Recurrent!B2634</f>
        <v>PRIVATE SCHOOL BOARD</v>
      </c>
      <c r="C313" s="118" t="str">
        <f>Recurrent!C2662</f>
        <v>Personnel Cost</v>
      </c>
      <c r="D313" s="119">
        <f>Recurrent!F2636</f>
        <v>54951203</v>
      </c>
      <c r="E313" s="119">
        <f>Recurrent!G2636</f>
        <v>0</v>
      </c>
      <c r="F313" s="119">
        <f>Recurrent!H2636</f>
        <v>0</v>
      </c>
      <c r="G313" s="119">
        <f>Recurrent!I2636</f>
        <v>0</v>
      </c>
    </row>
    <row r="314" spans="1:9" ht="18.75" customHeight="1">
      <c r="A314" s="379" t="str">
        <f>Recurrent!A2650</f>
        <v>051705700100</v>
      </c>
      <c r="B314" s="379" t="str">
        <f>Recurrent!B2650</f>
        <v>PRIVATE SCHOOL BOARD</v>
      </c>
      <c r="C314" s="118" t="str">
        <f>Recurrent!C2685</f>
        <v xml:space="preserve">Overhead Cost </v>
      </c>
      <c r="D314" s="119">
        <f>Recurrent!F2650</f>
        <v>9011229</v>
      </c>
      <c r="E314" s="119">
        <f>Recurrent!G2650</f>
        <v>0</v>
      </c>
      <c r="F314" s="119">
        <f>Recurrent!H2650</f>
        <v>0</v>
      </c>
      <c r="G314" s="119">
        <f>Recurrent!I2650</f>
        <v>0</v>
      </c>
    </row>
    <row r="315" spans="1:9" s="122" customFormat="1" ht="18.75" customHeight="1">
      <c r="A315" s="380" t="str">
        <f>Recurrent!A2651</f>
        <v>051705700100</v>
      </c>
      <c r="B315" s="380" t="str">
        <f>Recurrent!B2651</f>
        <v>PRIVATE SCHOOL BOARD</v>
      </c>
      <c r="C315" s="380" t="str">
        <f>Recurrent!C2651</f>
        <v>Recurrent Total</v>
      </c>
      <c r="D315" s="121">
        <f>Recurrent!F2651</f>
        <v>63962432</v>
      </c>
      <c r="E315" s="121">
        <f>Recurrent!G2651</f>
        <v>0</v>
      </c>
      <c r="F315" s="121">
        <f>Recurrent!H2651</f>
        <v>0</v>
      </c>
      <c r="G315" s="121">
        <f>Recurrent!I2651</f>
        <v>0</v>
      </c>
      <c r="I315" s="257"/>
    </row>
    <row r="316" spans="1:9" ht="18.75" customHeight="1">
      <c r="A316" s="118"/>
      <c r="B316" s="118"/>
      <c r="C316" s="118"/>
      <c r="D316" s="119"/>
      <c r="E316" s="119"/>
      <c r="F316" s="119"/>
      <c r="G316" s="119"/>
    </row>
    <row r="317" spans="1:9" ht="18.75" customHeight="1">
      <c r="A317" s="118"/>
      <c r="B317" s="118"/>
      <c r="C317" s="118"/>
      <c r="D317" s="119"/>
      <c r="E317" s="119"/>
      <c r="F317" s="119"/>
      <c r="G317" s="119"/>
    </row>
    <row r="318" spans="1:9" ht="18.75" customHeight="1">
      <c r="A318" s="118"/>
      <c r="B318" s="118"/>
      <c r="C318" s="118"/>
      <c r="D318" s="119"/>
      <c r="E318" s="119"/>
      <c r="F318" s="119"/>
      <c r="G318" s="119"/>
    </row>
    <row r="319" spans="1:9" ht="18.75" customHeight="1">
      <c r="A319" s="118" t="str">
        <f>Recurrent!A2666</f>
        <v>051705900100</v>
      </c>
      <c r="B319" s="118" t="str">
        <f>Recurrent!B2666</f>
        <v>KADUNA STATE SCHOOLS QUALITY ASSURANCE AUTHORITY</v>
      </c>
      <c r="C319" s="118" t="str">
        <f>Recurrent!C2666</f>
        <v>Personnel Cost Total</v>
      </c>
      <c r="D319" s="119">
        <f>Recurrent!F2666</f>
        <v>0</v>
      </c>
      <c r="E319" s="119">
        <f>Recurrent!G2666</f>
        <v>92044092.749999985</v>
      </c>
      <c r="F319" s="119">
        <f>Recurrent!H2666</f>
        <v>92044092.749999985</v>
      </c>
      <c r="G319" s="119">
        <f>Recurrent!I2666</f>
        <v>92044092.749999985</v>
      </c>
    </row>
    <row r="320" spans="1:9" ht="18.75" customHeight="1">
      <c r="A320" s="118" t="str">
        <f>Recurrent!A2689</f>
        <v>051705900100</v>
      </c>
      <c r="B320" s="118" t="str">
        <f>Recurrent!B2689</f>
        <v>KADUNA STATE SCHOOLS QUALITY ASSURANCE AUTHORITY</v>
      </c>
      <c r="C320" s="118" t="str">
        <f>Recurrent!C2689</f>
        <v>Overhead Cost Total</v>
      </c>
      <c r="D320" s="119">
        <f>Recurrent!F2689</f>
        <v>38260440.159999996</v>
      </c>
      <c r="E320" s="119">
        <f>Recurrent!G2689</f>
        <v>80649477.5</v>
      </c>
      <c r="F320" s="119">
        <f>Recurrent!H2689</f>
        <v>12978240</v>
      </c>
      <c r="G320" s="119">
        <f>Recurrent!I2689</f>
        <v>12978240</v>
      </c>
    </row>
    <row r="321" spans="1:9" s="122" customFormat="1" ht="18.75" customHeight="1">
      <c r="A321" s="120" t="str">
        <f>Recurrent!A2690</f>
        <v>051705900100</v>
      </c>
      <c r="B321" s="120" t="str">
        <f>Recurrent!B2690</f>
        <v>KADUNA STATE SCHOOLS QUALITY ASSURANCE AUTHORITY</v>
      </c>
      <c r="C321" s="120" t="str">
        <f>Recurrent!C2690</f>
        <v>Recurrent Total</v>
      </c>
      <c r="D321" s="121">
        <f>Recurrent!F2690</f>
        <v>38260440.159999996</v>
      </c>
      <c r="E321" s="121">
        <f>Recurrent!G2690</f>
        <v>172693570.25</v>
      </c>
      <c r="F321" s="121">
        <f>Recurrent!H2690</f>
        <v>105022332.74999999</v>
      </c>
      <c r="G321" s="121">
        <f>Recurrent!I2690</f>
        <v>105022332.74999999</v>
      </c>
      <c r="I321" s="257"/>
    </row>
    <row r="322" spans="1:9" ht="18.75" customHeight="1">
      <c r="A322" s="118"/>
      <c r="B322" s="118"/>
      <c r="C322" s="118"/>
      <c r="D322" s="119"/>
      <c r="E322" s="119"/>
      <c r="F322" s="119"/>
      <c r="G322" s="119"/>
    </row>
    <row r="323" spans="1:9" ht="18.75" customHeight="1">
      <c r="A323" s="118" t="str">
        <f>Recurrent!A2696</f>
        <v>052100100300</v>
      </c>
      <c r="B323" s="118" t="str">
        <f>Recurrent!B2696</f>
        <v>MINISTRY OF HEALTH AND HUMAN SERVICES</v>
      </c>
      <c r="C323" s="118" t="str">
        <f>Recurrent!C2696</f>
        <v>Personnel Cost Total</v>
      </c>
      <c r="D323" s="119">
        <f>Recurrent!F2696</f>
        <v>5270696814</v>
      </c>
      <c r="E323" s="119">
        <f>Recurrent!G2696</f>
        <v>5612944592.23456</v>
      </c>
      <c r="F323" s="119">
        <f>Recurrent!H2696</f>
        <v>5612944592.23456</v>
      </c>
      <c r="G323" s="119">
        <f>Recurrent!I2696</f>
        <v>5612944592.23456</v>
      </c>
    </row>
    <row r="324" spans="1:9" ht="18.75" customHeight="1">
      <c r="A324" s="118" t="str">
        <f>Recurrent!A2724</f>
        <v>052100100300</v>
      </c>
      <c r="B324" s="118" t="str">
        <f>Recurrent!B2724</f>
        <v>MINISTRY OF HEALTH AND HUMAN SERVICES</v>
      </c>
      <c r="C324" s="118" t="str">
        <f>Recurrent!C2724</f>
        <v>Overhead Cost Total</v>
      </c>
      <c r="D324" s="119">
        <f>Recurrent!F2724</f>
        <v>428962412</v>
      </c>
      <c r="E324" s="119">
        <f>Recurrent!G2724</f>
        <v>493373900</v>
      </c>
      <c r="F324" s="119">
        <f>Recurrent!H2724</f>
        <v>497020500</v>
      </c>
      <c r="G324" s="119">
        <f>Recurrent!I2724</f>
        <v>497662900</v>
      </c>
    </row>
    <row r="325" spans="1:9" s="122" customFormat="1" ht="18.75" customHeight="1">
      <c r="A325" s="120" t="str">
        <f>Recurrent!A2725</f>
        <v>052100100300</v>
      </c>
      <c r="B325" s="120" t="str">
        <f>Recurrent!B2725</f>
        <v>MINISTRY OF HEALTH AND HUMAN SERVICES</v>
      </c>
      <c r="C325" s="120" t="str">
        <f>Recurrent!C2725</f>
        <v>Recurrent Total</v>
      </c>
      <c r="D325" s="121">
        <f>Recurrent!F2725</f>
        <v>5699659226</v>
      </c>
      <c r="E325" s="121">
        <f>Recurrent!G2725</f>
        <v>6106318492.23456</v>
      </c>
      <c r="F325" s="121">
        <f>Recurrent!H2725</f>
        <v>6109965092.23456</v>
      </c>
      <c r="G325" s="121">
        <f>Recurrent!I2725</f>
        <v>6110607492.23456</v>
      </c>
      <c r="I325" s="257"/>
    </row>
    <row r="326" spans="1:9" ht="18.75" customHeight="1">
      <c r="A326" s="118"/>
      <c r="B326" s="118"/>
      <c r="C326" s="118"/>
      <c r="D326" s="119"/>
      <c r="E326" s="119"/>
      <c r="F326" s="119"/>
      <c r="G326" s="119"/>
    </row>
    <row r="327" spans="1:9" ht="18.75" customHeight="1">
      <c r="A327" s="118" t="str">
        <f>Recurrent!A2740</f>
        <v>052100300100</v>
      </c>
      <c r="B327" s="118" t="str">
        <f>Recurrent!B2740</f>
        <v xml:space="preserve">State Primary Health Care Development Agency </v>
      </c>
      <c r="C327" s="118" t="str">
        <f>Recurrent!C2740</f>
        <v>Personnel Cost Total</v>
      </c>
      <c r="D327" s="119">
        <f>Recurrent!F2740</f>
        <v>6270060764</v>
      </c>
      <c r="E327" s="119">
        <f>Recurrent!G2740</f>
        <v>6223225984.0574207</v>
      </c>
      <c r="F327" s="119">
        <f>Recurrent!H2740</f>
        <v>6223225984.0574207</v>
      </c>
      <c r="G327" s="119">
        <f>Recurrent!I2740</f>
        <v>6223225984.0574207</v>
      </c>
    </row>
    <row r="328" spans="1:9" ht="18.75" customHeight="1">
      <c r="A328" s="118" t="str">
        <f>Recurrent!A2766</f>
        <v>052100300100</v>
      </c>
      <c r="B328" s="118" t="str">
        <f>Recurrent!B2766</f>
        <v xml:space="preserve">State Primary Health Care Development Agency </v>
      </c>
      <c r="C328" s="118" t="str">
        <f>Recurrent!C2766</f>
        <v>Overhead Cost Total</v>
      </c>
      <c r="D328" s="119">
        <f>Recurrent!F2766</f>
        <v>210022446</v>
      </c>
      <c r="E328" s="119">
        <f>Recurrent!G2766</f>
        <v>811955985</v>
      </c>
      <c r="F328" s="119">
        <f>Recurrent!H2766</f>
        <v>618558185</v>
      </c>
      <c r="G328" s="119">
        <f>Recurrent!I2766</f>
        <v>565415185</v>
      </c>
    </row>
    <row r="329" spans="1:9" s="122" customFormat="1" ht="18.75" customHeight="1">
      <c r="A329" s="120" t="str">
        <f>Recurrent!A2767</f>
        <v>052100300100</v>
      </c>
      <c r="B329" s="120" t="str">
        <f>Recurrent!B2767</f>
        <v xml:space="preserve">State Primary Health Care Development Agency </v>
      </c>
      <c r="C329" s="120" t="str">
        <f>Recurrent!C2767</f>
        <v>Recurrent Total</v>
      </c>
      <c r="D329" s="121">
        <f>Recurrent!F2767</f>
        <v>6480083210</v>
      </c>
      <c r="E329" s="121">
        <f>Recurrent!G2767</f>
        <v>7035181969.0574207</v>
      </c>
      <c r="F329" s="121">
        <f>Recurrent!H2767</f>
        <v>6841784169.0574207</v>
      </c>
      <c r="G329" s="121">
        <f>Recurrent!I2767</f>
        <v>6788641169.0574207</v>
      </c>
      <c r="I329" s="257"/>
    </row>
    <row r="330" spans="1:9" ht="18.75" customHeight="1">
      <c r="A330" s="118"/>
      <c r="B330" s="118"/>
      <c r="C330" s="118"/>
      <c r="D330" s="119"/>
      <c r="E330" s="119"/>
      <c r="F330" s="119"/>
      <c r="G330" s="119"/>
    </row>
    <row r="331" spans="1:9" ht="18.75" customHeight="1">
      <c r="A331" s="118" t="str">
        <f>Recurrent!A2771</f>
        <v>052110400100</v>
      </c>
      <c r="B331" s="118" t="str">
        <f>Recurrent!B2771</f>
        <v>C0LLEGE OF NURSING KAFANCHAN</v>
      </c>
      <c r="C331" s="118" t="str">
        <f>Recurrent!C2771</f>
        <v>Personnel Cost Total</v>
      </c>
      <c r="D331" s="119">
        <f>Recurrent!F2771</f>
        <v>211299750</v>
      </c>
      <c r="E331" s="119">
        <f>Recurrent!G2771</f>
        <v>226824426</v>
      </c>
      <c r="F331" s="119">
        <f>Recurrent!H2771</f>
        <v>226824426</v>
      </c>
      <c r="G331" s="119">
        <f>Recurrent!I2771</f>
        <v>226824426</v>
      </c>
    </row>
    <row r="332" spans="1:9" ht="18.75" customHeight="1">
      <c r="A332" s="118" t="str">
        <f>Recurrent!A2820</f>
        <v>052110400100</v>
      </c>
      <c r="B332" s="118" t="str">
        <f>Recurrent!B2820</f>
        <v>C0LLEGE OF NURSING KAFANCHAN</v>
      </c>
      <c r="C332" s="118" t="str">
        <f>Recurrent!C2820</f>
        <v>Overhead Cost Total</v>
      </c>
      <c r="D332" s="119">
        <f>Recurrent!F2820</f>
        <v>56123968</v>
      </c>
      <c r="E332" s="119">
        <f>Recurrent!G2820</f>
        <v>60569500</v>
      </c>
      <c r="F332" s="119">
        <f>Recurrent!H2820</f>
        <v>61999500</v>
      </c>
      <c r="G332" s="119">
        <f>Recurrent!I2820</f>
        <v>64049500</v>
      </c>
    </row>
    <row r="333" spans="1:9" s="122" customFormat="1" ht="18.75" customHeight="1">
      <c r="A333" s="120" t="str">
        <f>Recurrent!A2821</f>
        <v>052110400100</v>
      </c>
      <c r="B333" s="120" t="str">
        <f>Recurrent!B2821</f>
        <v>C0LLEGE OF NURSING KAFANCHAN</v>
      </c>
      <c r="C333" s="120" t="str">
        <f>Recurrent!C2821</f>
        <v>Recurrent Total</v>
      </c>
      <c r="D333" s="121">
        <f>Recurrent!F2821</f>
        <v>267423718</v>
      </c>
      <c r="E333" s="121">
        <f>Recurrent!G2821</f>
        <v>287393926</v>
      </c>
      <c r="F333" s="121">
        <f>Recurrent!H2821</f>
        <v>288823926</v>
      </c>
      <c r="G333" s="121">
        <f>Recurrent!I2821</f>
        <v>290873926</v>
      </c>
      <c r="I333" s="257"/>
    </row>
    <row r="334" spans="1:9" ht="18.75" customHeight="1">
      <c r="A334" s="118"/>
      <c r="B334" s="118"/>
      <c r="C334" s="118"/>
      <c r="D334" s="119"/>
      <c r="E334" s="119"/>
      <c r="F334" s="119"/>
      <c r="G334" s="119"/>
    </row>
    <row r="335" spans="1:9" ht="18.75" customHeight="1">
      <c r="A335" s="118" t="str">
        <f>Recurrent!A2825</f>
        <v>052110600100</v>
      </c>
      <c r="B335" s="118" t="str">
        <f>Recurrent!B2825</f>
        <v>SICHSTM</v>
      </c>
      <c r="C335" s="118" t="str">
        <f>Recurrent!C2825</f>
        <v>Personnel Cost Total</v>
      </c>
      <c r="D335" s="119">
        <f>Recurrent!F2825</f>
        <v>501623652</v>
      </c>
      <c r="E335" s="119">
        <f>Recurrent!G2825</f>
        <v>573872298</v>
      </c>
      <c r="F335" s="119">
        <f>Recurrent!H2825</f>
        <v>573872298</v>
      </c>
      <c r="G335" s="119">
        <f>Recurrent!I2825</f>
        <v>573872298</v>
      </c>
    </row>
    <row r="336" spans="1:9" ht="18.75" customHeight="1">
      <c r="A336" s="118" t="str">
        <f>Recurrent!A2869</f>
        <v>052110600100</v>
      </c>
      <c r="B336" s="118" t="str">
        <f>Recurrent!B2869</f>
        <v>SHEHU IDRIS COLLEGE OF HEALTH SCIENCES AND TECHNOLOGY,MAKARFI</v>
      </c>
      <c r="C336" s="118" t="str">
        <f>Recurrent!C2869</f>
        <v>Overhead Cost Total</v>
      </c>
      <c r="D336" s="119">
        <f>Recurrent!F2869</f>
        <v>135570387</v>
      </c>
      <c r="E336" s="119">
        <f>Recurrent!G2869</f>
        <v>149856500</v>
      </c>
      <c r="F336" s="119">
        <f>Recurrent!H2869</f>
        <v>271877950</v>
      </c>
      <c r="G336" s="119">
        <f>Recurrent!I2869</f>
        <v>396973950</v>
      </c>
    </row>
    <row r="337" spans="1:9" s="122" customFormat="1" ht="18.75" customHeight="1">
      <c r="A337" s="120" t="str">
        <f>Recurrent!A2870</f>
        <v>052110600100</v>
      </c>
      <c r="B337" s="120" t="str">
        <f>Recurrent!B2870</f>
        <v>SHEHU IDRIS COLLEGE OF HEALTH SCIENCES AND TECHNOLOGY,MAKARFI</v>
      </c>
      <c r="C337" s="120" t="str">
        <f>Recurrent!C2870</f>
        <v>Recurrent Total</v>
      </c>
      <c r="D337" s="121">
        <f>Recurrent!F2870</f>
        <v>637194039</v>
      </c>
      <c r="E337" s="121">
        <f>Recurrent!G2870</f>
        <v>723728798</v>
      </c>
      <c r="F337" s="121">
        <f>Recurrent!H2870</f>
        <v>845750248</v>
      </c>
      <c r="G337" s="121">
        <f>Recurrent!I2870</f>
        <v>970846248</v>
      </c>
      <c r="I337" s="257"/>
    </row>
    <row r="338" spans="1:9" ht="18.75" customHeight="1">
      <c r="A338" s="118"/>
      <c r="B338" s="118"/>
      <c r="C338" s="118"/>
      <c r="D338" s="119"/>
      <c r="E338" s="119"/>
      <c r="F338" s="119"/>
      <c r="G338" s="119"/>
    </row>
    <row r="339" spans="1:9" ht="18.75" customHeight="1">
      <c r="A339" s="118" t="str">
        <f>Recurrent!A2885</f>
        <v>052111300100</v>
      </c>
      <c r="B339" s="118" t="str">
        <f>Recurrent!B2885</f>
        <v>DRUGS AND MEDICAL SUPPLIES MANAGEMENT AGENCY</v>
      </c>
      <c r="C339" s="118" t="str">
        <f>Recurrent!C2885</f>
        <v>Personnel Cost Total</v>
      </c>
      <c r="D339" s="119">
        <f>Recurrent!F2885</f>
        <v>53733274</v>
      </c>
      <c r="E339" s="119">
        <f>Recurrent!G2885</f>
        <v>55822694.083759986</v>
      </c>
      <c r="F339" s="119">
        <f>Recurrent!H2885</f>
        <v>55822694.083759986</v>
      </c>
      <c r="G339" s="119">
        <f>Recurrent!I2885</f>
        <v>55822694.083759986</v>
      </c>
    </row>
    <row r="340" spans="1:9" ht="18.75" customHeight="1">
      <c r="A340" s="118" t="str">
        <f>Recurrent!A2913</f>
        <v>052111300100</v>
      </c>
      <c r="B340" s="118" t="str">
        <f>Recurrent!B2913</f>
        <v>DRUGS AND MEDICAL SUPPLIES MANAGEMENT AGENCY</v>
      </c>
      <c r="C340" s="118" t="str">
        <f>Recurrent!C2913</f>
        <v>Overhead Cost Total</v>
      </c>
      <c r="D340" s="119">
        <f>Recurrent!F2913</f>
        <v>18414117</v>
      </c>
      <c r="E340" s="119">
        <f>Recurrent!G2913</f>
        <v>78214110</v>
      </c>
      <c r="F340" s="119">
        <f>Recurrent!H2913</f>
        <v>33037110</v>
      </c>
      <c r="G340" s="119">
        <f>Recurrent!I2913</f>
        <v>83841860</v>
      </c>
    </row>
    <row r="341" spans="1:9" s="122" customFormat="1" ht="18.75" customHeight="1">
      <c r="A341" s="120" t="str">
        <f>Recurrent!A2914</f>
        <v>052111300100</v>
      </c>
      <c r="B341" s="120" t="str">
        <f>Recurrent!B2914</f>
        <v>DRUGS AND MEDICAL SUPPLIES MANAGEMENT AGENCY</v>
      </c>
      <c r="C341" s="120" t="str">
        <f>Recurrent!C2914</f>
        <v>Recurrent Total</v>
      </c>
      <c r="D341" s="121">
        <f>Recurrent!F2914</f>
        <v>72147391</v>
      </c>
      <c r="E341" s="121">
        <f>Recurrent!G2914</f>
        <v>134036804.08375999</v>
      </c>
      <c r="F341" s="121">
        <f>Recurrent!H2914</f>
        <v>88859804.083759993</v>
      </c>
      <c r="G341" s="121">
        <f>Recurrent!I2914</f>
        <v>139664554.08375999</v>
      </c>
      <c r="I341" s="257"/>
    </row>
    <row r="342" spans="1:9" ht="18.75" customHeight="1">
      <c r="A342" s="118"/>
      <c r="B342" s="118"/>
      <c r="C342" s="118"/>
      <c r="D342" s="119"/>
      <c r="E342" s="119"/>
      <c r="F342" s="119"/>
      <c r="G342" s="119"/>
    </row>
    <row r="343" spans="1:9" ht="18.75" customHeight="1">
      <c r="A343" s="118" t="str">
        <f>Recurrent!A2918</f>
        <v>052111400100</v>
      </c>
      <c r="B343" s="118" t="str">
        <f>Recurrent!B2918</f>
        <v>COLLEGE OF MIDWIFERY KADUNA</v>
      </c>
      <c r="C343" s="118" t="str">
        <f>Recurrent!C2918</f>
        <v>Personnel Cost Total</v>
      </c>
      <c r="D343" s="119">
        <f>Recurrent!F2918</f>
        <v>85947450</v>
      </c>
      <c r="E343" s="119">
        <f>Recurrent!G2918</f>
        <v>123623226</v>
      </c>
      <c r="F343" s="119">
        <f>Recurrent!H2918</f>
        <v>123623226</v>
      </c>
      <c r="G343" s="119">
        <f>Recurrent!I2918</f>
        <v>123623226</v>
      </c>
    </row>
    <row r="344" spans="1:9" ht="18.75" customHeight="1">
      <c r="A344" s="118" t="str">
        <f>Recurrent!A2964</f>
        <v>052111400100</v>
      </c>
      <c r="B344" s="118" t="str">
        <f>Recurrent!B2964</f>
        <v>COLLEGE OF MIDWIFERY KADUNA</v>
      </c>
      <c r="C344" s="118" t="str">
        <f>Recurrent!C2964</f>
        <v>Overhead Cost Total</v>
      </c>
      <c r="D344" s="119">
        <f>Recurrent!F2964</f>
        <v>20499256</v>
      </c>
      <c r="E344" s="119">
        <f>Recurrent!G2964</f>
        <v>36118500</v>
      </c>
      <c r="F344" s="119">
        <f>Recurrent!H2964</f>
        <v>30297500</v>
      </c>
      <c r="G344" s="119">
        <f>Recurrent!I2964</f>
        <v>33403500</v>
      </c>
    </row>
    <row r="345" spans="1:9" s="122" customFormat="1" ht="18.75" customHeight="1">
      <c r="A345" s="120" t="str">
        <f>Recurrent!A2965</f>
        <v>052111400100</v>
      </c>
      <c r="B345" s="120" t="str">
        <f>Recurrent!B2965</f>
        <v>COLLEGE OF MIDWIFERY KADUNA</v>
      </c>
      <c r="C345" s="120" t="str">
        <f>Recurrent!C2965</f>
        <v>Recurrent Total</v>
      </c>
      <c r="D345" s="121">
        <f>Recurrent!F2965</f>
        <v>106446706</v>
      </c>
      <c r="E345" s="121">
        <f>Recurrent!G2965</f>
        <v>159741726</v>
      </c>
      <c r="F345" s="121">
        <f>Recurrent!H2965</f>
        <v>153920726</v>
      </c>
      <c r="G345" s="121">
        <f>Recurrent!I2965</f>
        <v>157026726</v>
      </c>
      <c r="I345" s="257"/>
    </row>
    <row r="346" spans="1:9" ht="18.75" customHeight="1">
      <c r="A346" s="118"/>
      <c r="B346" s="118"/>
      <c r="C346" s="118"/>
      <c r="D346" s="119"/>
      <c r="E346" s="119"/>
      <c r="F346" s="119"/>
      <c r="G346" s="119"/>
    </row>
    <row r="347" spans="1:9" ht="18.75" customHeight="1">
      <c r="A347" s="118" t="str">
        <f>Recurrent!A2978</f>
        <v>052111500100</v>
      </c>
      <c r="B347" s="118" t="str">
        <f>Recurrent!B2978</f>
        <v>BARAU DIKKO TEACHING HOSPITAL KADUNA</v>
      </c>
      <c r="C347" s="118" t="str">
        <f>Recurrent!C2978</f>
        <v>Personnel Cost Total</v>
      </c>
      <c r="D347" s="119">
        <f>Recurrent!F2978</f>
        <v>922857760</v>
      </c>
      <c r="E347" s="119">
        <f>Recurrent!G2978</f>
        <v>2280091859.7800002</v>
      </c>
      <c r="F347" s="119">
        <f>Recurrent!H2978</f>
        <v>2280091859.7800002</v>
      </c>
      <c r="G347" s="119">
        <f>Recurrent!I2978</f>
        <v>2280091859.7800002</v>
      </c>
    </row>
    <row r="348" spans="1:9" ht="18.75" customHeight="1">
      <c r="A348" s="118" t="str">
        <f>Recurrent!A3004</f>
        <v>052111500100</v>
      </c>
      <c r="B348" s="118" t="str">
        <f>Recurrent!B3004</f>
        <v>BARAU DIKKO TEACHING HOSPITAL KADUNA</v>
      </c>
      <c r="C348" s="118" t="str">
        <f>Recurrent!C3004</f>
        <v>Overhead Cost Total</v>
      </c>
      <c r="D348" s="119">
        <f>Recurrent!F3004</f>
        <v>91776203</v>
      </c>
      <c r="E348" s="119">
        <f>Recurrent!G3004</f>
        <v>296459500</v>
      </c>
      <c r="F348" s="119">
        <f>Recurrent!H3004</f>
        <v>271159500</v>
      </c>
      <c r="G348" s="119">
        <f>Recurrent!I3004</f>
        <v>292159500</v>
      </c>
    </row>
    <row r="349" spans="1:9" s="122" customFormat="1" ht="18.75" customHeight="1">
      <c r="A349" s="120" t="str">
        <f>Recurrent!A3005</f>
        <v>052111500100</v>
      </c>
      <c r="B349" s="120" t="str">
        <f>Recurrent!B3005</f>
        <v>BARAU DIKKO TEACHING HOSPITAL KADUNA</v>
      </c>
      <c r="C349" s="120" t="str">
        <f>Recurrent!C3005</f>
        <v>Recurrent Total</v>
      </c>
      <c r="D349" s="121">
        <f>Recurrent!F3005</f>
        <v>1014633963</v>
      </c>
      <c r="E349" s="121">
        <f>Recurrent!G3005</f>
        <v>2576551359.7800002</v>
      </c>
      <c r="F349" s="121">
        <f>Recurrent!H3005</f>
        <v>2551251359.7800002</v>
      </c>
      <c r="G349" s="121">
        <f>Recurrent!I3005</f>
        <v>2572251359.7800002</v>
      </c>
      <c r="I349" s="257"/>
    </row>
    <row r="350" spans="1:9" ht="18.75" customHeight="1">
      <c r="A350" s="118"/>
      <c r="B350" s="118"/>
      <c r="C350" s="118"/>
      <c r="D350" s="119"/>
      <c r="E350" s="119"/>
      <c r="F350" s="119"/>
      <c r="G350" s="119"/>
    </row>
    <row r="351" spans="1:9" ht="18.75" customHeight="1">
      <c r="A351" s="118" t="str">
        <f>Recurrent!A3022</f>
        <v>011103300100</v>
      </c>
      <c r="B351" s="118" t="str">
        <f>Recurrent!B3022</f>
        <v xml:space="preserve">KADUNA STATE AIDS CONTROL AGENCY </v>
      </c>
      <c r="C351" s="118" t="str">
        <f>Recurrent!C3022</f>
        <v>Personnel Cost Total</v>
      </c>
      <c r="D351" s="119">
        <f>Recurrent!F3022</f>
        <v>64671902</v>
      </c>
      <c r="E351" s="119">
        <f>Recurrent!G3022</f>
        <v>57161781.600000009</v>
      </c>
      <c r="F351" s="119">
        <f>Recurrent!H3022</f>
        <v>58876635.048000008</v>
      </c>
      <c r="G351" s="119">
        <f>Recurrent!I3022</f>
        <v>60642934.099439994</v>
      </c>
    </row>
    <row r="352" spans="1:9" ht="18.75" customHeight="1">
      <c r="A352" s="118" t="str">
        <f>Recurrent!A3044</f>
        <v>011103300100</v>
      </c>
      <c r="B352" s="118" t="str">
        <f>Recurrent!B3044</f>
        <v xml:space="preserve">KADUNA STATE AIDS CONTROL AGENCY </v>
      </c>
      <c r="C352" s="118" t="str">
        <f>Recurrent!C3044</f>
        <v>Overhead Cost Total</v>
      </c>
      <c r="D352" s="119">
        <f>Recurrent!F3044</f>
        <v>38600838</v>
      </c>
      <c r="E352" s="119">
        <f>Recurrent!G3044</f>
        <v>39767000</v>
      </c>
      <c r="F352" s="119">
        <f>Recurrent!H3044</f>
        <v>48718000</v>
      </c>
      <c r="G352" s="119">
        <f>Recurrent!I3044</f>
        <v>48718000</v>
      </c>
    </row>
    <row r="353" spans="1:9" s="122" customFormat="1" ht="18.75" customHeight="1">
      <c r="A353" s="120" t="str">
        <f>Recurrent!A3045</f>
        <v>011103300100</v>
      </c>
      <c r="B353" s="120" t="str">
        <f>Recurrent!B3045</f>
        <v xml:space="preserve">KADUNA STATE AIDS CONTROL AGENCY </v>
      </c>
      <c r="C353" s="120" t="str">
        <f>Recurrent!C3045</f>
        <v>Recurrent Total</v>
      </c>
      <c r="D353" s="121">
        <f>Recurrent!F3045</f>
        <v>103272740</v>
      </c>
      <c r="E353" s="121">
        <f>Recurrent!G3045</f>
        <v>96928781.600000009</v>
      </c>
      <c r="F353" s="121">
        <f>Recurrent!H3045</f>
        <v>107594635.04800001</v>
      </c>
      <c r="G353" s="121">
        <f>Recurrent!I3045</f>
        <v>109360934.09943999</v>
      </c>
      <c r="I353" s="257"/>
    </row>
    <row r="354" spans="1:9" ht="18.75" customHeight="1">
      <c r="A354" s="118"/>
      <c r="B354" s="118"/>
      <c r="C354" s="118"/>
      <c r="D354" s="119"/>
      <c r="E354" s="119"/>
      <c r="F354" s="119"/>
      <c r="G354" s="119"/>
    </row>
    <row r="355" spans="1:9" ht="18.75" customHeight="1">
      <c r="A355" s="118" t="str">
        <f>Recurrent!A3056</f>
        <v>055100100100</v>
      </c>
      <c r="B355" s="118" t="str">
        <f>Recurrent!B3056</f>
        <v xml:space="preserve">MINISTRY OF LOCAL GOVERNMENT AFFAIRS </v>
      </c>
      <c r="C355" s="118" t="str">
        <f>Recurrent!C3056</f>
        <v>Personnel Cost Total</v>
      </c>
      <c r="D355" s="119">
        <f>Recurrent!F3056</f>
        <v>85778041</v>
      </c>
      <c r="E355" s="119">
        <f>Recurrent!G3056</f>
        <v>51171700.643999994</v>
      </c>
      <c r="F355" s="119">
        <f>Recurrent!H3056</f>
        <v>51171700.643999994</v>
      </c>
      <c r="G355" s="119">
        <f>Recurrent!I3056</f>
        <v>51171700.643999994</v>
      </c>
    </row>
    <row r="356" spans="1:9" ht="18.75" customHeight="1">
      <c r="A356" s="118" t="str">
        <f>Recurrent!A3072</f>
        <v>055100100100</v>
      </c>
      <c r="B356" s="118" t="str">
        <f>Recurrent!B3072</f>
        <v xml:space="preserve">MINISTRY OF LOCAL GOVERNMENT AFFAIRS </v>
      </c>
      <c r="C356" s="118" t="str">
        <f>Recurrent!C3072</f>
        <v>Overhead Cost Total</v>
      </c>
      <c r="D356" s="119">
        <f>Recurrent!F3072</f>
        <v>445570494</v>
      </c>
      <c r="E356" s="119">
        <f>Recurrent!G3072</f>
        <v>521559506.81599963</v>
      </c>
      <c r="F356" s="119">
        <f>Recurrent!H3072</f>
        <v>682531826.08159959</v>
      </c>
      <c r="G356" s="119">
        <f>Recurrent!I3072</f>
        <v>708515937.2737596</v>
      </c>
    </row>
    <row r="357" spans="1:9" s="122" customFormat="1" ht="18.75" customHeight="1">
      <c r="A357" s="120" t="str">
        <f>Recurrent!A3073</f>
        <v>055100100100</v>
      </c>
      <c r="B357" s="120" t="str">
        <f>Recurrent!B3073</f>
        <v xml:space="preserve">MINISTRY OF LOCAL GOVERNMENT AFFAIRS </v>
      </c>
      <c r="C357" s="120" t="str">
        <f>Recurrent!C3073</f>
        <v>Recurrent Total</v>
      </c>
      <c r="D357" s="121">
        <f>Recurrent!F3073</f>
        <v>531348535</v>
      </c>
      <c r="E357" s="121">
        <f>Recurrent!G3073</f>
        <v>572731207.45999956</v>
      </c>
      <c r="F357" s="121">
        <f>Recurrent!H3073</f>
        <v>733703526.72559953</v>
      </c>
      <c r="G357" s="121">
        <f>Recurrent!I3073</f>
        <v>759687637.91775966</v>
      </c>
      <c r="I357" s="257"/>
    </row>
    <row r="358" spans="1:9" ht="18.75" customHeight="1">
      <c r="A358" s="118"/>
      <c r="B358" s="118"/>
      <c r="C358" s="118"/>
      <c r="D358" s="119"/>
      <c r="E358" s="119"/>
      <c r="F358" s="119"/>
      <c r="G358" s="119"/>
    </row>
    <row r="359" spans="1:9" ht="18.75" customHeight="1">
      <c r="A359" s="118" t="str">
        <f>Recurrent!A3081</f>
        <v>031801100100</v>
      </c>
      <c r="B359" s="118" t="str">
        <f>Recurrent!B3081</f>
        <v>JUDICIAL SERVICE COMMISSION</v>
      </c>
      <c r="C359" s="118" t="str">
        <f>Recurrent!C3081</f>
        <v>Personnel Cost Total</v>
      </c>
      <c r="D359" s="119">
        <f>Recurrent!F3081</f>
        <v>24675801</v>
      </c>
      <c r="E359" s="119">
        <f>Recurrent!G3081</f>
        <v>25748518.535999995</v>
      </c>
      <c r="F359" s="119">
        <f>Recurrent!H3081</f>
        <v>25748518.535999995</v>
      </c>
      <c r="G359" s="119">
        <f>Recurrent!I3081</f>
        <v>25748518.535999995</v>
      </c>
    </row>
    <row r="360" spans="1:9" ht="18.75" customHeight="1">
      <c r="A360" s="118" t="str">
        <f>Recurrent!A3101</f>
        <v>031801100100</v>
      </c>
      <c r="B360" s="118" t="str">
        <f>Recurrent!B3101</f>
        <v>JUDICIAL SERVICE COMMISSION</v>
      </c>
      <c r="C360" s="118" t="str">
        <f>Recurrent!C3101</f>
        <v>Overhead Cost Total</v>
      </c>
      <c r="D360" s="119">
        <f>Recurrent!F3101</f>
        <v>45761590</v>
      </c>
      <c r="E360" s="119">
        <f>Recurrent!G3101</f>
        <v>45761589</v>
      </c>
      <c r="F360" s="119">
        <f>Recurrent!H3101</f>
        <v>14437451</v>
      </c>
      <c r="G360" s="119">
        <f>Recurrent!I3101</f>
        <v>14437451</v>
      </c>
    </row>
    <row r="361" spans="1:9" s="122" customFormat="1" ht="18.75" customHeight="1">
      <c r="A361" s="120" t="str">
        <f>Recurrent!A3102</f>
        <v>031801100100</v>
      </c>
      <c r="B361" s="120" t="str">
        <f>Recurrent!B3102</f>
        <v>JUDICIAL SERVICE COMMISSION</v>
      </c>
      <c r="C361" s="120" t="str">
        <f>Recurrent!C3102</f>
        <v>Recurrent Total</v>
      </c>
      <c r="D361" s="121">
        <f>Recurrent!F3102</f>
        <v>70437391</v>
      </c>
      <c r="E361" s="121">
        <f>Recurrent!G3102</f>
        <v>71510107.535999998</v>
      </c>
      <c r="F361" s="121">
        <f>Recurrent!H3102</f>
        <v>40185969.535999998</v>
      </c>
      <c r="G361" s="121">
        <f>Recurrent!I3102</f>
        <v>40185969.535999998</v>
      </c>
      <c r="I361" s="257"/>
    </row>
    <row r="362" spans="1:9" ht="18.75" customHeight="1">
      <c r="A362" s="118"/>
      <c r="B362" s="118"/>
      <c r="C362" s="118"/>
      <c r="D362" s="119"/>
      <c r="E362" s="119"/>
      <c r="F362" s="119"/>
      <c r="G362" s="119"/>
    </row>
    <row r="363" spans="1:9" ht="18.75" customHeight="1">
      <c r="A363" s="118" t="str">
        <f>Recurrent!A3113</f>
        <v>032600100100</v>
      </c>
      <c r="B363" s="118" t="str">
        <f>Recurrent!B3113</f>
        <v>MINISTRY OF JUSTICE</v>
      </c>
      <c r="C363" s="118" t="str">
        <f>Recurrent!C3113</f>
        <v>Personnel Cost Total</v>
      </c>
      <c r="D363" s="119">
        <f>Recurrent!F3113</f>
        <v>159020839</v>
      </c>
      <c r="E363" s="119">
        <f>Recurrent!G3113</f>
        <v>184185115.71599993</v>
      </c>
      <c r="F363" s="119">
        <f>Recurrent!H3113</f>
        <v>184185115.71599993</v>
      </c>
      <c r="G363" s="119">
        <f>Recurrent!I3113</f>
        <v>184185115.71599993</v>
      </c>
    </row>
    <row r="364" spans="1:9" ht="18.75" customHeight="1">
      <c r="A364" s="118" t="str">
        <f>Recurrent!A3138</f>
        <v>032600100100</v>
      </c>
      <c r="B364" s="118" t="str">
        <f>Recurrent!B3138</f>
        <v>MINISTRY OF JUSTICE</v>
      </c>
      <c r="C364" s="118" t="str">
        <f>Recurrent!C3138</f>
        <v>Overhead Cost Total</v>
      </c>
      <c r="D364" s="119">
        <f>Recurrent!F3138</f>
        <v>69265216</v>
      </c>
      <c r="E364" s="119">
        <f>Recurrent!G3138</f>
        <v>615238000</v>
      </c>
      <c r="F364" s="119">
        <f>Recurrent!H3138</f>
        <v>400998000</v>
      </c>
      <c r="G364" s="119">
        <f>Recurrent!I3138</f>
        <v>375373000</v>
      </c>
    </row>
    <row r="365" spans="1:9" s="122" customFormat="1" ht="18.75" customHeight="1">
      <c r="A365" s="120" t="str">
        <f>Recurrent!A3139</f>
        <v>032600100100</v>
      </c>
      <c r="B365" s="120" t="str">
        <f>Recurrent!B3139</f>
        <v>MINISTRY OF JUSTICE</v>
      </c>
      <c r="C365" s="120" t="str">
        <f>Recurrent!C3139</f>
        <v>Recurrent Total</v>
      </c>
      <c r="D365" s="121">
        <f>Recurrent!F3139</f>
        <v>228286055</v>
      </c>
      <c r="E365" s="121">
        <f>Recurrent!G3139</f>
        <v>799423115.71599996</v>
      </c>
      <c r="F365" s="121">
        <f>Recurrent!H3139</f>
        <v>585183115.71599996</v>
      </c>
      <c r="G365" s="121">
        <f>Recurrent!I3139</f>
        <v>559558115.71599996</v>
      </c>
      <c r="I365" s="257"/>
    </row>
    <row r="366" spans="1:9" ht="18.75" customHeight="1">
      <c r="A366" s="118"/>
      <c r="B366" s="118"/>
      <c r="C366" s="118"/>
      <c r="D366" s="119"/>
      <c r="E366" s="119"/>
      <c r="F366" s="119"/>
      <c r="G366" s="119"/>
    </row>
    <row r="367" spans="1:9" ht="18.75" customHeight="1">
      <c r="A367" s="118" t="str">
        <f>Recurrent!A3150</f>
        <v>032605100100</v>
      </c>
      <c r="B367" s="118" t="str">
        <f>Recurrent!B3150</f>
        <v>HIGH COURT OF JUSTICE</v>
      </c>
      <c r="C367" s="118" t="str">
        <f>Recurrent!C3150</f>
        <v>Personnel Cost Total</v>
      </c>
      <c r="D367" s="119">
        <f>Recurrent!F3150</f>
        <v>757343339</v>
      </c>
      <c r="E367" s="119">
        <f>Recurrent!G3150</f>
        <v>735704233.67735827</v>
      </c>
      <c r="F367" s="119">
        <f>Recurrent!H3150</f>
        <v>735704233.67735827</v>
      </c>
      <c r="G367" s="119">
        <f>Recurrent!I3150</f>
        <v>735704233.67735827</v>
      </c>
    </row>
    <row r="368" spans="1:9" ht="18.75" customHeight="1">
      <c r="A368" s="118" t="str">
        <f>Recurrent!A3187</f>
        <v>032605100100</v>
      </c>
      <c r="B368" s="118" t="str">
        <f>Recurrent!B3187</f>
        <v>HIGH COURT OF JUSTICE</v>
      </c>
      <c r="C368" s="118" t="str">
        <f>Recurrent!C3187</f>
        <v>Overhead Cost Total</v>
      </c>
      <c r="D368" s="119">
        <f>Recurrent!F3187</f>
        <v>156336788</v>
      </c>
      <c r="E368" s="119">
        <f>Recurrent!G3187</f>
        <v>206836788</v>
      </c>
      <c r="F368" s="119">
        <f>Recurrent!H3187</f>
        <v>235169150</v>
      </c>
      <c r="G368" s="119">
        <f>Recurrent!I3187</f>
        <v>235169150</v>
      </c>
    </row>
    <row r="369" spans="1:9" s="122" customFormat="1" ht="18.75" customHeight="1">
      <c r="A369" s="120" t="str">
        <f>Recurrent!A3188</f>
        <v>032605100100</v>
      </c>
      <c r="B369" s="120" t="str">
        <f>Recurrent!B3188</f>
        <v>HIGH COURT OF JUSTICE</v>
      </c>
      <c r="C369" s="120" t="str">
        <f>Recurrent!C3188</f>
        <v>Recurrent Total</v>
      </c>
      <c r="D369" s="121">
        <f>Recurrent!F3188</f>
        <v>913680127</v>
      </c>
      <c r="E369" s="121">
        <f>Recurrent!G3188</f>
        <v>942541021.67735827</v>
      </c>
      <c r="F369" s="121">
        <f>Recurrent!H3188</f>
        <v>970873383.67735827</v>
      </c>
      <c r="G369" s="121">
        <f>Recurrent!I3188</f>
        <v>970873383.67735827</v>
      </c>
      <c r="I369" s="257"/>
    </row>
    <row r="370" spans="1:9" ht="18.75" customHeight="1">
      <c r="A370" s="118"/>
      <c r="B370" s="118"/>
      <c r="C370" s="118"/>
      <c r="D370" s="119"/>
      <c r="E370" s="119"/>
      <c r="F370" s="119"/>
      <c r="G370" s="119"/>
    </row>
    <row r="371" spans="1:9" ht="18.75" customHeight="1">
      <c r="A371" s="118" t="str">
        <f>Recurrent!A3200</f>
        <v>032605200100</v>
      </c>
      <c r="B371" s="118" t="str">
        <f>Recurrent!B3200</f>
        <v>CUSTOMARY COURT OF APPEAL</v>
      </c>
      <c r="C371" s="118" t="str">
        <f>Recurrent!C3200</f>
        <v>Personnel Cost Total</v>
      </c>
      <c r="D371" s="119">
        <f>Recurrent!F3200</f>
        <v>613820741</v>
      </c>
      <c r="E371" s="119">
        <f>Recurrent!G3200</f>
        <v>704304115.09000003</v>
      </c>
      <c r="F371" s="119">
        <f>Recurrent!H3200</f>
        <v>774734526.59000003</v>
      </c>
      <c r="G371" s="119">
        <f>Recurrent!I3200</f>
        <v>600254379.57000005</v>
      </c>
    </row>
    <row r="372" spans="1:9" ht="18.75" customHeight="1">
      <c r="A372" s="118" t="str">
        <f>Recurrent!A3226</f>
        <v>032605200100</v>
      </c>
      <c r="B372" s="118" t="str">
        <f>Recurrent!B3226</f>
        <v>CUSTOMARY COURT OF APPEAL</v>
      </c>
      <c r="C372" s="118" t="str">
        <f>Recurrent!C3226</f>
        <v>Overhead Cost Total</v>
      </c>
      <c r="D372" s="119">
        <f>Recurrent!F3226</f>
        <v>84304136</v>
      </c>
      <c r="E372" s="119">
        <f>Recurrent!G3226</f>
        <v>118754522.65000001</v>
      </c>
      <c r="F372" s="119">
        <f>Recurrent!H3226</f>
        <v>204937337</v>
      </c>
      <c r="G372" s="119">
        <f>Recurrent!I3226</f>
        <v>228599657</v>
      </c>
    </row>
    <row r="373" spans="1:9" s="122" customFormat="1" ht="18.75" customHeight="1">
      <c r="A373" s="120" t="str">
        <f>Recurrent!A3227</f>
        <v>032605200100</v>
      </c>
      <c r="B373" s="120" t="str">
        <f>Recurrent!B3227</f>
        <v>CUSTOMARY COURT OF APPEAL</v>
      </c>
      <c r="C373" s="120" t="str">
        <f>Recurrent!C3227</f>
        <v>Recurrent Total</v>
      </c>
      <c r="D373" s="121">
        <f>Recurrent!F3227</f>
        <v>698124877</v>
      </c>
      <c r="E373" s="121">
        <f>Recurrent!G3227</f>
        <v>823058637.74000001</v>
      </c>
      <c r="F373" s="121">
        <f>Recurrent!H3227</f>
        <v>979671863.59000003</v>
      </c>
      <c r="G373" s="121">
        <f>Recurrent!I3227</f>
        <v>828854036.57000005</v>
      </c>
      <c r="I373" s="257"/>
    </row>
    <row r="374" spans="1:9" ht="18.75" customHeight="1">
      <c r="A374" s="118"/>
      <c r="B374" s="118"/>
      <c r="C374" s="118"/>
      <c r="D374" s="119"/>
      <c r="E374" s="119"/>
      <c r="F374" s="119"/>
      <c r="G374" s="119"/>
    </row>
    <row r="375" spans="1:9" ht="18.75" customHeight="1">
      <c r="A375" s="118" t="str">
        <f>Recurrent!A3240</f>
        <v>032605300100</v>
      </c>
      <c r="B375" s="118" t="str">
        <f>Recurrent!B3240</f>
        <v>SHARIA COURT OF APPEAL</v>
      </c>
      <c r="C375" s="118" t="str">
        <f>Recurrent!C3240</f>
        <v>Personnel Cost Total</v>
      </c>
      <c r="D375" s="119">
        <f>Recurrent!F3240</f>
        <v>655200095</v>
      </c>
      <c r="E375" s="119">
        <f>Recurrent!G3240</f>
        <v>646676409.85000002</v>
      </c>
      <c r="F375" s="119">
        <f>Recurrent!H3240</f>
        <v>646676409.85000002</v>
      </c>
      <c r="G375" s="119">
        <f>Recurrent!I3240</f>
        <v>646676409.85000002</v>
      </c>
    </row>
    <row r="376" spans="1:9" ht="18.75" customHeight="1">
      <c r="A376" s="118" t="str">
        <f>Recurrent!A3270</f>
        <v>032605300100</v>
      </c>
      <c r="B376" s="118" t="str">
        <f>Recurrent!B3270</f>
        <v>SHARIA COURT OF APPEAL</v>
      </c>
      <c r="C376" s="118" t="str">
        <f>Recurrent!C3270</f>
        <v>Overhead Cost Total</v>
      </c>
      <c r="D376" s="119">
        <f>Recurrent!F3270</f>
        <v>120692995</v>
      </c>
      <c r="E376" s="119">
        <f>Recurrent!G3270</f>
        <v>132580495</v>
      </c>
      <c r="F376" s="119">
        <f>Recurrent!H3270</f>
        <v>141298500</v>
      </c>
      <c r="G376" s="119">
        <f>Recurrent!I3270</f>
        <v>141298500</v>
      </c>
    </row>
    <row r="377" spans="1:9" s="122" customFormat="1" ht="18.75" customHeight="1">
      <c r="A377" s="120" t="str">
        <f>Recurrent!A3271</f>
        <v>032605300100</v>
      </c>
      <c r="B377" s="120" t="str">
        <f>Recurrent!B3271</f>
        <v>SHARIA COURT OF APPEAL</v>
      </c>
      <c r="C377" s="120" t="str">
        <f>Recurrent!C3271</f>
        <v>Recurrent Total</v>
      </c>
      <c r="D377" s="121">
        <f>Recurrent!F3271</f>
        <v>775893090</v>
      </c>
      <c r="E377" s="121">
        <f>Recurrent!G3271</f>
        <v>779256904.85000002</v>
      </c>
      <c r="F377" s="121">
        <f>Recurrent!H3271</f>
        <v>787974909.85000002</v>
      </c>
      <c r="G377" s="121">
        <f>Recurrent!I3271</f>
        <v>787974909.85000002</v>
      </c>
      <c r="I377" s="257"/>
    </row>
    <row r="378" spans="1:9" ht="18.75" customHeight="1">
      <c r="A378" s="118"/>
      <c r="B378" s="118"/>
      <c r="C378" s="118"/>
      <c r="D378" s="119"/>
      <c r="E378" s="119"/>
      <c r="F378" s="119"/>
      <c r="G378" s="119"/>
    </row>
    <row r="379" spans="1:9" ht="18.75" customHeight="1">
      <c r="A379" s="118" t="str">
        <f>Recurrent!A3275</f>
        <v>011200300100</v>
      </c>
      <c r="B379" s="118" t="str">
        <f>Recurrent!B3275</f>
        <v>KADUNA STATE LEGISLATURE</v>
      </c>
      <c r="C379" s="118" t="str">
        <f>Recurrent!C3275</f>
        <v>Personnel Cost Total</v>
      </c>
      <c r="D379" s="119">
        <f>Recurrent!F3275</f>
        <v>677443965</v>
      </c>
      <c r="E379" s="119">
        <f>Recurrent!G3275</f>
        <v>672094381.39840007</v>
      </c>
      <c r="F379" s="119">
        <f>Recurrent!H3275</f>
        <v>672094381.39840007</v>
      </c>
      <c r="G379" s="119">
        <f>Recurrent!I3275</f>
        <v>672094381.39840007</v>
      </c>
    </row>
    <row r="380" spans="1:9" ht="18.75" customHeight="1">
      <c r="A380" s="118" t="str">
        <f>Recurrent!A3316</f>
        <v>011200300100</v>
      </c>
      <c r="B380" s="118" t="str">
        <f>Recurrent!B3316</f>
        <v>KADUNA STATE LEGISLATURE</v>
      </c>
      <c r="C380" s="118" t="str">
        <f>Recurrent!C3316</f>
        <v>Overhead Cost Total</v>
      </c>
      <c r="D380" s="119">
        <f>Recurrent!F3316</f>
        <v>1920817121</v>
      </c>
      <c r="E380" s="119">
        <f>Recurrent!G3316</f>
        <v>2631830773</v>
      </c>
      <c r="F380" s="119">
        <f>Recurrent!H3316</f>
        <v>2608835243</v>
      </c>
      <c r="G380" s="119">
        <f>Recurrent!I3316</f>
        <v>2611781197</v>
      </c>
    </row>
    <row r="381" spans="1:9" s="122" customFormat="1" ht="18.75" customHeight="1">
      <c r="A381" s="120" t="str">
        <f>Recurrent!A3317</f>
        <v>011200300100</v>
      </c>
      <c r="B381" s="120" t="str">
        <f>Recurrent!B3317</f>
        <v>KADUNA STATE LEGISLATURE</v>
      </c>
      <c r="C381" s="120" t="str">
        <f>Recurrent!C3317</f>
        <v>Recurrent Total</v>
      </c>
      <c r="D381" s="121">
        <f>Recurrent!F3317</f>
        <v>2598261086</v>
      </c>
      <c r="E381" s="121">
        <f>Recurrent!G3317</f>
        <v>3303925154.3984003</v>
      </c>
      <c r="F381" s="121">
        <f>Recurrent!H3317</f>
        <v>3280929624.3984003</v>
      </c>
      <c r="G381" s="121">
        <f>Recurrent!I3317</f>
        <v>3283875578.3984003</v>
      </c>
      <c r="I381" s="257"/>
    </row>
    <row r="382" spans="1:9" ht="18.75" customHeight="1">
      <c r="A382" s="118"/>
      <c r="B382" s="118"/>
      <c r="C382" s="118"/>
      <c r="D382" s="119"/>
      <c r="E382" s="119"/>
      <c r="F382" s="119"/>
      <c r="G382" s="119"/>
    </row>
    <row r="383" spans="1:9" ht="18.75" customHeight="1">
      <c r="A383" s="118" t="str">
        <f>Recurrent!A3334</f>
        <v>011200400100</v>
      </c>
      <c r="B383" s="118" t="str">
        <f>Recurrent!B3334</f>
        <v>ASSEMBLY SERVICE COMMISSION</v>
      </c>
      <c r="C383" s="118" t="str">
        <f>Recurrent!C3334</f>
        <v>Personnel Cost Total</v>
      </c>
      <c r="D383" s="119">
        <f>Recurrent!F3334</f>
        <v>34934438</v>
      </c>
      <c r="E383" s="119">
        <f>Recurrent!G3334</f>
        <v>30958755.719999995</v>
      </c>
      <c r="F383" s="119">
        <f>Recurrent!H3334</f>
        <v>30958755.719999995</v>
      </c>
      <c r="G383" s="119">
        <f>Recurrent!I3334</f>
        <v>30958755.719999995</v>
      </c>
    </row>
    <row r="384" spans="1:9" ht="18.75" customHeight="1">
      <c r="A384" s="118" t="str">
        <f>Recurrent!A3352</f>
        <v>011200400100</v>
      </c>
      <c r="B384" s="118" t="str">
        <f>Recurrent!B3352</f>
        <v>ASSEMBLY SERVICE COMMISSION</v>
      </c>
      <c r="C384" s="118" t="str">
        <f>Recurrent!C3352</f>
        <v>Overhead Cost Total</v>
      </c>
      <c r="D384" s="119">
        <f>Recurrent!F3352</f>
        <v>10596752</v>
      </c>
      <c r="E384" s="119">
        <f>Recurrent!G3352</f>
        <v>23225150</v>
      </c>
      <c r="F384" s="119">
        <f>Recurrent!H3352</f>
        <v>20745150</v>
      </c>
      <c r="G384" s="119">
        <f>Recurrent!I3352</f>
        <v>20745150</v>
      </c>
    </row>
    <row r="385" spans="1:9" s="122" customFormat="1" ht="18.75" customHeight="1">
      <c r="A385" s="120" t="str">
        <f>Recurrent!A3353</f>
        <v>011200400100</v>
      </c>
      <c r="B385" s="120" t="str">
        <f>Recurrent!B3353</f>
        <v>ASSEMBLY SERVICE COMMISSION</v>
      </c>
      <c r="C385" s="120" t="str">
        <f>Recurrent!C3353</f>
        <v>Recurrent Total</v>
      </c>
      <c r="D385" s="121">
        <f>Recurrent!F3353</f>
        <v>45531190</v>
      </c>
      <c r="E385" s="121">
        <f>Recurrent!G3353</f>
        <v>54183905.719999999</v>
      </c>
      <c r="F385" s="121">
        <f>Recurrent!H3353</f>
        <v>51703905.719999999</v>
      </c>
      <c r="G385" s="121">
        <f>Recurrent!I3353</f>
        <v>51703905.719999999</v>
      </c>
      <c r="I385" s="257"/>
    </row>
    <row r="386" spans="1:9" ht="18.75" customHeight="1">
      <c r="I386" s="258"/>
    </row>
    <row r="387" spans="1:9" ht="18.75" customHeight="1">
      <c r="I387" s="258"/>
    </row>
    <row r="388" spans="1:9" ht="18.75" customHeight="1">
      <c r="I388" s="258"/>
    </row>
    <row r="389" spans="1:9" ht="18.75" customHeight="1">
      <c r="D389" s="123">
        <v>2017</v>
      </c>
      <c r="E389" s="123">
        <v>2018</v>
      </c>
      <c r="F389" s="123">
        <v>2019</v>
      </c>
      <c r="G389" s="123">
        <v>2020</v>
      </c>
    </row>
    <row r="390" spans="1:9" ht="18.75" customHeight="1">
      <c r="C390" s="114" t="s">
        <v>1282</v>
      </c>
      <c r="D390" s="111">
        <f>D4+D8+D12+D16+D20+D24+D28+D32+D36+D40+D44+D54+D58+D62+D66+D74+D78+D82+D89+D93+D97+D101+D105+D109+D113+D117+D121+D125+D129+D133+D137+D141+D145+D149+D153+D157+D161+D165+D169+D173+D179+D183+D187+D191+D195+D199+D203+D207+D211+D215+D219+D223+D227+D231+D235+D239+D243+D249+D253+D257+D261+D265+D269+D273+D277+D281+D285+D289+D293+D297+D301+D305+D309+D313+D319+D323+D327+D331+D335+D339+D343+D347+D351+D355+D359+D363+D367+D371+D375+D379+D383</f>
        <v>39791025253.214828</v>
      </c>
      <c r="E390" s="111">
        <f t="shared" ref="E390:G390" si="0">E4+E8+E12+E16+E20+E24+E28+E32+E36+E40+E44+E54+E58+E62+E66+E74+E78+E82+E89+E93+E97+E101+E105+E109+E113+E117+E121+E125+E129+E133+E137+E141+E145+E149+E153+E157+E161+E165+E169+E173+E179+E183+E187+E191+E195+E199+E203+E207+E211+E215+E219+E223+E227+E231+E235+E239+E243+E249+E253+E257+E261+E265+E269+E273+E277+E281+E285+E289+E293+E297+E301+E305+E309+E313+E319+E323+E327+E331+E335+E339+E343+E347+E351+E355+E359+E363+E367+E371+E375+E379+E383</f>
        <v>42000184112.645828</v>
      </c>
      <c r="F390" s="111">
        <f t="shared" si="0"/>
        <v>41767456095.986649</v>
      </c>
      <c r="G390" s="111">
        <f t="shared" si="0"/>
        <v>41702703678.054489</v>
      </c>
    </row>
    <row r="391" spans="1:9" ht="18.75" customHeight="1">
      <c r="C391" s="114" t="s">
        <v>1287</v>
      </c>
      <c r="D391" s="124">
        <f>D5+D9+D13+D17+D21+D25+D29+D33+D37+D41+D45+D48+D51+D55+D59+D63+D67+D70+D75+D79+D83+D86+D90+D94+D98+D102+D106+D110+D114+D118+D122+D126+D130+D134+D138+D142+D146+D150+D154+D158+D162+D166+D170+D174+D180+D184+D188+D192+D196+D200+D204+D208+D212+D216+D220+D224+D228+D232+D236+D240+D244+D250+D254+D258+D262+D266+D270+D274+D278+D282+D286+D290+D294+D298+D302+D306+D310+D314+D320+D324+D328+D332+D336+D340+D344+D348+D356+D352+D360+D364+D368+D372+D376+D380+D384</f>
        <v>43674267542.091148</v>
      </c>
      <c r="E391" s="124">
        <f>E5+E9+E13+E17+E21+E29+E33+E37+E41+E45+E48+E51+E55+E59+E63+E67+E70+E75+E79+E83+E86+E90+E94+E98+E102+E106+E110+E114+E118+E122+E126+E130+E134+E138+E142+E146+E150+E154+E158+E162+E166+E170+E174+E180+E184+E188+E192+E196+E200+E204+E208+E212+E216+E220+E224+E228+E232+E236+E240+E244+E250+E254+E258+E262+E266+E270+E274+E278+E282+E286+E290+E294+E298+E302+E306+E310+E314+E320+E324+E328+E332+E336+E340+E344+E348+E356+E352+E360+E364+E368+E372+E376+E380+E384</f>
        <v>43440813939.308731</v>
      </c>
      <c r="F391" s="124">
        <f>F5+F9+F13+F17+F21+F29+F33+F37+F41+F45+F48+F51+F55+F59+F63+F67+F70+F75+F79+F83+F86+F90+F94+F98+F102+F106+F110+F114+F118+F122+F126+F130+F134+F138+F142+F146+F150+F154+F158+F162+F166+F170+F174+F180+F184+F188+F192+F196+F200+F204+F208+F212+F216+F220+F224+F228+F232+F236+F240+F244+F250+F254+F258+F262+F266+F270+F274+F278+F282+F286+F290+F294+F298+F302+F306+F310+F314+F320+F324+F328+F332+F336+F340+F344+F348+F356+F352+F360+F364+F368+F372+F376+F380+F384</f>
        <v>61258947772.705704</v>
      </c>
      <c r="G391" s="124">
        <f>G5+G9+G13+G17+G21+G29+G33+G37+G41+G45+G48+G51+G55+G59+G63+G67+G70+G75+G79+G83+G86+G90+G94+G98+G102+G106+G110+G114+G118+G122+G126+G130+G134+G138+G142+G146+G150+G154+G158+G162+G166+G170+G174+G180+G184+G188+G192+G196+G200+G204+G208+G212+G216+G220+G224+G228+G232+G236+G240+G244+G250+G254+G258+G262+G266+G270+G274+G278+G282+G286+G290+G294+G298+G302+G306+G310+G314+G320+G324+G328+G332+G336+G340+G344+G348+G356+G352+G360+G364+G368+G372+G376+G380+G384</f>
        <v>61340848387.009567</v>
      </c>
    </row>
    <row r="392" spans="1:9" s="122" customFormat="1" ht="18.75" customHeight="1">
      <c r="C392" s="122" t="s">
        <v>1288</v>
      </c>
      <c r="D392" s="275">
        <f>SUM(D390:D391)</f>
        <v>83465292795.305969</v>
      </c>
      <c r="E392" s="275">
        <f>SUM(E390:E391)</f>
        <v>85440998051.954559</v>
      </c>
      <c r="F392" s="126">
        <f>SUM(F390:F391)</f>
        <v>103026403868.69235</v>
      </c>
      <c r="G392" s="126">
        <f>SUM(G390:G391)</f>
        <v>103043552065.06406</v>
      </c>
    </row>
    <row r="393" spans="1:9" ht="18.75" customHeight="1">
      <c r="C393" s="114" t="s">
        <v>1289</v>
      </c>
      <c r="D393" s="274">
        <f>Capital!V29</f>
        <v>131455817381.14999</v>
      </c>
      <c r="E393" s="274">
        <f>Capital!W29</f>
        <v>131209175860.5874</v>
      </c>
      <c r="F393" s="124">
        <f>Capital!X29</f>
        <v>170210406731.15741</v>
      </c>
      <c r="G393" s="124">
        <f>Capital!Y29</f>
        <v>157193324863.37598</v>
      </c>
    </row>
    <row r="394" spans="1:9" s="122" customFormat="1" ht="18.75" customHeight="1">
      <c r="C394" s="122" t="s">
        <v>1124</v>
      </c>
      <c r="D394" s="125">
        <f>SUM(D392:D393)</f>
        <v>214921110176.45596</v>
      </c>
      <c r="E394" s="125">
        <f>SUM(E392:E393)</f>
        <v>216650173912.54196</v>
      </c>
      <c r="F394" s="125">
        <f>SUM(F392:F393)</f>
        <v>273236810599.84976</v>
      </c>
      <c r="G394" s="125">
        <f>SUM(G392:G393)</f>
        <v>260236876928.44003</v>
      </c>
    </row>
    <row r="396" spans="1:9">
      <c r="C396" s="111"/>
      <c r="D396" s="111"/>
    </row>
    <row r="398" spans="1:9">
      <c r="C398" s="122" t="s">
        <v>1290</v>
      </c>
      <c r="D398" s="122"/>
      <c r="E398" s="125">
        <f>E400*F398</f>
        <v>85440998051.954559</v>
      </c>
      <c r="F398" s="112">
        <f>E392/E394</f>
        <v>0.39437308777072877</v>
      </c>
      <c r="G398" s="114"/>
    </row>
    <row r="399" spans="1:9">
      <c r="C399" s="122" t="s">
        <v>1291</v>
      </c>
      <c r="D399" s="122"/>
      <c r="E399" s="127">
        <f>E400*F399</f>
        <v>131209175860.5874</v>
      </c>
      <c r="F399" s="113">
        <f>E393/E394</f>
        <v>0.60562691222927123</v>
      </c>
      <c r="G399" s="114"/>
    </row>
    <row r="400" spans="1:9">
      <c r="C400" s="122" t="s">
        <v>1519</v>
      </c>
      <c r="D400" s="122"/>
      <c r="E400" s="125">
        <f>E394</f>
        <v>216650173912.54196</v>
      </c>
      <c r="F400" s="112">
        <f>SUM(F398:F399)</f>
        <v>1</v>
      </c>
      <c r="G400" s="114"/>
    </row>
  </sheetData>
  <autoFilter ref="A3:G6" xr:uid="{00000000-0009-0000-0000-000006000000}"/>
  <mergeCells count="1">
    <mergeCell ref="A1:G1"/>
  </mergeCells>
  <printOptions horizontalCentered="1"/>
  <pageMargins left="0.39370078740157483" right="0.23622047244094491" top="0.47244094488188981" bottom="0.51181102362204722" header="0.31496062992125984" footer="0.31496062992125984"/>
  <pageSetup paperSize="9" scale="74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53"/>
  <sheetViews>
    <sheetView zoomScale="90" zoomScaleNormal="90" workbookViewId="0">
      <selection activeCell="E908" sqref="E908"/>
    </sheetView>
  </sheetViews>
  <sheetFormatPr defaultColWidth="9.140625" defaultRowHeight="15.75"/>
  <cols>
    <col min="1" max="1" width="15.5703125" style="285" customWidth="1"/>
    <col min="2" max="2" width="38.140625" style="283" customWidth="1"/>
    <col min="3" max="3" width="19.85546875" style="287" customWidth="1"/>
    <col min="4" max="4" width="11.5703125" style="284" customWidth="1"/>
    <col min="5" max="5" width="52" style="283" customWidth="1"/>
    <col min="6" max="6" width="19.5703125" style="397" customWidth="1"/>
    <col min="7" max="7" width="19.5703125" style="300" customWidth="1"/>
    <col min="8" max="8" width="20.42578125" style="300" customWidth="1"/>
    <col min="9" max="9" width="19.42578125" style="300" customWidth="1"/>
    <col min="10" max="10" width="9.140625" style="287"/>
    <col min="11" max="11" width="18.42578125" style="287" customWidth="1"/>
    <col min="12" max="16384" width="9.140625" style="287"/>
  </cols>
  <sheetData>
    <row r="1" spans="1:9" ht="23.25">
      <c r="A1" s="434" t="s">
        <v>2156</v>
      </c>
      <c r="B1" s="434"/>
      <c r="C1" s="434"/>
      <c r="D1" s="435"/>
      <c r="E1" s="434"/>
      <c r="F1" s="434"/>
      <c r="G1" s="434"/>
      <c r="H1" s="434"/>
      <c r="I1" s="434"/>
    </row>
    <row r="2" spans="1:9">
      <c r="A2" s="307"/>
    </row>
    <row r="3" spans="1:9" s="399" customFormat="1" ht="31.5">
      <c r="A3" s="349" t="s">
        <v>0</v>
      </c>
      <c r="B3" s="398" t="s">
        <v>1605</v>
      </c>
      <c r="C3" s="398" t="s">
        <v>233</v>
      </c>
      <c r="D3" s="398" t="s">
        <v>1</v>
      </c>
      <c r="E3" s="398" t="s">
        <v>2</v>
      </c>
      <c r="F3" s="378" t="s">
        <v>4422</v>
      </c>
      <c r="G3" s="378" t="s">
        <v>2149</v>
      </c>
      <c r="H3" s="378" t="s">
        <v>3</v>
      </c>
      <c r="I3" s="378" t="s">
        <v>4</v>
      </c>
    </row>
    <row r="4" spans="1:9" s="399" customFormat="1">
      <c r="A4" s="359" t="s">
        <v>1719</v>
      </c>
      <c r="B4" s="308" t="s">
        <v>1460</v>
      </c>
      <c r="C4" s="398"/>
      <c r="D4" s="400"/>
      <c r="E4" s="398"/>
      <c r="F4" s="401"/>
      <c r="G4" s="378"/>
      <c r="H4" s="378"/>
      <c r="I4" s="378"/>
    </row>
    <row r="5" spans="1:9" s="399" customFormat="1">
      <c r="A5" s="357"/>
      <c r="B5" s="259"/>
      <c r="C5" s="402" t="s">
        <v>1281</v>
      </c>
      <c r="D5" s="356">
        <v>21010101</v>
      </c>
      <c r="E5" s="402" t="s">
        <v>368</v>
      </c>
      <c r="F5" s="403">
        <v>61677143.200000003</v>
      </c>
      <c r="G5" s="404">
        <v>54776520</v>
      </c>
      <c r="H5" s="404">
        <v>54776520</v>
      </c>
      <c r="I5" s="404">
        <v>54776520</v>
      </c>
    </row>
    <row r="6" spans="1:9" s="399" customFormat="1">
      <c r="A6" s="357"/>
      <c r="B6" s="259"/>
      <c r="C6" s="402" t="s">
        <v>1281</v>
      </c>
      <c r="D6" s="356">
        <v>21020101</v>
      </c>
      <c r="E6" s="402" t="s">
        <v>369</v>
      </c>
      <c r="F6" s="403">
        <v>9216066</v>
      </c>
      <c r="G6" s="404">
        <v>5477652</v>
      </c>
      <c r="H6" s="404">
        <v>5477652</v>
      </c>
      <c r="I6" s="404">
        <v>5477652</v>
      </c>
    </row>
    <row r="7" spans="1:9" s="399" customFormat="1">
      <c r="A7" s="357"/>
      <c r="B7" s="259"/>
      <c r="C7" s="402" t="s">
        <v>1281</v>
      </c>
      <c r="D7" s="356">
        <v>21020102</v>
      </c>
      <c r="E7" s="259" t="s">
        <v>99</v>
      </c>
      <c r="F7" s="403">
        <v>3427227</v>
      </c>
      <c r="G7" s="404">
        <v>2738820</v>
      </c>
      <c r="H7" s="404">
        <v>2738820</v>
      </c>
      <c r="I7" s="404">
        <v>2738820</v>
      </c>
    </row>
    <row r="8" spans="1:9" s="399" customFormat="1">
      <c r="A8" s="357"/>
      <c r="B8" s="259"/>
      <c r="C8" s="402" t="s">
        <v>1281</v>
      </c>
      <c r="D8" s="356">
        <v>21020103</v>
      </c>
      <c r="E8" s="259" t="s">
        <v>370</v>
      </c>
      <c r="F8" s="403">
        <v>1711941.84</v>
      </c>
      <c r="G8" s="404">
        <v>2738820</v>
      </c>
      <c r="H8" s="404">
        <v>2738820</v>
      </c>
      <c r="I8" s="404">
        <v>2738820</v>
      </c>
    </row>
    <row r="9" spans="1:9" s="399" customFormat="1">
      <c r="A9" s="357"/>
      <c r="B9" s="259"/>
      <c r="C9" s="402" t="s">
        <v>1281</v>
      </c>
      <c r="D9" s="356">
        <v>21020104</v>
      </c>
      <c r="E9" s="259" t="s">
        <v>371</v>
      </c>
      <c r="F9" s="403">
        <v>1711984.56</v>
      </c>
      <c r="G9" s="404">
        <v>2738820</v>
      </c>
      <c r="H9" s="404">
        <v>2738820</v>
      </c>
      <c r="I9" s="404">
        <v>2738820</v>
      </c>
    </row>
    <row r="10" spans="1:9" s="399" customFormat="1">
      <c r="A10" s="357"/>
      <c r="B10" s="259"/>
      <c r="C10" s="402" t="s">
        <v>1281</v>
      </c>
      <c r="D10" s="356">
        <v>21020105</v>
      </c>
      <c r="E10" s="259" t="s">
        <v>372</v>
      </c>
      <c r="F10" s="403">
        <v>109059.44</v>
      </c>
      <c r="G10" s="404">
        <v>203304.36</v>
      </c>
      <c r="H10" s="404">
        <v>203304.36</v>
      </c>
      <c r="I10" s="404">
        <v>203304.36</v>
      </c>
    </row>
    <row r="11" spans="1:9" s="399" customFormat="1">
      <c r="A11" s="357"/>
      <c r="B11" s="259"/>
      <c r="C11" s="402" t="s">
        <v>1281</v>
      </c>
      <c r="D11" s="356">
        <v>21020106</v>
      </c>
      <c r="E11" s="259" t="s">
        <v>373</v>
      </c>
      <c r="F11" s="403">
        <v>4261442.5999999996</v>
      </c>
      <c r="G11" s="404">
        <v>5477652</v>
      </c>
      <c r="H11" s="404">
        <v>5477652</v>
      </c>
      <c r="I11" s="404">
        <v>5477652</v>
      </c>
    </row>
    <row r="12" spans="1:9" s="399" customFormat="1">
      <c r="A12" s="357"/>
      <c r="B12" s="259"/>
      <c r="C12" s="402" t="s">
        <v>1281</v>
      </c>
      <c r="D12" s="356">
        <v>21020107</v>
      </c>
      <c r="E12" s="259" t="s">
        <v>374</v>
      </c>
      <c r="F12" s="403">
        <v>1296000</v>
      </c>
      <c r="G12" s="404">
        <v>1728000</v>
      </c>
      <c r="H12" s="404">
        <v>1728000</v>
      </c>
      <c r="I12" s="404">
        <v>1728000</v>
      </c>
    </row>
    <row r="13" spans="1:9" s="399" customFormat="1">
      <c r="A13" s="357"/>
      <c r="B13" s="259"/>
      <c r="C13" s="402" t="s">
        <v>1281</v>
      </c>
      <c r="D13" s="356">
        <v>21020110</v>
      </c>
      <c r="E13" s="259" t="s">
        <v>375</v>
      </c>
      <c r="F13" s="403">
        <v>1645408.8</v>
      </c>
      <c r="G13" s="404">
        <v>384913.2</v>
      </c>
      <c r="H13" s="404">
        <v>384913.2</v>
      </c>
      <c r="I13" s="404">
        <v>384913.2</v>
      </c>
    </row>
    <row r="14" spans="1:9" s="399" customFormat="1">
      <c r="A14" s="357"/>
      <c r="B14" s="259"/>
      <c r="C14" s="402" t="s">
        <v>1281</v>
      </c>
      <c r="D14" s="356">
        <v>21020124</v>
      </c>
      <c r="E14" s="259" t="s">
        <v>376</v>
      </c>
      <c r="F14" s="403">
        <v>336000</v>
      </c>
      <c r="G14" s="404">
        <v>168000</v>
      </c>
      <c r="H14" s="404">
        <v>168000</v>
      </c>
      <c r="I14" s="404">
        <v>168000</v>
      </c>
    </row>
    <row r="15" spans="1:9" s="399" customFormat="1">
      <c r="A15" s="359" t="s">
        <v>1719</v>
      </c>
      <c r="B15" s="308" t="s">
        <v>1460</v>
      </c>
      <c r="C15" s="405" t="s">
        <v>1282</v>
      </c>
      <c r="D15" s="400"/>
      <c r="E15" s="398"/>
      <c r="F15" s="378">
        <f>SUM(F5:F14)</f>
        <v>85392273.439999998</v>
      </c>
      <c r="G15" s="378">
        <f t="shared" ref="G15:I15" si="0">SUM(G5:G14)</f>
        <v>76432501.560000002</v>
      </c>
      <c r="H15" s="378">
        <f t="shared" si="0"/>
        <v>76432501.560000002</v>
      </c>
      <c r="I15" s="378">
        <f t="shared" si="0"/>
        <v>76432501.560000002</v>
      </c>
    </row>
    <row r="16" spans="1:9">
      <c r="A16" s="357"/>
      <c r="B16" s="259"/>
      <c r="C16" s="406" t="s">
        <v>1283</v>
      </c>
      <c r="D16" s="356">
        <v>22020105</v>
      </c>
      <c r="E16" s="259" t="s">
        <v>1250</v>
      </c>
      <c r="F16" s="403">
        <v>143989377</v>
      </c>
      <c r="G16" s="404">
        <v>150840000</v>
      </c>
      <c r="H16" s="304">
        <v>196240000</v>
      </c>
      <c r="I16" s="304">
        <v>196240000</v>
      </c>
    </row>
    <row r="17" spans="1:9">
      <c r="A17" s="357"/>
      <c r="B17" s="259"/>
      <c r="C17" s="406" t="s">
        <v>1283</v>
      </c>
      <c r="D17" s="356">
        <v>22020301</v>
      </c>
      <c r="E17" s="259" t="s">
        <v>5</v>
      </c>
      <c r="F17" s="403">
        <v>7078079</v>
      </c>
      <c r="G17" s="404">
        <v>7256200</v>
      </c>
      <c r="H17" s="304">
        <v>10256200</v>
      </c>
      <c r="I17" s="304">
        <v>10256200</v>
      </c>
    </row>
    <row r="18" spans="1:9">
      <c r="A18" s="357"/>
      <c r="B18" s="259"/>
      <c r="C18" s="406" t="s">
        <v>1283</v>
      </c>
      <c r="D18" s="356">
        <v>22020303</v>
      </c>
      <c r="E18" s="259" t="s">
        <v>6</v>
      </c>
      <c r="F18" s="403">
        <v>7649600</v>
      </c>
      <c r="G18" s="404">
        <v>5250000</v>
      </c>
      <c r="H18" s="304">
        <v>8250000</v>
      </c>
      <c r="I18" s="304">
        <v>8250000</v>
      </c>
    </row>
    <row r="19" spans="1:9">
      <c r="A19" s="357"/>
      <c r="B19" s="259"/>
      <c r="C19" s="406" t="s">
        <v>1283</v>
      </c>
      <c r="D19" s="356">
        <v>22020309</v>
      </c>
      <c r="E19" s="259" t="s">
        <v>7</v>
      </c>
      <c r="F19" s="403">
        <v>4972240</v>
      </c>
      <c r="G19" s="404">
        <v>6200000</v>
      </c>
      <c r="H19" s="304">
        <v>6200000</v>
      </c>
      <c r="I19" s="304">
        <v>6200000</v>
      </c>
    </row>
    <row r="20" spans="1:9">
      <c r="A20" s="357"/>
      <c r="B20" s="259"/>
      <c r="C20" s="406" t="s">
        <v>1283</v>
      </c>
      <c r="D20" s="356">
        <v>22020315</v>
      </c>
      <c r="E20" s="259" t="s">
        <v>8</v>
      </c>
      <c r="F20" s="403">
        <v>20010398</v>
      </c>
      <c r="G20" s="404">
        <v>20450000</v>
      </c>
      <c r="H20" s="304">
        <v>20450000</v>
      </c>
      <c r="I20" s="304">
        <v>20450000</v>
      </c>
    </row>
    <row r="21" spans="1:9">
      <c r="A21" s="357"/>
      <c r="B21" s="259"/>
      <c r="C21" s="406" t="s">
        <v>1283</v>
      </c>
      <c r="D21" s="356">
        <v>22020401</v>
      </c>
      <c r="E21" s="259" t="s">
        <v>1985</v>
      </c>
      <c r="F21" s="403">
        <v>38248000</v>
      </c>
      <c r="G21" s="404">
        <v>100520000</v>
      </c>
      <c r="H21" s="304">
        <v>151520000</v>
      </c>
      <c r="I21" s="304">
        <v>151520000</v>
      </c>
    </row>
    <row r="22" spans="1:9">
      <c r="A22" s="357"/>
      <c r="B22" s="259"/>
      <c r="C22" s="406" t="s">
        <v>1283</v>
      </c>
      <c r="D22" s="356">
        <v>22020404</v>
      </c>
      <c r="E22" s="259" t="s">
        <v>735</v>
      </c>
      <c r="F22" s="403">
        <v>38337883</v>
      </c>
      <c r="G22" s="404">
        <v>35660000</v>
      </c>
      <c r="H22" s="304">
        <v>35660000</v>
      </c>
      <c r="I22" s="304">
        <v>35660000</v>
      </c>
    </row>
    <row r="23" spans="1:9">
      <c r="A23" s="357"/>
      <c r="B23" s="259"/>
      <c r="C23" s="406" t="s">
        <v>1283</v>
      </c>
      <c r="D23" s="356">
        <v>22020405</v>
      </c>
      <c r="E23" s="259" t="s">
        <v>9</v>
      </c>
      <c r="F23" s="403">
        <v>14343000</v>
      </c>
      <c r="G23" s="404">
        <v>20400000</v>
      </c>
      <c r="H23" s="304">
        <v>20400000</v>
      </c>
      <c r="I23" s="304">
        <v>19400000</v>
      </c>
    </row>
    <row r="24" spans="1:9">
      <c r="A24" s="357"/>
      <c r="B24" s="259"/>
      <c r="C24" s="406" t="s">
        <v>1283</v>
      </c>
      <c r="D24" s="356">
        <v>22020415</v>
      </c>
      <c r="E24" s="259" t="s">
        <v>10</v>
      </c>
      <c r="F24" s="403">
        <v>38932639</v>
      </c>
      <c r="G24" s="404">
        <v>30900000</v>
      </c>
      <c r="H24" s="304">
        <v>74900000</v>
      </c>
      <c r="I24" s="304">
        <v>74900000</v>
      </c>
    </row>
    <row r="25" spans="1:9">
      <c r="A25" s="357"/>
      <c r="B25" s="259"/>
      <c r="C25" s="406" t="s">
        <v>1283</v>
      </c>
      <c r="D25" s="356">
        <v>22020519</v>
      </c>
      <c r="E25" s="259" t="s">
        <v>11</v>
      </c>
      <c r="F25" s="403">
        <v>105182000</v>
      </c>
      <c r="G25" s="404">
        <v>320600000</v>
      </c>
      <c r="H25" s="304">
        <v>214600000</v>
      </c>
      <c r="I25" s="304">
        <v>214600000</v>
      </c>
    </row>
    <row r="26" spans="1:9">
      <c r="A26" s="357"/>
      <c r="B26" s="259"/>
      <c r="C26" s="406" t="s">
        <v>1283</v>
      </c>
      <c r="D26" s="356">
        <v>21020152</v>
      </c>
      <c r="E26" s="259" t="s">
        <v>787</v>
      </c>
      <c r="F26" s="403">
        <v>47810000</v>
      </c>
      <c r="G26" s="404">
        <v>60800000</v>
      </c>
      <c r="H26" s="304">
        <v>145800000</v>
      </c>
      <c r="I26" s="304">
        <v>145800000</v>
      </c>
    </row>
    <row r="27" spans="1:9">
      <c r="A27" s="357"/>
      <c r="B27" s="259"/>
      <c r="C27" s="406" t="s">
        <v>1283</v>
      </c>
      <c r="D27" s="356">
        <v>22021051</v>
      </c>
      <c r="E27" s="259" t="s">
        <v>12</v>
      </c>
      <c r="F27" s="403">
        <v>47810000</v>
      </c>
      <c r="G27" s="404">
        <v>200267123.31</v>
      </c>
      <c r="H27" s="304">
        <v>399892000</v>
      </c>
      <c r="I27" s="304">
        <v>399892000</v>
      </c>
    </row>
    <row r="28" spans="1:9">
      <c r="A28" s="357"/>
      <c r="B28" s="259"/>
      <c r="C28" s="406" t="s">
        <v>1283</v>
      </c>
      <c r="D28" s="356">
        <v>22020801</v>
      </c>
      <c r="E28" s="259" t="s">
        <v>13</v>
      </c>
      <c r="F28" s="403">
        <v>33467000</v>
      </c>
      <c r="G28" s="404">
        <v>60680000</v>
      </c>
      <c r="H28" s="304">
        <v>100680000</v>
      </c>
      <c r="I28" s="304">
        <v>100680000</v>
      </c>
    </row>
    <row r="29" spans="1:9">
      <c r="A29" s="357"/>
      <c r="B29" s="259"/>
      <c r="C29" s="406" t="s">
        <v>1283</v>
      </c>
      <c r="D29" s="356">
        <v>22020803</v>
      </c>
      <c r="E29" s="259" t="s">
        <v>14</v>
      </c>
      <c r="F29" s="403">
        <v>66934000</v>
      </c>
      <c r="G29" s="404">
        <v>70200000</v>
      </c>
      <c r="H29" s="304">
        <v>90200000</v>
      </c>
      <c r="I29" s="304">
        <v>90200000</v>
      </c>
    </row>
    <row r="30" spans="1:9">
      <c r="A30" s="357"/>
      <c r="B30" s="259"/>
      <c r="C30" s="406" t="s">
        <v>1283</v>
      </c>
      <c r="D30" s="356">
        <v>22020901</v>
      </c>
      <c r="E30" s="259" t="s">
        <v>15</v>
      </c>
      <c r="F30" s="403">
        <v>382480</v>
      </c>
      <c r="G30" s="404">
        <v>2400000</v>
      </c>
      <c r="H30" s="304">
        <v>2400000</v>
      </c>
      <c r="I30" s="304">
        <v>2400000</v>
      </c>
    </row>
    <row r="31" spans="1:9">
      <c r="A31" s="357"/>
      <c r="B31" s="259"/>
      <c r="C31" s="406" t="s">
        <v>1283</v>
      </c>
      <c r="D31" s="356">
        <v>22021001</v>
      </c>
      <c r="E31" s="259" t="s">
        <v>16</v>
      </c>
      <c r="F31" s="403"/>
      <c r="G31" s="404">
        <v>30780000</v>
      </c>
      <c r="H31" s="304">
        <v>780000</v>
      </c>
      <c r="I31" s="304">
        <v>780000</v>
      </c>
    </row>
    <row r="32" spans="1:9">
      <c r="A32" s="357"/>
      <c r="B32" s="259"/>
      <c r="C32" s="406" t="s">
        <v>1283</v>
      </c>
      <c r="D32" s="356">
        <v>22021003</v>
      </c>
      <c r="E32" s="259" t="s">
        <v>17</v>
      </c>
      <c r="F32" s="403"/>
      <c r="G32" s="404">
        <v>500000000</v>
      </c>
      <c r="H32" s="304">
        <v>652748848.39999998</v>
      </c>
      <c r="I32" s="304">
        <v>652748848.39999998</v>
      </c>
    </row>
    <row r="33" spans="1:9">
      <c r="A33" s="357"/>
      <c r="B33" s="259"/>
      <c r="C33" s="406" t="s">
        <v>1283</v>
      </c>
      <c r="D33" s="356">
        <v>22020209</v>
      </c>
      <c r="E33" s="259" t="s">
        <v>18</v>
      </c>
      <c r="F33" s="403">
        <v>9179520</v>
      </c>
      <c r="G33" s="404">
        <v>6900000</v>
      </c>
      <c r="H33" s="304">
        <v>6900000</v>
      </c>
      <c r="I33" s="304">
        <v>6900000</v>
      </c>
    </row>
    <row r="34" spans="1:9">
      <c r="A34" s="357"/>
      <c r="B34" s="259"/>
      <c r="C34" s="406" t="s">
        <v>1283</v>
      </c>
      <c r="D34" s="356">
        <v>22021026</v>
      </c>
      <c r="E34" s="259" t="s">
        <v>19</v>
      </c>
      <c r="F34" s="403">
        <v>192004960</v>
      </c>
      <c r="G34" s="404">
        <v>305400000</v>
      </c>
      <c r="H34" s="304">
        <v>207000000</v>
      </c>
      <c r="I34" s="304">
        <v>207000000</v>
      </c>
    </row>
    <row r="35" spans="1:9" s="310" customFormat="1">
      <c r="A35" s="359" t="s">
        <v>1719</v>
      </c>
      <c r="B35" s="308" t="s">
        <v>1460</v>
      </c>
      <c r="C35" s="407" t="s">
        <v>1287</v>
      </c>
      <c r="D35" s="400"/>
      <c r="E35" s="308"/>
      <c r="F35" s="326">
        <f>SUM(F16:F34)</f>
        <v>816331176</v>
      </c>
      <c r="G35" s="326">
        <f>SUM(G16:G34)</f>
        <v>1935503323.3099999</v>
      </c>
      <c r="H35" s="326">
        <f>SUM(H16:H34)</f>
        <v>2344877048.4000001</v>
      </c>
      <c r="I35" s="326">
        <f>SUM(I16:I34)</f>
        <v>2343877048.4000001</v>
      </c>
    </row>
    <row r="36" spans="1:9">
      <c r="A36" s="359" t="s">
        <v>1719</v>
      </c>
      <c r="B36" s="308" t="s">
        <v>1460</v>
      </c>
      <c r="C36" s="407" t="s">
        <v>1288</v>
      </c>
      <c r="D36" s="400"/>
      <c r="E36" s="308"/>
      <c r="F36" s="326">
        <f>F35+F15</f>
        <v>901723449.44000006</v>
      </c>
      <c r="G36" s="326">
        <f>G35+G15</f>
        <v>2011935824.8699999</v>
      </c>
      <c r="H36" s="326">
        <f>H35+H15</f>
        <v>2421309549.96</v>
      </c>
      <c r="I36" s="326">
        <f>I35+I15</f>
        <v>2420309549.96</v>
      </c>
    </row>
    <row r="37" spans="1:9">
      <c r="A37" s="359"/>
      <c r="B37" s="308"/>
      <c r="C37" s="407"/>
      <c r="D37" s="400"/>
      <c r="E37" s="308"/>
      <c r="F37" s="408"/>
      <c r="G37" s="404"/>
      <c r="H37" s="326"/>
      <c r="I37" s="326"/>
    </row>
    <row r="38" spans="1:9">
      <c r="A38" s="359" t="s">
        <v>1718</v>
      </c>
      <c r="B38" s="308" t="s">
        <v>1459</v>
      </c>
      <c r="C38" s="407"/>
      <c r="D38" s="400"/>
      <c r="E38" s="308"/>
      <c r="F38" s="408"/>
      <c r="G38" s="404"/>
      <c r="H38" s="326"/>
      <c r="I38" s="326"/>
    </row>
    <row r="39" spans="1:9">
      <c r="A39" s="357"/>
      <c r="B39" s="259"/>
      <c r="C39" s="402" t="s">
        <v>1281</v>
      </c>
      <c r="D39" s="356">
        <v>21010101</v>
      </c>
      <c r="E39" s="259" t="s">
        <v>368</v>
      </c>
      <c r="F39" s="409">
        <v>12343727</v>
      </c>
      <c r="G39" s="404">
        <v>13179865.439999999</v>
      </c>
      <c r="H39" s="304">
        <v>13179865.439999999</v>
      </c>
      <c r="I39" s="304">
        <v>13179865.439999999</v>
      </c>
    </row>
    <row r="40" spans="1:9">
      <c r="A40" s="357"/>
      <c r="B40" s="259"/>
      <c r="C40" s="402" t="s">
        <v>1281</v>
      </c>
      <c r="D40" s="356">
        <v>21020101</v>
      </c>
      <c r="E40" s="259" t="s">
        <v>369</v>
      </c>
      <c r="F40" s="409">
        <v>3210935</v>
      </c>
      <c r="G40" s="404">
        <v>3294966.24</v>
      </c>
      <c r="H40" s="304">
        <v>3294966.24</v>
      </c>
      <c r="I40" s="304">
        <v>3294966.24</v>
      </c>
    </row>
    <row r="41" spans="1:9">
      <c r="A41" s="357"/>
      <c r="B41" s="259"/>
      <c r="C41" s="402" t="s">
        <v>1281</v>
      </c>
      <c r="D41" s="356">
        <v>21020102</v>
      </c>
      <c r="E41" s="259" t="s">
        <v>99</v>
      </c>
      <c r="F41" s="409">
        <v>1264371</v>
      </c>
      <c r="G41" s="404">
        <v>1317986.6399999999</v>
      </c>
      <c r="H41" s="304">
        <v>1317986.6399999999</v>
      </c>
      <c r="I41" s="304">
        <v>1317986.6399999999</v>
      </c>
    </row>
    <row r="42" spans="1:9">
      <c r="A42" s="357"/>
      <c r="B42" s="259"/>
      <c r="C42" s="402" t="s">
        <v>1281</v>
      </c>
      <c r="D42" s="356">
        <v>21020103</v>
      </c>
      <c r="E42" s="259" t="s">
        <v>370</v>
      </c>
      <c r="F42" s="409">
        <v>1642184</v>
      </c>
      <c r="G42" s="404">
        <v>658993.56000000006</v>
      </c>
      <c r="H42" s="304">
        <v>658993.56000000006</v>
      </c>
      <c r="I42" s="304">
        <v>658993.56000000006</v>
      </c>
    </row>
    <row r="43" spans="1:9">
      <c r="A43" s="357"/>
      <c r="B43" s="259"/>
      <c r="C43" s="402" t="s">
        <v>1281</v>
      </c>
      <c r="D43" s="356">
        <v>21020104</v>
      </c>
      <c r="E43" s="259" t="s">
        <v>371</v>
      </c>
      <c r="F43" s="409">
        <v>642184</v>
      </c>
      <c r="G43" s="404">
        <v>658993.56000000006</v>
      </c>
      <c r="H43" s="304">
        <v>658993.56000000006</v>
      </c>
      <c r="I43" s="304">
        <v>658993.56000000006</v>
      </c>
    </row>
    <row r="44" spans="1:9">
      <c r="A44" s="357"/>
      <c r="B44" s="259"/>
      <c r="C44" s="402" t="s">
        <v>1281</v>
      </c>
      <c r="D44" s="356">
        <v>21020105</v>
      </c>
      <c r="E44" s="259" t="s">
        <v>372</v>
      </c>
      <c r="F44" s="409">
        <v>131957</v>
      </c>
      <c r="G44" s="404">
        <v>140109.84</v>
      </c>
      <c r="H44" s="304">
        <v>140109.84</v>
      </c>
      <c r="I44" s="304">
        <v>140109.84</v>
      </c>
    </row>
    <row r="45" spans="1:9">
      <c r="A45" s="357"/>
      <c r="B45" s="259"/>
      <c r="C45" s="402" t="s">
        <v>1281</v>
      </c>
      <c r="D45" s="356">
        <v>21020106</v>
      </c>
      <c r="E45" s="259" t="s">
        <v>373</v>
      </c>
      <c r="F45" s="409">
        <v>1302550</v>
      </c>
      <c r="G45" s="404">
        <v>1317986.544</v>
      </c>
      <c r="H45" s="304">
        <v>1317986.544</v>
      </c>
      <c r="I45" s="304">
        <v>1317986.544</v>
      </c>
    </row>
    <row r="46" spans="1:9">
      <c r="A46" s="357"/>
      <c r="B46" s="259"/>
      <c r="C46" s="402" t="s">
        <v>1281</v>
      </c>
      <c r="D46" s="400">
        <v>21020125</v>
      </c>
      <c r="E46" s="259" t="s">
        <v>128</v>
      </c>
      <c r="F46" s="409">
        <v>6421873</v>
      </c>
      <c r="G46" s="404">
        <v>6589932.7199999997</v>
      </c>
      <c r="H46" s="304">
        <v>6589932.7199999997</v>
      </c>
      <c r="I46" s="304">
        <v>6589932.7199999997</v>
      </c>
    </row>
    <row r="47" spans="1:9">
      <c r="A47" s="357"/>
      <c r="B47" s="259"/>
      <c r="C47" s="402" t="s">
        <v>1281</v>
      </c>
      <c r="D47" s="356">
        <v>21020107</v>
      </c>
      <c r="E47" s="259" t="s">
        <v>374</v>
      </c>
      <c r="F47" s="409">
        <v>1296000</v>
      </c>
      <c r="G47" s="404">
        <v>1512000</v>
      </c>
      <c r="H47" s="304">
        <v>1512000</v>
      </c>
      <c r="I47" s="304">
        <v>1512000</v>
      </c>
    </row>
    <row r="48" spans="1:9" s="310" customFormat="1">
      <c r="A48" s="359" t="s">
        <v>1718</v>
      </c>
      <c r="B48" s="308" t="s">
        <v>1459</v>
      </c>
      <c r="C48" s="405" t="s">
        <v>1282</v>
      </c>
      <c r="D48" s="400"/>
      <c r="E48" s="308"/>
      <c r="F48" s="326">
        <f>SUM(F39:F47)</f>
        <v>28255781</v>
      </c>
      <c r="G48" s="326">
        <f>SUM(G39:G47)</f>
        <v>28670834.543999996</v>
      </c>
      <c r="H48" s="326">
        <f>SUM(H39:H47)</f>
        <v>28670834.543999996</v>
      </c>
      <c r="I48" s="326">
        <f>SUM(I39:I47)</f>
        <v>28670834.543999996</v>
      </c>
    </row>
    <row r="49" spans="1:9">
      <c r="A49" s="357"/>
      <c r="B49" s="259"/>
      <c r="C49" s="406" t="s">
        <v>1283</v>
      </c>
      <c r="D49" s="356">
        <v>22020105</v>
      </c>
      <c r="E49" s="259" t="s">
        <v>1250</v>
      </c>
      <c r="F49" s="409"/>
      <c r="G49" s="404">
        <v>1152000</v>
      </c>
      <c r="H49" s="304">
        <v>1152000</v>
      </c>
      <c r="I49" s="304">
        <v>1152000</v>
      </c>
    </row>
    <row r="50" spans="1:9">
      <c r="A50" s="357"/>
      <c r="B50" s="259"/>
      <c r="C50" s="406" t="s">
        <v>1283</v>
      </c>
      <c r="D50" s="356">
        <v>22020301</v>
      </c>
      <c r="E50" s="259" t="s">
        <v>5</v>
      </c>
      <c r="F50" s="409">
        <v>284948</v>
      </c>
      <c r="G50" s="404">
        <v>1466000</v>
      </c>
      <c r="H50" s="304">
        <v>3466000</v>
      </c>
      <c r="I50" s="304">
        <v>3466000</v>
      </c>
    </row>
    <row r="51" spans="1:9">
      <c r="A51" s="357"/>
      <c r="B51" s="259"/>
      <c r="C51" s="406" t="s">
        <v>1283</v>
      </c>
      <c r="D51" s="356">
        <v>22020315</v>
      </c>
      <c r="E51" s="259" t="s">
        <v>8</v>
      </c>
      <c r="F51" s="409">
        <v>3093306</v>
      </c>
      <c r="G51" s="404">
        <v>1240000</v>
      </c>
      <c r="H51" s="304">
        <v>3240000</v>
      </c>
      <c r="I51" s="304">
        <v>3240000</v>
      </c>
    </row>
    <row r="52" spans="1:9">
      <c r="A52" s="357"/>
      <c r="B52" s="259"/>
      <c r="C52" s="406" t="s">
        <v>1283</v>
      </c>
      <c r="D52" s="356">
        <v>22020401</v>
      </c>
      <c r="E52" s="259" t="s">
        <v>1985</v>
      </c>
      <c r="F52" s="409">
        <v>1959063</v>
      </c>
      <c r="G52" s="404">
        <v>1420800</v>
      </c>
      <c r="H52" s="304">
        <v>7420800</v>
      </c>
      <c r="I52" s="304">
        <v>7420800</v>
      </c>
    </row>
    <row r="53" spans="1:9">
      <c r="A53" s="357"/>
      <c r="B53" s="259"/>
      <c r="C53" s="406" t="s">
        <v>1283</v>
      </c>
      <c r="D53" s="356">
        <v>22020801</v>
      </c>
      <c r="E53" s="259" t="s">
        <v>13</v>
      </c>
      <c r="F53" s="409"/>
      <c r="G53" s="404">
        <v>3000000</v>
      </c>
      <c r="H53" s="304">
        <v>100680000</v>
      </c>
      <c r="I53" s="304">
        <v>100680000</v>
      </c>
    </row>
    <row r="54" spans="1:9">
      <c r="A54" s="357"/>
      <c r="B54" s="259"/>
      <c r="C54" s="406" t="s">
        <v>1283</v>
      </c>
      <c r="D54" s="356">
        <v>22020803</v>
      </c>
      <c r="E54" s="259" t="s">
        <v>14</v>
      </c>
      <c r="F54" s="409"/>
      <c r="G54" s="404">
        <v>1000000</v>
      </c>
      <c r="H54" s="304">
        <v>90200000</v>
      </c>
      <c r="I54" s="304">
        <v>90200000</v>
      </c>
    </row>
    <row r="55" spans="1:9">
      <c r="A55" s="357"/>
      <c r="B55" s="259"/>
      <c r="C55" s="406" t="s">
        <v>1283</v>
      </c>
      <c r="D55" s="356">
        <v>22020402</v>
      </c>
      <c r="E55" s="259" t="s">
        <v>36</v>
      </c>
      <c r="F55" s="409">
        <v>47045</v>
      </c>
      <c r="G55" s="404">
        <v>70000</v>
      </c>
      <c r="H55" s="304">
        <v>70000</v>
      </c>
      <c r="I55" s="304">
        <v>70000</v>
      </c>
    </row>
    <row r="56" spans="1:9">
      <c r="A56" s="357"/>
      <c r="B56" s="259"/>
      <c r="C56" s="406" t="s">
        <v>1283</v>
      </c>
      <c r="D56" s="356">
        <v>22020709</v>
      </c>
      <c r="E56" s="259" t="s">
        <v>23</v>
      </c>
      <c r="F56" s="409">
        <v>334670</v>
      </c>
      <c r="G56" s="404">
        <v>500000</v>
      </c>
      <c r="H56" s="304">
        <v>1000000</v>
      </c>
      <c r="I56" s="304">
        <v>1000000</v>
      </c>
    </row>
    <row r="57" spans="1:9">
      <c r="A57" s="357"/>
      <c r="B57" s="259"/>
      <c r="C57" s="406" t="s">
        <v>1283</v>
      </c>
      <c r="D57" s="356">
        <v>22020901</v>
      </c>
      <c r="E57" s="259" t="s">
        <v>15</v>
      </c>
      <c r="F57" s="409">
        <v>6120</v>
      </c>
      <c r="G57" s="404">
        <v>50000</v>
      </c>
      <c r="H57" s="304">
        <v>110000</v>
      </c>
      <c r="I57" s="304">
        <v>110000</v>
      </c>
    </row>
    <row r="58" spans="1:9">
      <c r="A58" s="357"/>
      <c r="B58" s="259"/>
      <c r="C58" s="406" t="s">
        <v>1283</v>
      </c>
      <c r="D58" s="356">
        <v>22021003</v>
      </c>
      <c r="E58" s="259" t="s">
        <v>17</v>
      </c>
      <c r="F58" s="409">
        <v>1262184</v>
      </c>
      <c r="G58" s="404">
        <v>400000</v>
      </c>
      <c r="H58" s="304">
        <v>400000</v>
      </c>
      <c r="I58" s="304">
        <v>400000</v>
      </c>
    </row>
    <row r="59" spans="1:9">
      <c r="A59" s="357"/>
      <c r="B59" s="259"/>
      <c r="C59" s="406" t="s">
        <v>1283</v>
      </c>
      <c r="D59" s="400">
        <v>23020331</v>
      </c>
      <c r="E59" s="259" t="s">
        <v>71</v>
      </c>
      <c r="F59" s="409"/>
      <c r="G59" s="404">
        <v>63530000</v>
      </c>
      <c r="H59" s="304">
        <v>53965000</v>
      </c>
      <c r="I59" s="304">
        <v>48315000</v>
      </c>
    </row>
    <row r="60" spans="1:9">
      <c r="A60" s="357"/>
      <c r="B60" s="259"/>
      <c r="C60" s="406" t="s">
        <v>1283</v>
      </c>
      <c r="D60" s="400">
        <v>23020320</v>
      </c>
      <c r="E60" s="259" t="s">
        <v>73</v>
      </c>
      <c r="F60" s="409"/>
      <c r="G60" s="404">
        <v>18054000</v>
      </c>
      <c r="H60" s="304">
        <v>14595000</v>
      </c>
      <c r="I60" s="304">
        <v>11811000</v>
      </c>
    </row>
    <row r="61" spans="1:9">
      <c r="A61" s="357"/>
      <c r="B61" s="259"/>
      <c r="C61" s="406" t="s">
        <v>1283</v>
      </c>
      <c r="D61" s="400">
        <v>23020321</v>
      </c>
      <c r="E61" s="259" t="s">
        <v>74</v>
      </c>
      <c r="F61" s="409"/>
      <c r="G61" s="404">
        <v>16556800</v>
      </c>
      <c r="H61" s="304">
        <v>16556800</v>
      </c>
      <c r="I61" s="304">
        <v>16556800</v>
      </c>
    </row>
    <row r="62" spans="1:9">
      <c r="A62" s="357"/>
      <c r="B62" s="259"/>
      <c r="C62" s="406" t="s">
        <v>1283</v>
      </c>
      <c r="D62" s="400">
        <v>23020322</v>
      </c>
      <c r="E62" s="259" t="s">
        <v>75</v>
      </c>
      <c r="F62" s="409"/>
      <c r="G62" s="404">
        <v>36180000</v>
      </c>
      <c r="H62" s="304">
        <v>36180000</v>
      </c>
      <c r="I62" s="304">
        <v>36180000</v>
      </c>
    </row>
    <row r="63" spans="1:9">
      <c r="A63" s="357"/>
      <c r="B63" s="259"/>
      <c r="C63" s="406" t="s">
        <v>1283</v>
      </c>
      <c r="D63" s="400">
        <v>23020323</v>
      </c>
      <c r="E63" s="259" t="s">
        <v>76</v>
      </c>
      <c r="F63" s="409"/>
      <c r="G63" s="404">
        <v>22635600</v>
      </c>
      <c r="H63" s="304">
        <v>22635600</v>
      </c>
      <c r="I63" s="304">
        <v>22635600</v>
      </c>
    </row>
    <row r="64" spans="1:9">
      <c r="A64" s="357"/>
      <c r="B64" s="259"/>
      <c r="C64" s="406" t="s">
        <v>1283</v>
      </c>
      <c r="D64" s="356">
        <v>22021001</v>
      </c>
      <c r="E64" s="259" t="s">
        <v>4430</v>
      </c>
      <c r="F64" s="409">
        <v>860580</v>
      </c>
      <c r="G64" s="404"/>
      <c r="H64" s="304"/>
      <c r="I64" s="304"/>
    </row>
    <row r="65" spans="1:9">
      <c r="A65" s="357"/>
      <c r="B65" s="259"/>
      <c r="C65" s="406" t="s">
        <v>1283</v>
      </c>
      <c r="D65" s="356">
        <v>22020203</v>
      </c>
      <c r="E65" s="259" t="s">
        <v>20</v>
      </c>
      <c r="F65" s="409">
        <v>1147440</v>
      </c>
      <c r="G65" s="404"/>
      <c r="H65" s="304"/>
      <c r="I65" s="304"/>
    </row>
    <row r="66" spans="1:9" s="310" customFormat="1">
      <c r="A66" s="359" t="s">
        <v>1718</v>
      </c>
      <c r="B66" s="308" t="s">
        <v>1459</v>
      </c>
      <c r="C66" s="407" t="s">
        <v>1287</v>
      </c>
      <c r="D66" s="400"/>
      <c r="E66" s="308"/>
      <c r="F66" s="326">
        <f>SUM(F49:F65)</f>
        <v>8995356</v>
      </c>
      <c r="G66" s="326">
        <f t="shared" ref="G66:I66" si="1">SUM(G49:G65)</f>
        <v>167255200</v>
      </c>
      <c r="H66" s="326">
        <f t="shared" si="1"/>
        <v>351671200</v>
      </c>
      <c r="I66" s="326">
        <f t="shared" si="1"/>
        <v>343237200</v>
      </c>
    </row>
    <row r="67" spans="1:9" s="310" customFormat="1">
      <c r="A67" s="359" t="s">
        <v>1718</v>
      </c>
      <c r="B67" s="308" t="s">
        <v>1459</v>
      </c>
      <c r="C67" s="407" t="s">
        <v>1288</v>
      </c>
      <c r="D67" s="400"/>
      <c r="E67" s="308"/>
      <c r="F67" s="326">
        <f>F66+F48</f>
        <v>37251137</v>
      </c>
      <c r="G67" s="326">
        <f>G66+G48</f>
        <v>195926034.544</v>
      </c>
      <c r="H67" s="326">
        <f>H66+H48</f>
        <v>380342034.54399997</v>
      </c>
      <c r="I67" s="326">
        <f>I66+I48</f>
        <v>371908034.54399997</v>
      </c>
    </row>
    <row r="68" spans="1:9" s="310" customFormat="1">
      <c r="A68" s="359"/>
      <c r="B68" s="308"/>
      <c r="C68" s="407"/>
      <c r="D68" s="400"/>
      <c r="E68" s="308"/>
      <c r="F68" s="408"/>
      <c r="G68" s="404"/>
      <c r="H68" s="326"/>
      <c r="I68" s="326"/>
    </row>
    <row r="69" spans="1:9" s="310" customFormat="1">
      <c r="A69" s="359" t="s">
        <v>69</v>
      </c>
      <c r="B69" s="410" t="s">
        <v>803</v>
      </c>
      <c r="C69" s="407"/>
      <c r="D69" s="400"/>
      <c r="E69" s="308"/>
      <c r="F69" s="408"/>
      <c r="G69" s="404"/>
      <c r="H69" s="326"/>
      <c r="I69" s="326"/>
    </row>
    <row r="70" spans="1:9">
      <c r="A70" s="357"/>
      <c r="B70" s="259"/>
      <c r="C70" s="402" t="s">
        <v>1281</v>
      </c>
      <c r="D70" s="356">
        <v>21010101</v>
      </c>
      <c r="E70" s="259" t="s">
        <v>368</v>
      </c>
      <c r="F70" s="304">
        <v>69865193</v>
      </c>
      <c r="G70" s="404">
        <v>81205683.480000004</v>
      </c>
      <c r="H70" s="304">
        <v>77620228.75</v>
      </c>
      <c r="I70" s="304">
        <v>77620228.75</v>
      </c>
    </row>
    <row r="71" spans="1:9">
      <c r="A71" s="357"/>
      <c r="B71" s="259"/>
      <c r="C71" s="402" t="s">
        <v>1281</v>
      </c>
      <c r="D71" s="356">
        <v>21020101</v>
      </c>
      <c r="E71" s="259" t="s">
        <v>377</v>
      </c>
      <c r="F71" s="304">
        <v>17443503</v>
      </c>
      <c r="G71" s="404">
        <v>11082874.67999999</v>
      </c>
      <c r="H71" s="304">
        <v>21106638.68</v>
      </c>
      <c r="I71" s="304">
        <v>21106638.68</v>
      </c>
    </row>
    <row r="72" spans="1:9">
      <c r="A72" s="357"/>
      <c r="B72" s="259"/>
      <c r="C72" s="402" t="s">
        <v>1281</v>
      </c>
      <c r="D72" s="356">
        <v>21020102</v>
      </c>
      <c r="E72" s="259" t="s">
        <v>99</v>
      </c>
      <c r="F72" s="304">
        <v>6978161</v>
      </c>
      <c r="G72" s="404">
        <v>7385650.6800000034</v>
      </c>
      <c r="H72" s="304">
        <v>8443574.8599999994</v>
      </c>
      <c r="I72" s="304">
        <v>8443574.8599999994</v>
      </c>
    </row>
    <row r="73" spans="1:9">
      <c r="A73" s="357"/>
      <c r="B73" s="259"/>
      <c r="C73" s="402" t="s">
        <v>1281</v>
      </c>
      <c r="D73" s="356">
        <v>21020103</v>
      </c>
      <c r="E73" s="259" t="s">
        <v>370</v>
      </c>
      <c r="F73" s="304">
        <v>3488147</v>
      </c>
      <c r="G73" s="404">
        <v>3694684.3199999994</v>
      </c>
      <c r="H73" s="304">
        <v>4220658.1399999997</v>
      </c>
      <c r="I73" s="304">
        <v>4220658.1399999997</v>
      </c>
    </row>
    <row r="74" spans="1:9">
      <c r="A74" s="357"/>
      <c r="B74" s="259"/>
      <c r="C74" s="402" t="s">
        <v>1281</v>
      </c>
      <c r="D74" s="356">
        <v>21020104</v>
      </c>
      <c r="E74" s="259" t="s">
        <v>371</v>
      </c>
      <c r="F74" s="304">
        <v>3488147</v>
      </c>
      <c r="G74" s="404">
        <v>3694691.6399999987</v>
      </c>
      <c r="H74" s="304">
        <v>4220658.1399999997</v>
      </c>
      <c r="I74" s="304">
        <v>4220658.1399999997</v>
      </c>
    </row>
    <row r="75" spans="1:9">
      <c r="A75" s="357"/>
      <c r="B75" s="259"/>
      <c r="C75" s="402" t="s">
        <v>1281</v>
      </c>
      <c r="D75" s="356">
        <v>21020105</v>
      </c>
      <c r="E75" s="259" t="s">
        <v>372</v>
      </c>
      <c r="F75" s="304">
        <v>359982</v>
      </c>
      <c r="G75" s="404">
        <v>362608.19999999995</v>
      </c>
      <c r="H75" s="304">
        <v>435578.42</v>
      </c>
      <c r="I75" s="304">
        <v>435578.42</v>
      </c>
    </row>
    <row r="76" spans="1:9">
      <c r="A76" s="357"/>
      <c r="B76" s="259"/>
      <c r="C76" s="402" t="s">
        <v>1281</v>
      </c>
      <c r="D76" s="356">
        <v>21020106</v>
      </c>
      <c r="E76" s="259" t="s">
        <v>373</v>
      </c>
      <c r="F76" s="304">
        <v>6986520</v>
      </c>
      <c r="G76" s="404">
        <v>8120568.3479999993</v>
      </c>
      <c r="H76" s="304">
        <v>8453688.6699999999</v>
      </c>
      <c r="I76" s="304">
        <v>8453688.6699999999</v>
      </c>
    </row>
    <row r="77" spans="1:9">
      <c r="A77" s="357"/>
      <c r="B77" s="259"/>
      <c r="C77" s="402" t="s">
        <v>1281</v>
      </c>
      <c r="D77" s="356">
        <v>21020107</v>
      </c>
      <c r="E77" s="259" t="s">
        <v>374</v>
      </c>
      <c r="F77" s="304">
        <v>3240000</v>
      </c>
      <c r="G77" s="404">
        <v>2808000</v>
      </c>
      <c r="H77" s="304">
        <v>3920400</v>
      </c>
      <c r="I77" s="304">
        <v>3920400</v>
      </c>
    </row>
    <row r="78" spans="1:9" s="310" customFormat="1" ht="31.5">
      <c r="A78" s="359" t="s">
        <v>69</v>
      </c>
      <c r="B78" s="308" t="s">
        <v>803</v>
      </c>
      <c r="C78" s="405" t="s">
        <v>1282</v>
      </c>
      <c r="D78" s="400"/>
      <c r="E78" s="308"/>
      <c r="F78" s="326">
        <f>SUM(F70:F77)</f>
        <v>111849653</v>
      </c>
      <c r="G78" s="326">
        <f>SUM(G70:G77)</f>
        <v>118354761.348</v>
      </c>
      <c r="H78" s="326">
        <f>SUM(H70:H77)</f>
        <v>128421425.66000001</v>
      </c>
      <c r="I78" s="326">
        <f>SUM(I70:I77)</f>
        <v>128421425.66000001</v>
      </c>
    </row>
    <row r="79" spans="1:9">
      <c r="A79" s="357"/>
      <c r="B79" s="259"/>
      <c r="C79" s="406" t="s">
        <v>1283</v>
      </c>
      <c r="D79" s="356">
        <v>22020105</v>
      </c>
      <c r="E79" s="259" t="s">
        <v>1250</v>
      </c>
      <c r="F79" s="409">
        <v>2319741</v>
      </c>
      <c r="G79" s="404">
        <v>2254000</v>
      </c>
      <c r="H79" s="304">
        <v>2254000</v>
      </c>
      <c r="I79" s="304">
        <v>2254000</v>
      </c>
    </row>
    <row r="80" spans="1:9">
      <c r="A80" s="357"/>
      <c r="B80" s="259"/>
      <c r="C80" s="406" t="s">
        <v>1283</v>
      </c>
      <c r="D80" s="356">
        <v>22020203</v>
      </c>
      <c r="E80" s="259" t="s">
        <v>20</v>
      </c>
      <c r="F80" s="409"/>
      <c r="G80" s="404">
        <v>85000</v>
      </c>
      <c r="H80" s="304">
        <v>85000</v>
      </c>
      <c r="I80" s="304">
        <v>85000</v>
      </c>
    </row>
    <row r="81" spans="1:9">
      <c r="A81" s="357"/>
      <c r="B81" s="259"/>
      <c r="C81" s="406" t="s">
        <v>1283</v>
      </c>
      <c r="D81" s="356">
        <v>22020301</v>
      </c>
      <c r="E81" s="259" t="s">
        <v>5</v>
      </c>
      <c r="F81" s="409">
        <v>1224032</v>
      </c>
      <c r="G81" s="404">
        <v>295500</v>
      </c>
      <c r="H81" s="304">
        <v>299000</v>
      </c>
      <c r="I81" s="304">
        <v>299000</v>
      </c>
    </row>
    <row r="82" spans="1:9">
      <c r="A82" s="357"/>
      <c r="B82" s="259"/>
      <c r="C82" s="406" t="s">
        <v>1283</v>
      </c>
      <c r="D82" s="356">
        <v>22020308</v>
      </c>
      <c r="E82" s="259" t="s">
        <v>22</v>
      </c>
      <c r="F82" s="409">
        <v>4169988</v>
      </c>
      <c r="G82" s="404">
        <v>4000000</v>
      </c>
      <c r="H82" s="304">
        <v>4000000</v>
      </c>
      <c r="I82" s="304">
        <v>4000000</v>
      </c>
    </row>
    <row r="83" spans="1:9">
      <c r="A83" s="357"/>
      <c r="B83" s="259"/>
      <c r="C83" s="406" t="s">
        <v>1283</v>
      </c>
      <c r="D83" s="356">
        <v>22020315</v>
      </c>
      <c r="E83" s="259" t="s">
        <v>8</v>
      </c>
      <c r="F83" s="409">
        <v>144864</v>
      </c>
      <c r="G83" s="404">
        <v>91500</v>
      </c>
      <c r="H83" s="304">
        <v>91500</v>
      </c>
      <c r="I83" s="304">
        <v>91500</v>
      </c>
    </row>
    <row r="84" spans="1:9">
      <c r="A84" s="357"/>
      <c r="B84" s="259"/>
      <c r="C84" s="406" t="s">
        <v>1283</v>
      </c>
      <c r="D84" s="356">
        <v>22020401</v>
      </c>
      <c r="E84" s="259" t="s">
        <v>1985</v>
      </c>
      <c r="F84" s="409"/>
      <c r="G84" s="404">
        <v>1200000</v>
      </c>
      <c r="H84" s="304">
        <v>1200000</v>
      </c>
      <c r="I84" s="304">
        <v>1200000</v>
      </c>
    </row>
    <row r="85" spans="1:9">
      <c r="A85" s="357"/>
      <c r="B85" s="259"/>
      <c r="C85" s="406" t="s">
        <v>1283</v>
      </c>
      <c r="D85" s="356">
        <v>22020709</v>
      </c>
      <c r="E85" s="259" t="s">
        <v>23</v>
      </c>
      <c r="F85" s="409"/>
      <c r="G85" s="404">
        <v>1000000</v>
      </c>
      <c r="H85" s="304">
        <v>2000000</v>
      </c>
      <c r="I85" s="304">
        <v>2000000</v>
      </c>
    </row>
    <row r="86" spans="1:9">
      <c r="A86" s="357"/>
      <c r="B86" s="259"/>
      <c r="C86" s="406" t="s">
        <v>1283</v>
      </c>
      <c r="D86" s="356">
        <v>22020801</v>
      </c>
      <c r="E86" s="259" t="s">
        <v>13</v>
      </c>
      <c r="F86" s="409">
        <v>12050678</v>
      </c>
      <c r="G86" s="404">
        <v>2928855</v>
      </c>
      <c r="H86" s="304">
        <v>2928855</v>
      </c>
      <c r="I86" s="304">
        <v>2928855</v>
      </c>
    </row>
    <row r="87" spans="1:9">
      <c r="A87" s="357"/>
      <c r="B87" s="259"/>
      <c r="C87" s="406" t="s">
        <v>1283</v>
      </c>
      <c r="D87" s="356">
        <v>22020901</v>
      </c>
      <c r="E87" s="259" t="s">
        <v>15</v>
      </c>
      <c r="F87" s="409">
        <v>172116</v>
      </c>
      <c r="G87" s="404">
        <v>180000</v>
      </c>
      <c r="H87" s="304">
        <v>180000</v>
      </c>
      <c r="I87" s="304">
        <v>180000</v>
      </c>
    </row>
    <row r="88" spans="1:9">
      <c r="A88" s="357"/>
      <c r="B88" s="259"/>
      <c r="C88" s="406" t="s">
        <v>1283</v>
      </c>
      <c r="D88" s="356">
        <v>22020906</v>
      </c>
      <c r="E88" s="259" t="s">
        <v>24</v>
      </c>
      <c r="F88" s="409">
        <v>7862068</v>
      </c>
      <c r="G88" s="404">
        <v>1412750</v>
      </c>
      <c r="H88" s="304">
        <v>1412750</v>
      </c>
      <c r="I88" s="304">
        <v>1412750</v>
      </c>
    </row>
    <row r="89" spans="1:9">
      <c r="A89" s="357"/>
      <c r="B89" s="259"/>
      <c r="C89" s="406" t="s">
        <v>1283</v>
      </c>
      <c r="D89" s="356">
        <v>22021003</v>
      </c>
      <c r="E89" s="259" t="s">
        <v>17</v>
      </c>
      <c r="F89" s="409">
        <v>6408931</v>
      </c>
      <c r="G89" s="404">
        <v>25065650</v>
      </c>
      <c r="H89" s="304">
        <v>27065650</v>
      </c>
      <c r="I89" s="304">
        <v>27065650</v>
      </c>
    </row>
    <row r="90" spans="1:9">
      <c r="A90" s="357"/>
      <c r="B90" s="259"/>
      <c r="C90" s="406" t="s">
        <v>1283</v>
      </c>
      <c r="D90" s="356">
        <v>22021014</v>
      </c>
      <c r="E90" s="259" t="s">
        <v>688</v>
      </c>
      <c r="F90" s="409">
        <v>43028</v>
      </c>
      <c r="G90" s="404">
        <v>200000</v>
      </c>
      <c r="H90" s="304">
        <v>200000</v>
      </c>
      <c r="I90" s="304">
        <v>200000</v>
      </c>
    </row>
    <row r="91" spans="1:9">
      <c r="A91" s="357"/>
      <c r="B91" s="259"/>
      <c r="C91" s="406" t="s">
        <v>1283</v>
      </c>
      <c r="D91" s="356">
        <v>22021026</v>
      </c>
      <c r="E91" s="259" t="s">
        <v>19</v>
      </c>
      <c r="F91" s="409"/>
      <c r="G91" s="404">
        <v>220000</v>
      </c>
      <c r="H91" s="304">
        <v>220000</v>
      </c>
      <c r="I91" s="304">
        <v>220000</v>
      </c>
    </row>
    <row r="92" spans="1:9">
      <c r="A92" s="357"/>
      <c r="B92" s="259"/>
      <c r="C92" s="406" t="s">
        <v>1283</v>
      </c>
      <c r="D92" s="356">
        <v>22020305</v>
      </c>
      <c r="E92" s="259" t="s">
        <v>35</v>
      </c>
      <c r="F92" s="409">
        <v>28686</v>
      </c>
      <c r="G92" s="404"/>
      <c r="H92" s="304"/>
      <c r="I92" s="304"/>
    </row>
    <row r="93" spans="1:9">
      <c r="A93" s="357"/>
      <c r="B93" s="259"/>
      <c r="C93" s="406" t="s">
        <v>1283</v>
      </c>
      <c r="D93" s="356">
        <v>22020404</v>
      </c>
      <c r="E93" s="259" t="s">
        <v>735</v>
      </c>
      <c r="F93" s="409">
        <v>47810</v>
      </c>
      <c r="G93" s="404"/>
      <c r="H93" s="304"/>
      <c r="I93" s="304"/>
    </row>
    <row r="94" spans="1:9">
      <c r="A94" s="357"/>
      <c r="B94" s="259"/>
      <c r="C94" s="406" t="s">
        <v>1283</v>
      </c>
      <c r="D94" s="356">
        <v>22020405</v>
      </c>
      <c r="E94" s="259" t="s">
        <v>9</v>
      </c>
      <c r="F94" s="409">
        <v>301203</v>
      </c>
      <c r="G94" s="404"/>
      <c r="H94" s="304"/>
      <c r="I94" s="304"/>
    </row>
    <row r="95" spans="1:9">
      <c r="A95" s="357"/>
      <c r="B95" s="259"/>
      <c r="C95" s="406" t="s">
        <v>1283</v>
      </c>
      <c r="D95" s="356">
        <v>22020406</v>
      </c>
      <c r="E95" s="259" t="s">
        <v>45</v>
      </c>
      <c r="F95" s="409">
        <v>19124</v>
      </c>
      <c r="G95" s="404"/>
      <c r="H95" s="304"/>
      <c r="I95" s="304"/>
    </row>
    <row r="96" spans="1:9">
      <c r="A96" s="357"/>
      <c r="B96" s="259"/>
      <c r="C96" s="406" t="s">
        <v>1283</v>
      </c>
      <c r="D96" s="356">
        <v>22020803</v>
      </c>
      <c r="E96" s="259" t="s">
        <v>14</v>
      </c>
      <c r="F96" s="409">
        <v>2438310</v>
      </c>
      <c r="G96" s="404"/>
      <c r="H96" s="304"/>
      <c r="I96" s="304"/>
    </row>
    <row r="97" spans="1:9">
      <c r="A97" s="357"/>
      <c r="B97" s="259"/>
      <c r="C97" s="406" t="s">
        <v>1283</v>
      </c>
      <c r="D97" s="356">
        <v>22021001</v>
      </c>
      <c r="E97" s="259" t="s">
        <v>16</v>
      </c>
      <c r="F97" s="409">
        <v>1385534</v>
      </c>
      <c r="G97" s="404"/>
      <c r="H97" s="304"/>
      <c r="I97" s="304"/>
    </row>
    <row r="98" spans="1:9" s="310" customFormat="1" ht="31.5">
      <c r="A98" s="359" t="s">
        <v>69</v>
      </c>
      <c r="B98" s="308" t="s">
        <v>803</v>
      </c>
      <c r="C98" s="407" t="s">
        <v>1287</v>
      </c>
      <c r="D98" s="400"/>
      <c r="E98" s="308"/>
      <c r="F98" s="326">
        <f>SUM(F79:F97)</f>
        <v>38616113</v>
      </c>
      <c r="G98" s="326">
        <f>SUM(G79:G97)</f>
        <v>38933255</v>
      </c>
      <c r="H98" s="326">
        <f>SUM(H79:H97)</f>
        <v>41936755</v>
      </c>
      <c r="I98" s="326">
        <f>SUM(I79:I97)</f>
        <v>41936755</v>
      </c>
    </row>
    <row r="99" spans="1:9" s="310" customFormat="1" ht="31.5">
      <c r="A99" s="359" t="s">
        <v>69</v>
      </c>
      <c r="B99" s="308" t="s">
        <v>803</v>
      </c>
      <c r="C99" s="407" t="s">
        <v>1288</v>
      </c>
      <c r="D99" s="400"/>
      <c r="E99" s="308"/>
      <c r="F99" s="326">
        <f>F98+F78</f>
        <v>150465766</v>
      </c>
      <c r="G99" s="326">
        <f>G98+G78</f>
        <v>157288016.34799999</v>
      </c>
      <c r="H99" s="326">
        <f>H98+H78</f>
        <v>170358180.66000003</v>
      </c>
      <c r="I99" s="326">
        <f>I98+I78</f>
        <v>170358180.66000003</v>
      </c>
    </row>
    <row r="100" spans="1:9" s="310" customFormat="1">
      <c r="A100" s="359"/>
      <c r="B100" s="308"/>
      <c r="C100" s="407"/>
      <c r="D100" s="400"/>
      <c r="E100" s="308"/>
      <c r="F100" s="408"/>
      <c r="G100" s="404"/>
      <c r="H100" s="326"/>
      <c r="I100" s="326"/>
    </row>
    <row r="101" spans="1:9" s="310" customFormat="1">
      <c r="A101" s="359" t="s">
        <v>32</v>
      </c>
      <c r="B101" s="410" t="s">
        <v>660</v>
      </c>
      <c r="C101" s="407"/>
      <c r="D101" s="400"/>
      <c r="E101" s="308"/>
      <c r="F101" s="408"/>
      <c r="G101" s="404"/>
      <c r="H101" s="326"/>
      <c r="I101" s="326"/>
    </row>
    <row r="102" spans="1:9" s="310" customFormat="1">
      <c r="A102" s="357"/>
      <c r="B102" s="259"/>
      <c r="C102" s="402" t="s">
        <v>1281</v>
      </c>
      <c r="D102" s="356">
        <v>21010101</v>
      </c>
      <c r="E102" s="259" t="s">
        <v>368</v>
      </c>
      <c r="F102" s="409">
        <v>137959793</v>
      </c>
      <c r="G102" s="404">
        <v>87651209.759999946</v>
      </c>
      <c r="H102" s="304">
        <v>87651209.759999946</v>
      </c>
      <c r="I102" s="304">
        <v>87651209.759999946</v>
      </c>
    </row>
    <row r="103" spans="1:9" s="310" customFormat="1">
      <c r="A103" s="357"/>
      <c r="B103" s="259"/>
      <c r="C103" s="402" t="s">
        <v>1281</v>
      </c>
      <c r="D103" s="356">
        <v>21020101</v>
      </c>
      <c r="E103" s="259" t="s">
        <v>369</v>
      </c>
      <c r="F103" s="409"/>
      <c r="G103" s="404">
        <v>21912802.439999986</v>
      </c>
      <c r="H103" s="304">
        <v>21912802.439999986</v>
      </c>
      <c r="I103" s="304">
        <v>21912802.439999986</v>
      </c>
    </row>
    <row r="104" spans="1:9" s="310" customFormat="1">
      <c r="A104" s="357"/>
      <c r="B104" s="259"/>
      <c r="C104" s="402" t="s">
        <v>1281</v>
      </c>
      <c r="D104" s="356">
        <v>21020102</v>
      </c>
      <c r="E104" s="259" t="s">
        <v>99</v>
      </c>
      <c r="F104" s="409"/>
      <c r="G104" s="404">
        <v>8765120.9759999961</v>
      </c>
      <c r="H104" s="304">
        <v>8765120.9759999961</v>
      </c>
      <c r="I104" s="304">
        <v>8765120.9759999961</v>
      </c>
    </row>
    <row r="105" spans="1:9" s="310" customFormat="1">
      <c r="A105" s="357"/>
      <c r="B105" s="259"/>
      <c r="C105" s="402" t="s">
        <v>1281</v>
      </c>
      <c r="D105" s="356">
        <v>21020103</v>
      </c>
      <c r="E105" s="259" t="s">
        <v>370</v>
      </c>
      <c r="F105" s="409"/>
      <c r="G105" s="404">
        <v>4382560.487999998</v>
      </c>
      <c r="H105" s="304">
        <v>4382560.487999998</v>
      </c>
      <c r="I105" s="304">
        <v>4382560.487999998</v>
      </c>
    </row>
    <row r="106" spans="1:9" s="310" customFormat="1">
      <c r="A106" s="357"/>
      <c r="B106" s="259"/>
      <c r="C106" s="402" t="s">
        <v>1281</v>
      </c>
      <c r="D106" s="356">
        <v>21020104</v>
      </c>
      <c r="E106" s="259" t="s">
        <v>371</v>
      </c>
      <c r="F106" s="409"/>
      <c r="G106" s="404">
        <v>4382560.487999998</v>
      </c>
      <c r="H106" s="304">
        <v>4382560.487999998</v>
      </c>
      <c r="I106" s="304">
        <v>4382560.487999998</v>
      </c>
    </row>
    <row r="107" spans="1:9" s="310" customFormat="1">
      <c r="A107" s="357"/>
      <c r="B107" s="259"/>
      <c r="C107" s="402" t="s">
        <v>1281</v>
      </c>
      <c r="D107" s="356">
        <v>21020107</v>
      </c>
      <c r="E107" s="259" t="s">
        <v>374</v>
      </c>
      <c r="F107" s="409"/>
      <c r="G107" s="404">
        <v>1296000</v>
      </c>
      <c r="H107" s="304">
        <v>1296000</v>
      </c>
      <c r="I107" s="304">
        <v>1296000</v>
      </c>
    </row>
    <row r="108" spans="1:9" s="310" customFormat="1">
      <c r="A108" s="357"/>
      <c r="B108" s="259"/>
      <c r="C108" s="402" t="s">
        <v>1281</v>
      </c>
      <c r="D108" s="356">
        <v>21020105</v>
      </c>
      <c r="E108" s="259" t="s">
        <v>372</v>
      </c>
      <c r="F108" s="409"/>
      <c r="G108" s="404">
        <v>105648.516</v>
      </c>
      <c r="H108" s="304">
        <v>105648.516</v>
      </c>
      <c r="I108" s="304">
        <v>105648.516</v>
      </c>
    </row>
    <row r="109" spans="1:9">
      <c r="A109" s="357"/>
      <c r="B109" s="259"/>
      <c r="C109" s="402" t="s">
        <v>1281</v>
      </c>
      <c r="D109" s="356">
        <v>21020106</v>
      </c>
      <c r="E109" s="259" t="s">
        <v>373</v>
      </c>
      <c r="F109" s="409"/>
      <c r="G109" s="404">
        <v>8765120.9759999942</v>
      </c>
      <c r="H109" s="304">
        <v>8765120.9759999942</v>
      </c>
      <c r="I109" s="304">
        <v>8765120.9759999942</v>
      </c>
    </row>
    <row r="110" spans="1:9" s="310" customFormat="1">
      <c r="A110" s="357"/>
      <c r="B110" s="259"/>
      <c r="C110" s="402" t="s">
        <v>1281</v>
      </c>
      <c r="D110" s="356">
        <v>21020108</v>
      </c>
      <c r="E110" s="259" t="s">
        <v>1795</v>
      </c>
      <c r="F110" s="409"/>
      <c r="G110" s="404">
        <v>180000</v>
      </c>
      <c r="H110" s="304">
        <v>180000</v>
      </c>
      <c r="I110" s="304">
        <v>180000</v>
      </c>
    </row>
    <row r="111" spans="1:9" s="310" customFormat="1" ht="31.5">
      <c r="A111" s="359" t="s">
        <v>32</v>
      </c>
      <c r="B111" s="308" t="s">
        <v>660</v>
      </c>
      <c r="C111" s="405" t="s">
        <v>1282</v>
      </c>
      <c r="D111" s="400"/>
      <c r="E111" s="308"/>
      <c r="F111" s="408">
        <f>SUM(F102:F110)</f>
        <v>137959793</v>
      </c>
      <c r="G111" s="326">
        <f>SUM(G102:G110)</f>
        <v>137441023.6439999</v>
      </c>
      <c r="H111" s="326">
        <f>SUM(H102:H110)</f>
        <v>137441023.6439999</v>
      </c>
      <c r="I111" s="326">
        <f>SUM(I102:I110)</f>
        <v>137441023.6439999</v>
      </c>
    </row>
    <row r="112" spans="1:9">
      <c r="A112" s="357"/>
      <c r="B112" s="259"/>
      <c r="C112" s="406" t="s">
        <v>1283</v>
      </c>
      <c r="D112" s="356">
        <v>22020105</v>
      </c>
      <c r="E112" s="259" t="s">
        <v>1706</v>
      </c>
      <c r="F112" s="304">
        <v>4781000</v>
      </c>
      <c r="G112" s="404">
        <v>3497500</v>
      </c>
      <c r="H112" s="304">
        <v>337500</v>
      </c>
      <c r="I112" s="304">
        <v>337500</v>
      </c>
    </row>
    <row r="113" spans="1:9">
      <c r="A113" s="357"/>
      <c r="B113" s="259"/>
      <c r="C113" s="406" t="s">
        <v>1283</v>
      </c>
      <c r="D113" s="356">
        <v>22020206</v>
      </c>
      <c r="E113" s="259" t="s">
        <v>33</v>
      </c>
      <c r="F113" s="304">
        <v>2390500</v>
      </c>
      <c r="G113" s="404">
        <v>350000</v>
      </c>
      <c r="H113" s="304">
        <v>350000</v>
      </c>
      <c r="I113" s="304">
        <v>350000</v>
      </c>
    </row>
    <row r="114" spans="1:9">
      <c r="A114" s="357"/>
      <c r="B114" s="259"/>
      <c r="C114" s="406" t="s">
        <v>1283</v>
      </c>
      <c r="D114" s="356">
        <v>22020209</v>
      </c>
      <c r="E114" s="259" t="s">
        <v>34</v>
      </c>
      <c r="F114" s="304">
        <v>812770</v>
      </c>
      <c r="G114" s="404">
        <v>320000</v>
      </c>
      <c r="H114" s="304">
        <v>320000</v>
      </c>
      <c r="I114" s="304">
        <v>320000</v>
      </c>
    </row>
    <row r="115" spans="1:9">
      <c r="A115" s="357"/>
      <c r="B115" s="259"/>
      <c r="C115" s="406" t="s">
        <v>1283</v>
      </c>
      <c r="D115" s="356">
        <v>22020301</v>
      </c>
      <c r="E115" s="259" t="s">
        <v>5</v>
      </c>
      <c r="F115" s="304">
        <v>5793090</v>
      </c>
      <c r="G115" s="404">
        <v>5052000</v>
      </c>
      <c r="H115" s="304">
        <v>0</v>
      </c>
      <c r="I115" s="304">
        <v>0</v>
      </c>
    </row>
    <row r="116" spans="1:9">
      <c r="A116" s="357"/>
      <c r="B116" s="259"/>
      <c r="C116" s="406" t="s">
        <v>1283</v>
      </c>
      <c r="D116" s="356">
        <v>22020305</v>
      </c>
      <c r="E116" s="259" t="s">
        <v>35</v>
      </c>
      <c r="F116" s="304">
        <v>737039</v>
      </c>
      <c r="G116" s="404">
        <v>4510600</v>
      </c>
      <c r="H116" s="304">
        <v>0</v>
      </c>
      <c r="I116" s="304">
        <v>0</v>
      </c>
    </row>
    <row r="117" spans="1:9">
      <c r="A117" s="357"/>
      <c r="B117" s="259"/>
      <c r="C117" s="406" t="s">
        <v>1283</v>
      </c>
      <c r="D117" s="356">
        <v>22020308</v>
      </c>
      <c r="E117" s="259" t="s">
        <v>22</v>
      </c>
      <c r="F117" s="304">
        <v>5600942</v>
      </c>
      <c r="G117" s="404">
        <v>2910000</v>
      </c>
      <c r="H117" s="304">
        <v>1494000</v>
      </c>
      <c r="I117" s="304">
        <v>2910000</v>
      </c>
    </row>
    <row r="118" spans="1:9">
      <c r="A118" s="357"/>
      <c r="B118" s="259"/>
      <c r="C118" s="406" t="s">
        <v>1283</v>
      </c>
      <c r="D118" s="356">
        <v>22020315</v>
      </c>
      <c r="E118" s="259" t="s">
        <v>8</v>
      </c>
      <c r="F118" s="304">
        <v>1247841</v>
      </c>
      <c r="G118" s="404">
        <v>4993000</v>
      </c>
      <c r="H118" s="304">
        <v>0</v>
      </c>
      <c r="I118" s="304">
        <v>0</v>
      </c>
    </row>
    <row r="119" spans="1:9">
      <c r="A119" s="357"/>
      <c r="B119" s="259"/>
      <c r="C119" s="406" t="s">
        <v>1283</v>
      </c>
      <c r="D119" s="356">
        <v>22020401</v>
      </c>
      <c r="E119" s="259" t="s">
        <v>1985</v>
      </c>
      <c r="F119" s="304">
        <v>5737200</v>
      </c>
      <c r="G119" s="404">
        <v>5073000</v>
      </c>
      <c r="H119" s="304">
        <v>1691000</v>
      </c>
      <c r="I119" s="304">
        <v>1691000</v>
      </c>
    </row>
    <row r="120" spans="1:9">
      <c r="A120" s="357"/>
      <c r="B120" s="259"/>
      <c r="C120" s="406" t="s">
        <v>1283</v>
      </c>
      <c r="D120" s="356">
        <v>22020402</v>
      </c>
      <c r="E120" s="259" t="s">
        <v>36</v>
      </c>
      <c r="F120" s="304">
        <v>286860</v>
      </c>
      <c r="G120" s="404">
        <v>3500000</v>
      </c>
      <c r="H120" s="304">
        <v>3500000</v>
      </c>
      <c r="I120" s="304">
        <v>3500000</v>
      </c>
    </row>
    <row r="121" spans="1:9">
      <c r="A121" s="357"/>
      <c r="B121" s="259"/>
      <c r="C121" s="406" t="s">
        <v>1283</v>
      </c>
      <c r="D121" s="356">
        <v>22020404</v>
      </c>
      <c r="E121" s="259" t="s">
        <v>1707</v>
      </c>
      <c r="F121" s="304"/>
      <c r="G121" s="404">
        <v>1460000</v>
      </c>
      <c r="H121" s="304">
        <v>0</v>
      </c>
      <c r="I121" s="304">
        <v>0</v>
      </c>
    </row>
    <row r="122" spans="1:9">
      <c r="A122" s="357"/>
      <c r="B122" s="259"/>
      <c r="C122" s="406" t="s">
        <v>1283</v>
      </c>
      <c r="D122" s="356">
        <v>22020601</v>
      </c>
      <c r="E122" s="259" t="s">
        <v>37</v>
      </c>
      <c r="F122" s="304">
        <v>1912400</v>
      </c>
      <c r="G122" s="404">
        <v>6447000</v>
      </c>
      <c r="H122" s="304">
        <v>0</v>
      </c>
      <c r="I122" s="304">
        <v>0</v>
      </c>
    </row>
    <row r="123" spans="1:9">
      <c r="A123" s="357"/>
      <c r="B123" s="259"/>
      <c r="C123" s="406" t="s">
        <v>1283</v>
      </c>
      <c r="D123" s="356">
        <v>22020602</v>
      </c>
      <c r="E123" s="259" t="s">
        <v>38</v>
      </c>
      <c r="F123" s="304">
        <v>1195250</v>
      </c>
      <c r="G123" s="404">
        <v>3420000</v>
      </c>
      <c r="H123" s="304">
        <v>3420000</v>
      </c>
      <c r="I123" s="304">
        <v>3420000</v>
      </c>
    </row>
    <row r="124" spans="1:9">
      <c r="A124" s="357"/>
      <c r="B124" s="259"/>
      <c r="C124" s="406" t="s">
        <v>1283</v>
      </c>
      <c r="D124" s="356">
        <v>22020605</v>
      </c>
      <c r="E124" s="259" t="s">
        <v>39</v>
      </c>
      <c r="F124" s="304">
        <v>573720</v>
      </c>
      <c r="G124" s="404">
        <v>300000</v>
      </c>
      <c r="H124" s="304">
        <v>550000</v>
      </c>
      <c r="I124" s="304">
        <v>550000</v>
      </c>
    </row>
    <row r="125" spans="1:9">
      <c r="A125" s="357"/>
      <c r="B125" s="259"/>
      <c r="C125" s="406" t="s">
        <v>1283</v>
      </c>
      <c r="D125" s="356">
        <v>22020701</v>
      </c>
      <c r="E125" s="259" t="s">
        <v>40</v>
      </c>
      <c r="F125" s="304">
        <v>860580</v>
      </c>
      <c r="G125" s="404">
        <v>550000</v>
      </c>
      <c r="H125" s="304">
        <v>350000</v>
      </c>
      <c r="I125" s="304">
        <v>350000</v>
      </c>
    </row>
    <row r="126" spans="1:9">
      <c r="A126" s="357"/>
      <c r="B126" s="259"/>
      <c r="C126" s="406" t="s">
        <v>1283</v>
      </c>
      <c r="D126" s="356">
        <v>22020703</v>
      </c>
      <c r="E126" s="259" t="s">
        <v>41</v>
      </c>
      <c r="F126" s="304">
        <v>1721160</v>
      </c>
      <c r="G126" s="404">
        <v>350000</v>
      </c>
      <c r="H126" s="304">
        <v>650000</v>
      </c>
      <c r="I126" s="304">
        <v>650000</v>
      </c>
    </row>
    <row r="127" spans="1:9">
      <c r="A127" s="357"/>
      <c r="B127" s="259"/>
      <c r="C127" s="406" t="s">
        <v>1283</v>
      </c>
      <c r="D127" s="356">
        <v>22020709</v>
      </c>
      <c r="E127" s="259" t="s">
        <v>23</v>
      </c>
      <c r="F127" s="304">
        <v>669340</v>
      </c>
      <c r="G127" s="404">
        <v>650000</v>
      </c>
      <c r="H127" s="304">
        <v>29000</v>
      </c>
      <c r="I127" s="304">
        <v>29000</v>
      </c>
    </row>
    <row r="128" spans="1:9">
      <c r="A128" s="357"/>
      <c r="B128" s="259"/>
      <c r="C128" s="406" t="s">
        <v>1283</v>
      </c>
      <c r="D128" s="356">
        <v>22020801</v>
      </c>
      <c r="E128" s="259" t="s">
        <v>13</v>
      </c>
      <c r="F128" s="304">
        <v>14343000</v>
      </c>
      <c r="G128" s="404">
        <v>8647800</v>
      </c>
      <c r="H128" s="304">
        <v>725</v>
      </c>
      <c r="I128" s="304">
        <v>725</v>
      </c>
    </row>
    <row r="129" spans="1:9">
      <c r="A129" s="357"/>
      <c r="B129" s="259"/>
      <c r="C129" s="406" t="s">
        <v>1283</v>
      </c>
      <c r="D129" s="356">
        <v>22020803</v>
      </c>
      <c r="E129" s="259" t="s">
        <v>14</v>
      </c>
      <c r="F129" s="304">
        <v>349395</v>
      </c>
      <c r="G129" s="404">
        <v>4091350</v>
      </c>
      <c r="H129" s="304">
        <v>562500</v>
      </c>
      <c r="I129" s="304">
        <v>562500</v>
      </c>
    </row>
    <row r="130" spans="1:9">
      <c r="A130" s="357"/>
      <c r="B130" s="259"/>
      <c r="C130" s="406" t="s">
        <v>1283</v>
      </c>
      <c r="D130" s="356">
        <v>22021001</v>
      </c>
      <c r="E130" s="259" t="s">
        <v>16</v>
      </c>
      <c r="F130" s="304">
        <v>497224</v>
      </c>
      <c r="G130" s="404">
        <v>562500</v>
      </c>
      <c r="H130" s="304">
        <v>0</v>
      </c>
      <c r="I130" s="304">
        <v>0</v>
      </c>
    </row>
    <row r="131" spans="1:9">
      <c r="A131" s="357"/>
      <c r="B131" s="259"/>
      <c r="C131" s="406" t="s">
        <v>1283</v>
      </c>
      <c r="D131" s="356">
        <v>22021002</v>
      </c>
      <c r="E131" s="259" t="s">
        <v>25</v>
      </c>
      <c r="F131" s="304"/>
      <c r="G131" s="404">
        <v>1050000</v>
      </c>
      <c r="H131" s="304"/>
      <c r="I131" s="304"/>
    </row>
    <row r="132" spans="1:9">
      <c r="A132" s="357"/>
      <c r="B132" s="259"/>
      <c r="C132" s="406" t="s">
        <v>1283</v>
      </c>
      <c r="D132" s="356">
        <v>22021003</v>
      </c>
      <c r="E132" s="259" t="s">
        <v>17</v>
      </c>
      <c r="F132" s="304">
        <v>5029612</v>
      </c>
      <c r="G132" s="404">
        <v>3080000</v>
      </c>
      <c r="H132" s="304"/>
      <c r="I132" s="304"/>
    </row>
    <row r="133" spans="1:9">
      <c r="A133" s="357"/>
      <c r="B133" s="259"/>
      <c r="C133" s="406" t="s">
        <v>1283</v>
      </c>
      <c r="D133" s="356">
        <v>22020306</v>
      </c>
      <c r="E133" s="259" t="s">
        <v>21</v>
      </c>
      <c r="F133" s="304">
        <v>5737200</v>
      </c>
      <c r="G133" s="404"/>
      <c r="H133" s="304"/>
      <c r="I133" s="304"/>
    </row>
    <row r="134" spans="1:9">
      <c r="A134" s="357"/>
      <c r="B134" s="259"/>
      <c r="C134" s="406" t="s">
        <v>1283</v>
      </c>
      <c r="D134" s="356">
        <v>22020405</v>
      </c>
      <c r="E134" s="259" t="s">
        <v>9</v>
      </c>
      <c r="F134" s="304">
        <v>757310</v>
      </c>
      <c r="G134" s="404"/>
      <c r="H134" s="304"/>
      <c r="I134" s="304"/>
    </row>
    <row r="135" spans="1:9" s="310" customFormat="1" ht="31.5">
      <c r="A135" s="359" t="s">
        <v>32</v>
      </c>
      <c r="B135" s="308" t="s">
        <v>660</v>
      </c>
      <c r="C135" s="407" t="s">
        <v>1287</v>
      </c>
      <c r="D135" s="400"/>
      <c r="E135" s="308"/>
      <c r="F135" s="326">
        <f>SUM(F112:F134)</f>
        <v>61033433</v>
      </c>
      <c r="G135" s="326">
        <f>SUM(G112:G134)</f>
        <v>60814750</v>
      </c>
      <c r="H135" s="326">
        <f>SUM(H112:H134)</f>
        <v>13254725</v>
      </c>
      <c r="I135" s="326">
        <f>SUM(I112:I134)</f>
        <v>14670725</v>
      </c>
    </row>
    <row r="136" spans="1:9" s="310" customFormat="1" ht="31.5">
      <c r="A136" s="359" t="s">
        <v>32</v>
      </c>
      <c r="B136" s="308" t="s">
        <v>660</v>
      </c>
      <c r="C136" s="407" t="s">
        <v>1288</v>
      </c>
      <c r="D136" s="400"/>
      <c r="E136" s="308"/>
      <c r="F136" s="326">
        <f>F135+F111</f>
        <v>198993226</v>
      </c>
      <c r="G136" s="326">
        <f>G135+G111</f>
        <v>198255773.6439999</v>
      </c>
      <c r="H136" s="326">
        <f>H135+H111</f>
        <v>150695748.6439999</v>
      </c>
      <c r="I136" s="326">
        <f>I135+I111</f>
        <v>152111748.6439999</v>
      </c>
    </row>
    <row r="137" spans="1:9" s="310" customFormat="1">
      <c r="A137" s="359"/>
      <c r="B137" s="308"/>
      <c r="C137" s="407"/>
      <c r="D137" s="400"/>
      <c r="E137" s="308"/>
      <c r="F137" s="408"/>
      <c r="G137" s="404"/>
      <c r="H137" s="326"/>
      <c r="I137" s="326"/>
    </row>
    <row r="138" spans="1:9" s="310" customFormat="1">
      <c r="A138" s="359" t="s">
        <v>1720</v>
      </c>
      <c r="B138" s="410" t="s">
        <v>662</v>
      </c>
      <c r="C138" s="407"/>
      <c r="D138" s="400"/>
      <c r="E138" s="308"/>
      <c r="F138" s="408"/>
      <c r="G138" s="404"/>
      <c r="H138" s="326"/>
      <c r="I138" s="326"/>
    </row>
    <row r="139" spans="1:9">
      <c r="A139" s="357"/>
      <c r="B139" s="259"/>
      <c r="C139" s="402" t="s">
        <v>1281</v>
      </c>
      <c r="D139" s="356">
        <v>21010101</v>
      </c>
      <c r="E139" s="259" t="s">
        <v>368</v>
      </c>
      <c r="F139" s="304">
        <v>92306129</v>
      </c>
      <c r="G139" s="404">
        <v>105873098.40000001</v>
      </c>
      <c r="H139" s="304"/>
      <c r="I139" s="304"/>
    </row>
    <row r="140" spans="1:9">
      <c r="A140" s="357"/>
      <c r="B140" s="259"/>
      <c r="C140" s="402" t="s">
        <v>1281</v>
      </c>
      <c r="D140" s="356">
        <v>21020101</v>
      </c>
      <c r="E140" s="259" t="s">
        <v>377</v>
      </c>
      <c r="F140" s="304">
        <v>23076532</v>
      </c>
      <c r="G140" s="404">
        <v>26468274.600000001</v>
      </c>
      <c r="H140" s="304">
        <v>26367491.850000001</v>
      </c>
      <c r="I140" s="304">
        <v>26785278.09</v>
      </c>
    </row>
    <row r="141" spans="1:9">
      <c r="A141" s="357"/>
      <c r="B141" s="259"/>
      <c r="C141" s="402" t="s">
        <v>1281</v>
      </c>
      <c r="D141" s="356">
        <v>21020102</v>
      </c>
      <c r="E141" s="259" t="s">
        <v>99</v>
      </c>
      <c r="F141" s="304">
        <v>9230613</v>
      </c>
      <c r="G141" s="404">
        <v>10587309.84</v>
      </c>
      <c r="H141" s="304">
        <v>10546996.74</v>
      </c>
      <c r="I141" s="304">
        <v>10714111.24</v>
      </c>
    </row>
    <row r="142" spans="1:9">
      <c r="A142" s="357"/>
      <c r="B142" s="259"/>
      <c r="C142" s="402" t="s">
        <v>1281</v>
      </c>
      <c r="D142" s="356">
        <v>21020103</v>
      </c>
      <c r="E142" s="259" t="s">
        <v>370</v>
      </c>
      <c r="F142" s="304">
        <v>4615306</v>
      </c>
      <c r="G142" s="404">
        <v>5293654.92</v>
      </c>
      <c r="H142" s="304">
        <v>5273498.37</v>
      </c>
      <c r="I142" s="304">
        <v>5357055.62</v>
      </c>
    </row>
    <row r="143" spans="1:9">
      <c r="A143" s="357"/>
      <c r="B143" s="259"/>
      <c r="C143" s="402" t="s">
        <v>1281</v>
      </c>
      <c r="D143" s="356">
        <v>21020104</v>
      </c>
      <c r="E143" s="259" t="s">
        <v>371</v>
      </c>
      <c r="F143" s="304">
        <v>4615306</v>
      </c>
      <c r="G143" s="404">
        <v>5293654.92</v>
      </c>
      <c r="H143" s="304">
        <v>5273498.37</v>
      </c>
      <c r="I143" s="304">
        <v>5357055.62</v>
      </c>
    </row>
    <row r="144" spans="1:9">
      <c r="A144" s="357"/>
      <c r="B144" s="259"/>
      <c r="C144" s="402" t="s">
        <v>1281</v>
      </c>
      <c r="D144" s="356">
        <v>21020105</v>
      </c>
      <c r="E144" s="259" t="s">
        <v>372</v>
      </c>
      <c r="F144" s="304">
        <v>307524</v>
      </c>
      <c r="G144" s="404">
        <v>716978.64</v>
      </c>
      <c r="H144" s="304">
        <v>290385.84000000003</v>
      </c>
      <c r="I144" s="304">
        <v>383745.12</v>
      </c>
    </row>
    <row r="145" spans="1:9">
      <c r="A145" s="357"/>
      <c r="B145" s="259"/>
      <c r="C145" s="402" t="s">
        <v>1281</v>
      </c>
      <c r="D145" s="356">
        <v>21020106</v>
      </c>
      <c r="E145" s="259" t="s">
        <v>373</v>
      </c>
      <c r="F145" s="304">
        <v>9230613</v>
      </c>
      <c r="G145" s="404">
        <v>10587309.84</v>
      </c>
      <c r="H145" s="304">
        <v>10546996.74</v>
      </c>
      <c r="I145" s="304">
        <v>10714111.24</v>
      </c>
    </row>
    <row r="146" spans="1:9">
      <c r="A146" s="357"/>
      <c r="B146" s="259"/>
      <c r="C146" s="402" t="s">
        <v>1281</v>
      </c>
      <c r="D146" s="356">
        <v>21020107</v>
      </c>
      <c r="E146" s="259" t="s">
        <v>374</v>
      </c>
      <c r="F146" s="304">
        <v>2808000</v>
      </c>
      <c r="G146" s="404">
        <v>3959900.4</v>
      </c>
      <c r="H146" s="304">
        <v>2376000</v>
      </c>
      <c r="I146" s="304">
        <v>3456000</v>
      </c>
    </row>
    <row r="147" spans="1:9">
      <c r="A147" s="357"/>
      <c r="B147" s="259"/>
      <c r="C147" s="402" t="s">
        <v>1281</v>
      </c>
      <c r="D147" s="356">
        <v>21020139</v>
      </c>
      <c r="E147" s="259" t="s">
        <v>379</v>
      </c>
      <c r="F147" s="304">
        <v>46153065</v>
      </c>
      <c r="G147" s="404">
        <v>21174619.68</v>
      </c>
      <c r="H147" s="304">
        <v>21093993.48</v>
      </c>
      <c r="I147" s="304">
        <v>21428222.469999999</v>
      </c>
    </row>
    <row r="148" spans="1:9" s="310" customFormat="1" ht="17.25" customHeight="1">
      <c r="A148" s="359" t="s">
        <v>1720</v>
      </c>
      <c r="B148" s="308" t="s">
        <v>1987</v>
      </c>
      <c r="C148" s="405" t="s">
        <v>1282</v>
      </c>
      <c r="D148" s="400"/>
      <c r="E148" s="308"/>
      <c r="F148" s="408">
        <f>SUM(F139:F147)</f>
        <v>192343088</v>
      </c>
      <c r="G148" s="326">
        <f>SUM(G139:G147)</f>
        <v>189954801.23999998</v>
      </c>
      <c r="H148" s="326">
        <f>SUM(H139:H147)</f>
        <v>81768861.390000001</v>
      </c>
      <c r="I148" s="326">
        <f>SUM(I139:I147)</f>
        <v>84195579.399999991</v>
      </c>
    </row>
    <row r="149" spans="1:9" ht="17.25" customHeight="1">
      <c r="A149" s="357"/>
      <c r="B149" s="259"/>
      <c r="C149" s="406" t="s">
        <v>1283</v>
      </c>
      <c r="D149" s="356">
        <v>22020102</v>
      </c>
      <c r="E149" s="259" t="s">
        <v>49</v>
      </c>
      <c r="F149" s="409"/>
      <c r="G149" s="404">
        <v>10740000</v>
      </c>
      <c r="H149" s="304">
        <v>15740000</v>
      </c>
      <c r="I149" s="304">
        <v>15740000</v>
      </c>
    </row>
    <row r="150" spans="1:9" ht="17.25" customHeight="1">
      <c r="A150" s="357"/>
      <c r="B150" s="259"/>
      <c r="C150" s="406" t="s">
        <v>1283</v>
      </c>
      <c r="D150" s="356">
        <v>22020105</v>
      </c>
      <c r="E150" s="259" t="s">
        <v>1250</v>
      </c>
      <c r="F150" s="304">
        <v>2438310</v>
      </c>
      <c r="G150" s="404">
        <v>1260000</v>
      </c>
      <c r="H150" s="304">
        <v>1260000</v>
      </c>
      <c r="I150" s="304">
        <v>1260000</v>
      </c>
    </row>
    <row r="151" spans="1:9" ht="17.25" customHeight="1">
      <c r="A151" s="357"/>
      <c r="B151" s="259"/>
      <c r="C151" s="406" t="s">
        <v>1283</v>
      </c>
      <c r="D151" s="356">
        <v>22020108</v>
      </c>
      <c r="E151" s="259" t="s">
        <v>50</v>
      </c>
      <c r="F151" s="304"/>
      <c r="G151" s="404">
        <v>5400000</v>
      </c>
      <c r="H151" s="304">
        <v>5400000</v>
      </c>
      <c r="I151" s="304">
        <v>5400000</v>
      </c>
    </row>
    <row r="152" spans="1:9" ht="17.25" customHeight="1">
      <c r="A152" s="357"/>
      <c r="B152" s="259"/>
      <c r="C152" s="406" t="s">
        <v>1283</v>
      </c>
      <c r="D152" s="356">
        <v>22020203</v>
      </c>
      <c r="E152" s="259" t="s">
        <v>20</v>
      </c>
      <c r="F152" s="304">
        <v>975324</v>
      </c>
      <c r="G152" s="404">
        <v>6000000</v>
      </c>
      <c r="H152" s="304">
        <v>6000000</v>
      </c>
      <c r="I152" s="304">
        <v>6000000</v>
      </c>
    </row>
    <row r="153" spans="1:9" ht="17.25" customHeight="1">
      <c r="A153" s="357"/>
      <c r="B153" s="259"/>
      <c r="C153" s="406" t="s">
        <v>1283</v>
      </c>
      <c r="D153" s="356">
        <v>22020204</v>
      </c>
      <c r="E153" s="259" t="s">
        <v>52</v>
      </c>
      <c r="F153" s="304">
        <v>7649600</v>
      </c>
      <c r="G153" s="404">
        <v>6900000</v>
      </c>
      <c r="H153" s="304">
        <v>6900000</v>
      </c>
      <c r="I153" s="304">
        <v>6900000</v>
      </c>
    </row>
    <row r="154" spans="1:9" ht="17.25" customHeight="1">
      <c r="A154" s="357"/>
      <c r="B154" s="259"/>
      <c r="C154" s="406" t="s">
        <v>1283</v>
      </c>
      <c r="D154" s="356">
        <v>22020205</v>
      </c>
      <c r="E154" s="259" t="s">
        <v>53</v>
      </c>
      <c r="F154" s="304"/>
      <c r="G154" s="404">
        <v>2604000</v>
      </c>
      <c r="H154" s="304">
        <v>2604000</v>
      </c>
      <c r="I154" s="304">
        <v>2604000</v>
      </c>
    </row>
    <row r="155" spans="1:9" ht="17.25" customHeight="1">
      <c r="A155" s="357"/>
      <c r="B155" s="259"/>
      <c r="C155" s="406" t="s">
        <v>1283</v>
      </c>
      <c r="D155" s="356">
        <v>22020208</v>
      </c>
      <c r="E155" s="259" t="s">
        <v>54</v>
      </c>
      <c r="F155" s="304"/>
      <c r="G155" s="404">
        <v>3000000</v>
      </c>
      <c r="H155" s="304">
        <v>3000000</v>
      </c>
      <c r="I155" s="304">
        <v>3000000</v>
      </c>
    </row>
    <row r="156" spans="1:9" ht="17.25" customHeight="1">
      <c r="A156" s="357"/>
      <c r="B156" s="259"/>
      <c r="C156" s="406" t="s">
        <v>1283</v>
      </c>
      <c r="D156" s="356">
        <v>22020209</v>
      </c>
      <c r="E156" s="259" t="s">
        <v>34</v>
      </c>
      <c r="F156" s="304"/>
      <c r="G156" s="404">
        <v>1800000</v>
      </c>
      <c r="H156" s="304">
        <v>1800000</v>
      </c>
      <c r="I156" s="304">
        <v>1800000</v>
      </c>
    </row>
    <row r="157" spans="1:9" ht="17.25" customHeight="1">
      <c r="A157" s="357"/>
      <c r="B157" s="259"/>
      <c r="C157" s="406" t="s">
        <v>1283</v>
      </c>
      <c r="D157" s="356">
        <v>22020301</v>
      </c>
      <c r="E157" s="259" t="s">
        <v>5</v>
      </c>
      <c r="F157" s="304">
        <v>934925</v>
      </c>
      <c r="G157" s="404">
        <v>5227400</v>
      </c>
      <c r="H157" s="304">
        <v>7219900</v>
      </c>
      <c r="I157" s="304">
        <v>7219900</v>
      </c>
    </row>
    <row r="158" spans="1:9" ht="17.25" customHeight="1">
      <c r="A158" s="357"/>
      <c r="B158" s="259"/>
      <c r="C158" s="406" t="s">
        <v>1283</v>
      </c>
      <c r="D158" s="356">
        <v>22020303</v>
      </c>
      <c r="E158" s="259" t="s">
        <v>6</v>
      </c>
      <c r="F158" s="304"/>
      <c r="G158" s="404">
        <v>600000</v>
      </c>
      <c r="H158" s="304">
        <v>600000</v>
      </c>
      <c r="I158" s="304">
        <v>600000</v>
      </c>
    </row>
    <row r="159" spans="1:9" ht="17.25" customHeight="1">
      <c r="A159" s="357"/>
      <c r="B159" s="259"/>
      <c r="C159" s="406" t="s">
        <v>1283</v>
      </c>
      <c r="D159" s="356">
        <v>22020304</v>
      </c>
      <c r="E159" s="259" t="s">
        <v>55</v>
      </c>
      <c r="F159" s="304"/>
      <c r="G159" s="404">
        <v>1252000</v>
      </c>
      <c r="H159" s="304">
        <v>1252000</v>
      </c>
      <c r="I159" s="304">
        <v>1252000</v>
      </c>
    </row>
    <row r="160" spans="1:9" ht="17.25" customHeight="1">
      <c r="A160" s="357"/>
      <c r="B160" s="259"/>
      <c r="C160" s="406" t="s">
        <v>1283</v>
      </c>
      <c r="D160" s="356">
        <v>22020305</v>
      </c>
      <c r="E160" s="259" t="s">
        <v>35</v>
      </c>
      <c r="F160" s="304">
        <v>2677360</v>
      </c>
      <c r="G160" s="404">
        <v>908800</v>
      </c>
      <c r="H160" s="304">
        <v>908800</v>
      </c>
      <c r="I160" s="304">
        <v>908800</v>
      </c>
    </row>
    <row r="161" spans="1:9" ht="17.25" customHeight="1">
      <c r="A161" s="357"/>
      <c r="B161" s="259"/>
      <c r="C161" s="406" t="s">
        <v>1283</v>
      </c>
      <c r="D161" s="356">
        <v>22020309</v>
      </c>
      <c r="E161" s="259" t="s">
        <v>7</v>
      </c>
      <c r="F161" s="304"/>
      <c r="G161" s="404">
        <v>100000</v>
      </c>
      <c r="H161" s="304">
        <v>100000</v>
      </c>
      <c r="I161" s="304">
        <v>100000</v>
      </c>
    </row>
    <row r="162" spans="1:9" ht="17.25" customHeight="1">
      <c r="A162" s="357"/>
      <c r="B162" s="259"/>
      <c r="C162" s="406" t="s">
        <v>1283</v>
      </c>
      <c r="D162" s="356">
        <v>22020312</v>
      </c>
      <c r="E162" s="259" t="s">
        <v>44</v>
      </c>
      <c r="F162" s="304"/>
      <c r="G162" s="404">
        <v>15150000</v>
      </c>
      <c r="H162" s="304">
        <v>17150000</v>
      </c>
      <c r="I162" s="304">
        <v>17150000</v>
      </c>
    </row>
    <row r="163" spans="1:9" ht="17.25" customHeight="1">
      <c r="A163" s="357"/>
      <c r="B163" s="259"/>
      <c r="C163" s="406" t="s">
        <v>1283</v>
      </c>
      <c r="D163" s="356">
        <v>21020135</v>
      </c>
      <c r="E163" s="259" t="s">
        <v>57</v>
      </c>
      <c r="F163" s="304"/>
      <c r="G163" s="404">
        <v>200000</v>
      </c>
      <c r="H163" s="304">
        <v>200000</v>
      </c>
      <c r="I163" s="304">
        <v>200000</v>
      </c>
    </row>
    <row r="164" spans="1:9" ht="17.25" customHeight="1">
      <c r="A164" s="357"/>
      <c r="B164" s="259"/>
      <c r="C164" s="406" t="s">
        <v>1283</v>
      </c>
      <c r="D164" s="356">
        <v>22020315</v>
      </c>
      <c r="E164" s="259" t="s">
        <v>8</v>
      </c>
      <c r="F164" s="304">
        <v>512523</v>
      </c>
      <c r="G164" s="404">
        <v>400000</v>
      </c>
      <c r="H164" s="304">
        <v>400000</v>
      </c>
      <c r="I164" s="304">
        <v>400000</v>
      </c>
    </row>
    <row r="165" spans="1:9" ht="17.25" customHeight="1">
      <c r="A165" s="357"/>
      <c r="B165" s="259"/>
      <c r="C165" s="406" t="s">
        <v>1283</v>
      </c>
      <c r="D165" s="356">
        <v>22020401</v>
      </c>
      <c r="E165" s="259" t="s">
        <v>1985</v>
      </c>
      <c r="F165" s="304">
        <v>1099630</v>
      </c>
      <c r="G165" s="404">
        <v>2150000</v>
      </c>
      <c r="H165" s="304">
        <v>2150000</v>
      </c>
      <c r="I165" s="304">
        <v>2150000</v>
      </c>
    </row>
    <row r="166" spans="1:9" ht="17.25" customHeight="1">
      <c r="A166" s="357"/>
      <c r="B166" s="259"/>
      <c r="C166" s="406" t="s">
        <v>1283</v>
      </c>
      <c r="D166" s="356">
        <v>22020402</v>
      </c>
      <c r="E166" s="259" t="s">
        <v>36</v>
      </c>
      <c r="F166" s="304">
        <v>95620</v>
      </c>
      <c r="G166" s="404">
        <v>100000</v>
      </c>
      <c r="H166" s="304">
        <v>100000</v>
      </c>
      <c r="I166" s="304">
        <v>100000</v>
      </c>
    </row>
    <row r="167" spans="1:9" ht="17.25" customHeight="1">
      <c r="A167" s="357"/>
      <c r="B167" s="259"/>
      <c r="C167" s="406" t="s">
        <v>1283</v>
      </c>
      <c r="D167" s="356">
        <v>22020403</v>
      </c>
      <c r="E167" s="259" t="s">
        <v>58</v>
      </c>
      <c r="F167" s="304">
        <v>956200</v>
      </c>
      <c r="G167" s="404">
        <v>1000000</v>
      </c>
      <c r="H167" s="304">
        <v>1000000</v>
      </c>
      <c r="I167" s="304">
        <v>1000000</v>
      </c>
    </row>
    <row r="168" spans="1:9" ht="17.25" customHeight="1">
      <c r="A168" s="357"/>
      <c r="B168" s="259"/>
      <c r="C168" s="406" t="s">
        <v>1283</v>
      </c>
      <c r="D168" s="356">
        <v>22020405</v>
      </c>
      <c r="E168" s="259" t="s">
        <v>9</v>
      </c>
      <c r="F168" s="304">
        <v>3878347</v>
      </c>
      <c r="G168" s="404">
        <v>2646000</v>
      </c>
      <c r="H168" s="304">
        <v>2646000</v>
      </c>
      <c r="I168" s="304">
        <v>2646000</v>
      </c>
    </row>
    <row r="169" spans="1:9" ht="17.25" customHeight="1">
      <c r="A169" s="357"/>
      <c r="B169" s="259"/>
      <c r="C169" s="406" t="s">
        <v>1283</v>
      </c>
      <c r="D169" s="356">
        <v>22020416</v>
      </c>
      <c r="E169" s="259" t="s">
        <v>46</v>
      </c>
      <c r="F169" s="304">
        <v>133868</v>
      </c>
      <c r="G169" s="404">
        <v>1112160</v>
      </c>
      <c r="H169" s="304">
        <v>1112160</v>
      </c>
      <c r="I169" s="304">
        <v>1112160</v>
      </c>
    </row>
    <row r="170" spans="1:9" ht="17.25" customHeight="1">
      <c r="A170" s="357"/>
      <c r="B170" s="259"/>
      <c r="C170" s="406" t="s">
        <v>1283</v>
      </c>
      <c r="D170" s="356">
        <v>22020506</v>
      </c>
      <c r="E170" s="259" t="s">
        <v>59</v>
      </c>
      <c r="F170" s="304">
        <v>47810000</v>
      </c>
      <c r="G170" s="404">
        <v>10000000</v>
      </c>
      <c r="H170" s="304">
        <v>10000000</v>
      </c>
      <c r="I170" s="304">
        <v>10000000</v>
      </c>
    </row>
    <row r="171" spans="1:9" ht="17.25" customHeight="1">
      <c r="A171" s="357"/>
      <c r="B171" s="259"/>
      <c r="C171" s="406" t="s">
        <v>1283</v>
      </c>
      <c r="D171" s="356">
        <v>22020601</v>
      </c>
      <c r="E171" s="259" t="s">
        <v>37</v>
      </c>
      <c r="F171" s="304">
        <v>2371376</v>
      </c>
      <c r="G171" s="404">
        <v>2220000</v>
      </c>
      <c r="H171" s="304">
        <v>2220000</v>
      </c>
      <c r="I171" s="304">
        <v>2220000</v>
      </c>
    </row>
    <row r="172" spans="1:9" ht="17.25" customHeight="1">
      <c r="A172" s="357"/>
      <c r="B172" s="259"/>
      <c r="C172" s="406" t="s">
        <v>1283</v>
      </c>
      <c r="D172" s="356">
        <v>22020602</v>
      </c>
      <c r="E172" s="259" t="s">
        <v>38</v>
      </c>
      <c r="F172" s="304">
        <v>1912400</v>
      </c>
      <c r="G172" s="404">
        <v>2000000</v>
      </c>
      <c r="H172" s="304">
        <v>2000000</v>
      </c>
      <c r="I172" s="304">
        <v>2000000</v>
      </c>
    </row>
    <row r="173" spans="1:9" ht="17.25" customHeight="1">
      <c r="A173" s="357"/>
      <c r="B173" s="259"/>
      <c r="C173" s="406" t="s">
        <v>1283</v>
      </c>
      <c r="D173" s="356">
        <v>22020709</v>
      </c>
      <c r="E173" s="259" t="s">
        <v>23</v>
      </c>
      <c r="F173" s="304">
        <v>478100</v>
      </c>
      <c r="G173" s="404">
        <v>800000</v>
      </c>
      <c r="H173" s="304">
        <v>800000</v>
      </c>
      <c r="I173" s="304">
        <v>800000</v>
      </c>
    </row>
    <row r="174" spans="1:9" ht="17.25" customHeight="1">
      <c r="A174" s="357"/>
      <c r="B174" s="259"/>
      <c r="C174" s="406" t="s">
        <v>1283</v>
      </c>
      <c r="D174" s="356">
        <v>22020801</v>
      </c>
      <c r="E174" s="259" t="s">
        <v>13</v>
      </c>
      <c r="F174" s="304">
        <v>1598766</v>
      </c>
      <c r="G174" s="404">
        <v>6960000</v>
      </c>
      <c r="H174" s="304">
        <v>6960000</v>
      </c>
      <c r="I174" s="304">
        <v>6960000</v>
      </c>
    </row>
    <row r="175" spans="1:9" ht="17.25" customHeight="1">
      <c r="A175" s="357"/>
      <c r="B175" s="259"/>
      <c r="C175" s="406" t="s">
        <v>1283</v>
      </c>
      <c r="D175" s="356">
        <v>22020803</v>
      </c>
      <c r="E175" s="259" t="s">
        <v>14</v>
      </c>
      <c r="F175" s="304">
        <v>34326305</v>
      </c>
      <c r="G175" s="404">
        <v>30800000</v>
      </c>
      <c r="H175" s="304">
        <v>40800000</v>
      </c>
      <c r="I175" s="304">
        <v>40800000</v>
      </c>
    </row>
    <row r="176" spans="1:9" ht="17.25" customHeight="1">
      <c r="A176" s="357"/>
      <c r="B176" s="259"/>
      <c r="C176" s="406" t="s">
        <v>1283</v>
      </c>
      <c r="D176" s="356">
        <v>22020901</v>
      </c>
      <c r="E176" s="259" t="s">
        <v>15</v>
      </c>
      <c r="F176" s="304">
        <v>57372</v>
      </c>
      <c r="G176" s="404">
        <v>120000</v>
      </c>
      <c r="H176" s="304">
        <v>120000</v>
      </c>
      <c r="I176" s="304">
        <v>120000</v>
      </c>
    </row>
    <row r="177" spans="1:9" ht="17.25" customHeight="1">
      <c r="A177" s="357"/>
      <c r="B177" s="259"/>
      <c r="C177" s="406" t="s">
        <v>1283</v>
      </c>
      <c r="D177" s="356">
        <v>23020324</v>
      </c>
      <c r="E177" s="259" t="s">
        <v>685</v>
      </c>
      <c r="F177" s="304"/>
      <c r="G177" s="404">
        <v>15000000</v>
      </c>
      <c r="H177" s="304">
        <v>15000000</v>
      </c>
      <c r="I177" s="304">
        <v>15000000</v>
      </c>
    </row>
    <row r="178" spans="1:9" ht="17.25" customHeight="1">
      <c r="A178" s="357"/>
      <c r="B178" s="259"/>
      <c r="C178" s="406" t="s">
        <v>1283</v>
      </c>
      <c r="D178" s="356">
        <v>22021001</v>
      </c>
      <c r="E178" s="259" t="s">
        <v>16</v>
      </c>
      <c r="F178" s="304">
        <v>334670</v>
      </c>
      <c r="G178" s="404">
        <v>7200000</v>
      </c>
      <c r="H178" s="304">
        <v>7200000</v>
      </c>
      <c r="I178" s="304">
        <v>7200000</v>
      </c>
    </row>
    <row r="179" spans="1:9" ht="17.25" customHeight="1">
      <c r="A179" s="357"/>
      <c r="B179" s="259"/>
      <c r="C179" s="406" t="s">
        <v>1283</v>
      </c>
      <c r="D179" s="356">
        <v>22021002</v>
      </c>
      <c r="E179" s="259" t="s">
        <v>686</v>
      </c>
      <c r="F179" s="304"/>
      <c r="G179" s="404">
        <v>50000000</v>
      </c>
      <c r="H179" s="304">
        <v>96000000</v>
      </c>
      <c r="I179" s="304">
        <v>96000000</v>
      </c>
    </row>
    <row r="180" spans="1:9" ht="17.25" customHeight="1">
      <c r="A180" s="357"/>
      <c r="B180" s="259"/>
      <c r="C180" s="406" t="s">
        <v>1283</v>
      </c>
      <c r="D180" s="356">
        <v>22021004</v>
      </c>
      <c r="E180" s="259" t="s">
        <v>61</v>
      </c>
      <c r="F180" s="304"/>
      <c r="G180" s="404">
        <v>1900000</v>
      </c>
      <c r="H180" s="304">
        <v>1900000</v>
      </c>
      <c r="I180" s="304">
        <v>1900000</v>
      </c>
    </row>
    <row r="181" spans="1:9" ht="17.25" customHeight="1">
      <c r="A181" s="357"/>
      <c r="B181" s="259"/>
      <c r="C181" s="406" t="s">
        <v>1283</v>
      </c>
      <c r="D181" s="356">
        <v>22021008</v>
      </c>
      <c r="E181" s="259" t="s">
        <v>62</v>
      </c>
      <c r="F181" s="304"/>
      <c r="G181" s="404">
        <v>2000000</v>
      </c>
      <c r="H181" s="304">
        <v>2000000</v>
      </c>
      <c r="I181" s="304">
        <v>2000000</v>
      </c>
    </row>
    <row r="182" spans="1:9" ht="17.25" customHeight="1">
      <c r="A182" s="357"/>
      <c r="B182" s="259"/>
      <c r="C182" s="406" t="s">
        <v>1283</v>
      </c>
      <c r="D182" s="356">
        <v>22020306</v>
      </c>
      <c r="E182" s="259" t="s">
        <v>21</v>
      </c>
      <c r="F182" s="304">
        <v>1721160</v>
      </c>
      <c r="G182" s="404"/>
      <c r="H182" s="304"/>
      <c r="I182" s="304"/>
    </row>
    <row r="183" spans="1:9" ht="17.25" customHeight="1">
      <c r="A183" s="357"/>
      <c r="B183" s="259"/>
      <c r="C183" s="406" t="s">
        <v>1283</v>
      </c>
      <c r="D183" s="356">
        <v>22020605</v>
      </c>
      <c r="E183" s="259" t="s">
        <v>4382</v>
      </c>
      <c r="F183" s="304">
        <v>879705</v>
      </c>
      <c r="G183" s="404"/>
      <c r="H183" s="304"/>
      <c r="I183" s="304"/>
    </row>
    <row r="184" spans="1:9" ht="17.25" customHeight="1">
      <c r="A184" s="357"/>
      <c r="B184" s="259"/>
      <c r="C184" s="406" t="s">
        <v>1283</v>
      </c>
      <c r="D184" s="356">
        <v>22020906</v>
      </c>
      <c r="E184" s="259" t="s">
        <v>24</v>
      </c>
      <c r="F184" s="304">
        <v>6693400</v>
      </c>
      <c r="G184" s="404"/>
      <c r="H184" s="304"/>
      <c r="I184" s="304"/>
    </row>
    <row r="185" spans="1:9" ht="17.25" customHeight="1">
      <c r="A185" s="357"/>
      <c r="B185" s="259"/>
      <c r="C185" s="406" t="s">
        <v>1283</v>
      </c>
      <c r="D185" s="356">
        <v>22080002</v>
      </c>
      <c r="E185" s="259" t="s">
        <v>4383</v>
      </c>
      <c r="F185" s="304">
        <v>5737200</v>
      </c>
      <c r="G185" s="404"/>
      <c r="H185" s="304"/>
      <c r="I185" s="304"/>
    </row>
    <row r="186" spans="1:9" s="310" customFormat="1" ht="17.25" customHeight="1">
      <c r="A186" s="359" t="s">
        <v>1720</v>
      </c>
      <c r="B186" s="308" t="s">
        <v>1987</v>
      </c>
      <c r="C186" s="407" t="s">
        <v>1287</v>
      </c>
      <c r="D186" s="400"/>
      <c r="E186" s="308"/>
      <c r="F186" s="326">
        <f>SUM(F149:F185)</f>
        <v>125272161</v>
      </c>
      <c r="G186" s="326">
        <f>SUM(G149:G185)</f>
        <v>197550360</v>
      </c>
      <c r="H186" s="326">
        <f>SUM(H149:H185)</f>
        <v>262542860</v>
      </c>
      <c r="I186" s="326">
        <f>SUM(I149:I185)</f>
        <v>262542860</v>
      </c>
    </row>
    <row r="187" spans="1:9" s="310" customFormat="1" ht="17.25" customHeight="1">
      <c r="A187" s="359" t="s">
        <v>1720</v>
      </c>
      <c r="B187" s="308" t="s">
        <v>1987</v>
      </c>
      <c r="C187" s="407" t="s">
        <v>1288</v>
      </c>
      <c r="D187" s="400"/>
      <c r="E187" s="308"/>
      <c r="F187" s="326">
        <f>F186+F148</f>
        <v>317615249</v>
      </c>
      <c r="G187" s="326">
        <f>G186+G148</f>
        <v>387505161.24000001</v>
      </c>
      <c r="H187" s="326">
        <f>H186+H148</f>
        <v>344311721.38999999</v>
      </c>
      <c r="I187" s="326">
        <f>I186+I148</f>
        <v>346738439.39999998</v>
      </c>
    </row>
    <row r="188" spans="1:9" s="310" customFormat="1">
      <c r="A188" s="359"/>
      <c r="B188" s="308"/>
      <c r="C188" s="407"/>
      <c r="D188" s="400"/>
      <c r="E188" s="308"/>
      <c r="F188" s="408"/>
      <c r="G188" s="404"/>
      <c r="H188" s="326"/>
      <c r="I188" s="326"/>
    </row>
    <row r="189" spans="1:9" s="310" customFormat="1">
      <c r="A189" s="359" t="s">
        <v>4474</v>
      </c>
      <c r="B189" s="410" t="s">
        <v>4483</v>
      </c>
      <c r="C189" s="407"/>
      <c r="D189" s="400"/>
      <c r="E189" s="308"/>
      <c r="F189" s="408"/>
      <c r="G189" s="404"/>
      <c r="H189" s="326"/>
      <c r="I189" s="326"/>
    </row>
    <row r="190" spans="1:9">
      <c r="A190" s="357"/>
      <c r="B190" s="259"/>
      <c r="C190" s="402" t="s">
        <v>1281</v>
      </c>
      <c r="D190" s="356" t="s">
        <v>4475</v>
      </c>
      <c r="E190" s="259" t="s">
        <v>368</v>
      </c>
      <c r="F190" s="304">
        <v>34191109.200000003</v>
      </c>
      <c r="G190" s="404"/>
      <c r="H190" s="304"/>
      <c r="I190" s="304"/>
    </row>
    <row r="191" spans="1:9">
      <c r="A191" s="357"/>
      <c r="B191" s="259"/>
      <c r="C191" s="402" t="s">
        <v>1281</v>
      </c>
      <c r="D191" s="356" t="s">
        <v>4476</v>
      </c>
      <c r="E191" s="259" t="s">
        <v>369</v>
      </c>
      <c r="F191" s="304">
        <v>8550859.1999999993</v>
      </c>
      <c r="G191" s="404"/>
      <c r="H191" s="304"/>
      <c r="I191" s="304"/>
    </row>
    <row r="192" spans="1:9">
      <c r="A192" s="357"/>
      <c r="B192" s="259"/>
      <c r="C192" s="402" t="s">
        <v>1281</v>
      </c>
      <c r="D192" s="356" t="s">
        <v>4477</v>
      </c>
      <c r="E192" s="259" t="s">
        <v>99</v>
      </c>
      <c r="F192" s="304">
        <v>3421335.24</v>
      </c>
      <c r="G192" s="404"/>
      <c r="H192" s="304"/>
      <c r="I192" s="304"/>
    </row>
    <row r="193" spans="1:9">
      <c r="A193" s="357"/>
      <c r="B193" s="259"/>
      <c r="C193" s="402" t="s">
        <v>1281</v>
      </c>
      <c r="D193" s="356" t="s">
        <v>4478</v>
      </c>
      <c r="E193" s="259" t="s">
        <v>370</v>
      </c>
      <c r="F193" s="304">
        <v>1711389.72</v>
      </c>
      <c r="G193" s="404"/>
      <c r="H193" s="304"/>
      <c r="I193" s="304"/>
    </row>
    <row r="194" spans="1:9">
      <c r="A194" s="357"/>
      <c r="B194" s="259"/>
      <c r="C194" s="402" t="s">
        <v>1281</v>
      </c>
      <c r="D194" s="356" t="s">
        <v>4479</v>
      </c>
      <c r="E194" s="259" t="s">
        <v>371</v>
      </c>
      <c r="F194" s="304">
        <v>1711389.72</v>
      </c>
      <c r="G194" s="404"/>
      <c r="H194" s="304"/>
      <c r="I194" s="304"/>
    </row>
    <row r="195" spans="1:9">
      <c r="A195" s="357"/>
      <c r="B195" s="259"/>
      <c r="C195" s="402" t="s">
        <v>1281</v>
      </c>
      <c r="D195" s="356" t="s">
        <v>4480</v>
      </c>
      <c r="E195" s="259" t="s">
        <v>372</v>
      </c>
      <c r="F195" s="304">
        <v>789433.68</v>
      </c>
      <c r="G195" s="404"/>
      <c r="H195" s="304"/>
      <c r="I195" s="304"/>
    </row>
    <row r="196" spans="1:9">
      <c r="A196" s="357"/>
      <c r="B196" s="259"/>
      <c r="C196" s="402" t="s">
        <v>1281</v>
      </c>
      <c r="D196" s="356" t="s">
        <v>4481</v>
      </c>
      <c r="E196" s="259" t="s">
        <v>373</v>
      </c>
      <c r="F196" s="304">
        <v>3373151.0299999989</v>
      </c>
      <c r="G196" s="404"/>
      <c r="H196" s="304"/>
      <c r="I196" s="304"/>
    </row>
    <row r="197" spans="1:9">
      <c r="A197" s="357"/>
      <c r="B197" s="259"/>
      <c r="C197" s="402" t="s">
        <v>1281</v>
      </c>
      <c r="D197" s="356" t="s">
        <v>4482</v>
      </c>
      <c r="E197" s="259" t="s">
        <v>374</v>
      </c>
      <c r="F197" s="304">
        <v>1395654.12</v>
      </c>
      <c r="G197" s="404"/>
      <c r="H197" s="304"/>
      <c r="I197" s="304"/>
    </row>
    <row r="198" spans="1:9" s="310" customFormat="1" ht="17.25" customHeight="1">
      <c r="A198" s="359" t="s">
        <v>4474</v>
      </c>
      <c r="B198" s="410" t="s">
        <v>4483</v>
      </c>
      <c r="C198" s="405" t="s">
        <v>1282</v>
      </c>
      <c r="D198" s="400"/>
      <c r="E198" s="308"/>
      <c r="F198" s="408">
        <f>SUM(F190:F197)</f>
        <v>55144321.910000004</v>
      </c>
      <c r="G198" s="326">
        <f>SUM(G190:G197)</f>
        <v>0</v>
      </c>
      <c r="H198" s="326">
        <f>SUM(H190:H197)</f>
        <v>0</v>
      </c>
      <c r="I198" s="326">
        <f>SUM(I190:I197)</f>
        <v>0</v>
      </c>
    </row>
    <row r="199" spans="1:9" ht="17.25" customHeight="1">
      <c r="A199" s="357"/>
      <c r="B199" s="259"/>
      <c r="C199" s="406" t="s">
        <v>1283</v>
      </c>
      <c r="D199" s="356">
        <v>22020105</v>
      </c>
      <c r="E199" s="259" t="s">
        <v>1706</v>
      </c>
      <c r="F199" s="409">
        <v>2138063.2000000002</v>
      </c>
      <c r="G199" s="404"/>
      <c r="H199" s="304"/>
      <c r="I199" s="304"/>
    </row>
    <row r="200" spans="1:9" ht="17.25" customHeight="1">
      <c r="A200" s="357"/>
      <c r="B200" s="259"/>
      <c r="C200" s="406" t="s">
        <v>1283</v>
      </c>
      <c r="D200" s="356">
        <v>22020301</v>
      </c>
      <c r="E200" s="259" t="s">
        <v>5</v>
      </c>
      <c r="F200" s="304">
        <v>8314206.8100000005</v>
      </c>
      <c r="G200" s="404"/>
      <c r="H200" s="304"/>
      <c r="I200" s="304"/>
    </row>
    <row r="201" spans="1:9" ht="17.25" customHeight="1">
      <c r="A201" s="357"/>
      <c r="B201" s="259"/>
      <c r="C201" s="406" t="s">
        <v>1283</v>
      </c>
      <c r="D201" s="356">
        <v>22020305</v>
      </c>
      <c r="E201" s="259" t="s">
        <v>35</v>
      </c>
      <c r="F201" s="304">
        <v>37769900</v>
      </c>
      <c r="G201" s="404"/>
      <c r="H201" s="304"/>
      <c r="I201" s="304"/>
    </row>
    <row r="202" spans="1:9" ht="17.25" customHeight="1">
      <c r="A202" s="357"/>
      <c r="B202" s="259"/>
      <c r="C202" s="406" t="s">
        <v>1283</v>
      </c>
      <c r="D202" s="356">
        <v>22020306</v>
      </c>
      <c r="E202" s="259" t="s">
        <v>21</v>
      </c>
      <c r="F202" s="304">
        <v>534515.80000000005</v>
      </c>
      <c r="G202" s="404"/>
      <c r="H202" s="304"/>
      <c r="I202" s="304"/>
    </row>
    <row r="203" spans="1:9" ht="17.25" customHeight="1">
      <c r="A203" s="357"/>
      <c r="B203" s="259"/>
      <c r="C203" s="406" t="s">
        <v>1283</v>
      </c>
      <c r="D203" s="356">
        <v>22020312</v>
      </c>
      <c r="E203" s="259" t="s">
        <v>44</v>
      </c>
      <c r="F203" s="304">
        <v>71715</v>
      </c>
      <c r="G203" s="404"/>
      <c r="H203" s="304"/>
      <c r="I203" s="304"/>
    </row>
    <row r="204" spans="1:9" ht="17.25" customHeight="1">
      <c r="A204" s="357"/>
      <c r="B204" s="259"/>
      <c r="C204" s="406" t="s">
        <v>1283</v>
      </c>
      <c r="D204" s="356">
        <v>22020315</v>
      </c>
      <c r="E204" s="259" t="s">
        <v>8</v>
      </c>
      <c r="F204" s="304">
        <v>5067860</v>
      </c>
      <c r="G204" s="404"/>
      <c r="H204" s="304"/>
      <c r="I204" s="304"/>
    </row>
    <row r="205" spans="1:9" ht="17.25" customHeight="1">
      <c r="A205" s="357"/>
      <c r="B205" s="259"/>
      <c r="C205" s="406" t="s">
        <v>1283</v>
      </c>
      <c r="D205" s="356">
        <v>22020401</v>
      </c>
      <c r="E205" s="259" t="s">
        <v>2094</v>
      </c>
      <c r="F205" s="304">
        <v>1529920</v>
      </c>
      <c r="G205" s="404"/>
      <c r="H205" s="304"/>
      <c r="I205" s="304"/>
    </row>
    <row r="206" spans="1:9" ht="17.25" customHeight="1">
      <c r="A206" s="357"/>
      <c r="B206" s="259"/>
      <c r="C206" s="406" t="s">
        <v>1283</v>
      </c>
      <c r="D206" s="356">
        <v>22020402</v>
      </c>
      <c r="E206" s="259" t="s">
        <v>36</v>
      </c>
      <c r="F206" s="304">
        <v>1912400</v>
      </c>
      <c r="G206" s="404"/>
      <c r="H206" s="304"/>
      <c r="I206" s="304"/>
    </row>
    <row r="207" spans="1:9" ht="17.25" customHeight="1">
      <c r="A207" s="357"/>
      <c r="B207" s="259"/>
      <c r="C207" s="406" t="s">
        <v>1283</v>
      </c>
      <c r="D207" s="356">
        <v>22020403</v>
      </c>
      <c r="E207" s="259" t="s">
        <v>58</v>
      </c>
      <c r="F207" s="304">
        <v>382480</v>
      </c>
      <c r="G207" s="404"/>
      <c r="H207" s="304"/>
      <c r="I207" s="304"/>
    </row>
    <row r="208" spans="1:9" ht="17.25" customHeight="1">
      <c r="A208" s="357"/>
      <c r="B208" s="259"/>
      <c r="C208" s="406" t="s">
        <v>1283</v>
      </c>
      <c r="D208" s="356">
        <v>22020404</v>
      </c>
      <c r="E208" s="259" t="s">
        <v>1707</v>
      </c>
      <c r="F208" s="304">
        <v>4547687.2</v>
      </c>
      <c r="G208" s="404"/>
      <c r="H208" s="304"/>
      <c r="I208" s="304"/>
    </row>
    <row r="209" spans="1:9" ht="17.25" customHeight="1">
      <c r="A209" s="357"/>
      <c r="B209" s="259"/>
      <c r="C209" s="406" t="s">
        <v>1283</v>
      </c>
      <c r="D209" s="356">
        <v>22020405</v>
      </c>
      <c r="E209" s="259" t="s">
        <v>9</v>
      </c>
      <c r="F209" s="304">
        <v>229488</v>
      </c>
      <c r="G209" s="404"/>
      <c r="H209" s="304"/>
      <c r="I209" s="304"/>
    </row>
    <row r="210" spans="1:9" ht="17.25" customHeight="1">
      <c r="A210" s="357"/>
      <c r="B210" s="259"/>
      <c r="C210" s="406" t="s">
        <v>1283</v>
      </c>
      <c r="D210" s="356">
        <v>22020605</v>
      </c>
      <c r="E210" s="259" t="s">
        <v>39</v>
      </c>
      <c r="F210" s="304">
        <v>191240</v>
      </c>
      <c r="G210" s="404"/>
      <c r="H210" s="304"/>
      <c r="I210" s="304"/>
    </row>
    <row r="211" spans="1:9" ht="17.25" customHeight="1">
      <c r="A211" s="357"/>
      <c r="B211" s="259"/>
      <c r="C211" s="406" t="s">
        <v>1283</v>
      </c>
      <c r="D211" s="356">
        <v>22020801</v>
      </c>
      <c r="E211" s="259" t="s">
        <v>13</v>
      </c>
      <c r="F211" s="304">
        <v>813592.33200000005</v>
      </c>
      <c r="G211" s="404"/>
      <c r="H211" s="304"/>
      <c r="I211" s="304"/>
    </row>
    <row r="212" spans="1:9" ht="17.25" customHeight="1">
      <c r="A212" s="357"/>
      <c r="B212" s="259"/>
      <c r="C212" s="406" t="s">
        <v>1283</v>
      </c>
      <c r="D212" s="356">
        <v>22020803</v>
      </c>
      <c r="E212" s="259" t="s">
        <v>14</v>
      </c>
      <c r="F212" s="304">
        <v>2065392</v>
      </c>
      <c r="G212" s="404"/>
      <c r="H212" s="304"/>
      <c r="I212" s="304"/>
    </row>
    <row r="213" spans="1:9" ht="17.25" customHeight="1">
      <c r="A213" s="357"/>
      <c r="B213" s="259"/>
      <c r="C213" s="406" t="s">
        <v>1283</v>
      </c>
      <c r="D213" s="356">
        <v>22020901</v>
      </c>
      <c r="E213" s="259" t="s">
        <v>15</v>
      </c>
      <c r="F213" s="304">
        <v>9562</v>
      </c>
      <c r="G213" s="404"/>
      <c r="H213" s="304"/>
      <c r="I213" s="304"/>
    </row>
    <row r="214" spans="1:9" ht="17.25" customHeight="1">
      <c r="A214" s="357"/>
      <c r="B214" s="259"/>
      <c r="C214" s="406" t="s">
        <v>1283</v>
      </c>
      <c r="D214" s="356">
        <v>22021001</v>
      </c>
      <c r="E214" s="259" t="s">
        <v>16</v>
      </c>
      <c r="F214" s="304">
        <v>397301.10000000003</v>
      </c>
      <c r="G214" s="404"/>
      <c r="H214" s="304"/>
      <c r="I214" s="304"/>
    </row>
    <row r="215" spans="1:9" ht="17.25" customHeight="1">
      <c r="A215" s="357"/>
      <c r="B215" s="259"/>
      <c r="C215" s="406" t="s">
        <v>1283</v>
      </c>
      <c r="D215" s="356">
        <v>22021003</v>
      </c>
      <c r="E215" s="259" t="s">
        <v>17</v>
      </c>
      <c r="F215" s="304">
        <v>554170448.84114194</v>
      </c>
      <c r="G215" s="404"/>
      <c r="H215" s="304"/>
      <c r="I215" s="304"/>
    </row>
    <row r="216" spans="1:9" s="310" customFormat="1" ht="17.25" customHeight="1">
      <c r="A216" s="359" t="s">
        <v>4474</v>
      </c>
      <c r="B216" s="410" t="s">
        <v>4483</v>
      </c>
      <c r="C216" s="407" t="s">
        <v>1287</v>
      </c>
      <c r="D216" s="400"/>
      <c r="E216" s="308"/>
      <c r="F216" s="326">
        <f>SUM(F199:F215)</f>
        <v>620145772.28314197</v>
      </c>
      <c r="G216" s="326">
        <f>SUM(G199:G215)</f>
        <v>0</v>
      </c>
      <c r="H216" s="326">
        <f>SUM(H199:H215)</f>
        <v>0</v>
      </c>
      <c r="I216" s="326">
        <f>SUM(I199:I215)</f>
        <v>0</v>
      </c>
    </row>
    <row r="217" spans="1:9" s="310" customFormat="1" ht="17.25" customHeight="1">
      <c r="A217" s="359" t="s">
        <v>4474</v>
      </c>
      <c r="B217" s="410" t="s">
        <v>4483</v>
      </c>
      <c r="C217" s="407" t="s">
        <v>1288</v>
      </c>
      <c r="D217" s="400"/>
      <c r="E217" s="308"/>
      <c r="F217" s="326">
        <f>F216+F198</f>
        <v>675290094.19314194</v>
      </c>
      <c r="G217" s="326">
        <f>G216+G198</f>
        <v>0</v>
      </c>
      <c r="H217" s="326">
        <f>H216+H198</f>
        <v>0</v>
      </c>
      <c r="I217" s="326">
        <f>I216+I198</f>
        <v>0</v>
      </c>
    </row>
    <row r="218" spans="1:9" s="310" customFormat="1">
      <c r="A218" s="359"/>
      <c r="B218" s="308"/>
      <c r="C218" s="407"/>
      <c r="D218" s="400"/>
      <c r="E218" s="308"/>
      <c r="F218" s="408"/>
      <c r="G218" s="404"/>
      <c r="H218" s="326"/>
      <c r="I218" s="326"/>
    </row>
    <row r="219" spans="1:9" s="310" customFormat="1">
      <c r="A219" s="359" t="s">
        <v>1721</v>
      </c>
      <c r="B219" s="410" t="s">
        <v>807</v>
      </c>
      <c r="C219" s="407"/>
      <c r="D219" s="400"/>
      <c r="E219" s="308"/>
      <c r="F219" s="408"/>
      <c r="G219" s="404"/>
      <c r="H219" s="326"/>
      <c r="I219" s="326"/>
    </row>
    <row r="220" spans="1:9">
      <c r="A220" s="357"/>
      <c r="B220" s="259"/>
      <c r="C220" s="402" t="s">
        <v>1281</v>
      </c>
      <c r="D220" s="356">
        <v>21010101</v>
      </c>
      <c r="E220" s="259" t="s">
        <v>368</v>
      </c>
      <c r="F220" s="409">
        <v>46399833</v>
      </c>
      <c r="G220" s="404">
        <v>47205997.329999998</v>
      </c>
      <c r="H220" s="304">
        <v>47205997.329999998</v>
      </c>
      <c r="I220" s="304">
        <v>47205997.329999998</v>
      </c>
    </row>
    <row r="221" spans="1:9">
      <c r="A221" s="357"/>
      <c r="B221" s="259"/>
      <c r="C221" s="402" t="s">
        <v>1281</v>
      </c>
      <c r="D221" s="356">
        <v>21020101</v>
      </c>
      <c r="E221" s="259" t="s">
        <v>4186</v>
      </c>
      <c r="F221" s="409">
        <v>11929063</v>
      </c>
      <c r="G221" s="404">
        <v>11689482</v>
      </c>
      <c r="H221" s="304">
        <v>11689482</v>
      </c>
      <c r="I221" s="304">
        <v>11689482</v>
      </c>
    </row>
    <row r="222" spans="1:9">
      <c r="A222" s="357"/>
      <c r="B222" s="259"/>
      <c r="C222" s="402" t="s">
        <v>1281</v>
      </c>
      <c r="D222" s="356">
        <v>21020102</v>
      </c>
      <c r="E222" s="259" t="s">
        <v>99</v>
      </c>
      <c r="F222" s="409">
        <v>4573772</v>
      </c>
      <c r="G222" s="404">
        <v>4509040</v>
      </c>
      <c r="H222" s="304">
        <v>4509040</v>
      </c>
      <c r="I222" s="304">
        <v>4509040</v>
      </c>
    </row>
    <row r="223" spans="1:9">
      <c r="A223" s="357"/>
      <c r="B223" s="259"/>
      <c r="C223" s="402" t="s">
        <v>1281</v>
      </c>
      <c r="D223" s="356">
        <v>21020103</v>
      </c>
      <c r="E223" s="259" t="s">
        <v>370</v>
      </c>
      <c r="F223" s="409">
        <v>2396522</v>
      </c>
      <c r="G223" s="404">
        <v>2282728</v>
      </c>
      <c r="H223" s="304">
        <v>2282728</v>
      </c>
      <c r="I223" s="304">
        <v>2282728</v>
      </c>
    </row>
    <row r="224" spans="1:9">
      <c r="A224" s="357"/>
      <c r="B224" s="259"/>
      <c r="C224" s="402" t="s">
        <v>1281</v>
      </c>
      <c r="D224" s="356">
        <v>21020104</v>
      </c>
      <c r="E224" s="259" t="s">
        <v>371</v>
      </c>
      <c r="F224" s="409">
        <v>2396522</v>
      </c>
      <c r="G224" s="404">
        <v>2282728</v>
      </c>
      <c r="H224" s="304">
        <v>2282728</v>
      </c>
      <c r="I224" s="304">
        <v>2282728</v>
      </c>
    </row>
    <row r="225" spans="1:9">
      <c r="A225" s="357"/>
      <c r="B225" s="259"/>
      <c r="C225" s="402" t="s">
        <v>1281</v>
      </c>
      <c r="D225" s="356">
        <v>21020105</v>
      </c>
      <c r="E225" s="259" t="s">
        <v>372</v>
      </c>
      <c r="F225" s="409">
        <v>823660</v>
      </c>
      <c r="G225" s="404">
        <v>5893</v>
      </c>
      <c r="H225" s="304">
        <v>5893</v>
      </c>
      <c r="I225" s="304">
        <v>5893</v>
      </c>
    </row>
    <row r="226" spans="1:9">
      <c r="A226" s="357"/>
      <c r="B226" s="259"/>
      <c r="C226" s="402" t="s">
        <v>1281</v>
      </c>
      <c r="D226" s="356">
        <v>21020106</v>
      </c>
      <c r="E226" s="259" t="s">
        <v>373</v>
      </c>
      <c r="F226" s="409">
        <v>4850977</v>
      </c>
      <c r="G226" s="404">
        <v>4508805</v>
      </c>
      <c r="H226" s="304">
        <v>4508805</v>
      </c>
      <c r="I226" s="304">
        <v>4508805</v>
      </c>
    </row>
    <row r="227" spans="1:9">
      <c r="A227" s="357"/>
      <c r="B227" s="259"/>
      <c r="C227" s="402" t="s">
        <v>1281</v>
      </c>
      <c r="D227" s="356">
        <v>21020107</v>
      </c>
      <c r="E227" s="259" t="s">
        <v>374</v>
      </c>
      <c r="F227" s="409">
        <v>823660</v>
      </c>
      <c r="G227" s="404">
        <v>54000</v>
      </c>
      <c r="H227" s="304">
        <v>54000</v>
      </c>
      <c r="I227" s="304">
        <v>54000</v>
      </c>
    </row>
    <row r="228" spans="1:9">
      <c r="A228" s="357"/>
      <c r="B228" s="259"/>
      <c r="C228" s="402" t="s">
        <v>1281</v>
      </c>
      <c r="D228" s="356">
        <v>21020110</v>
      </c>
      <c r="E228" s="259" t="s">
        <v>375</v>
      </c>
      <c r="F228" s="409">
        <v>6127179</v>
      </c>
      <c r="G228" s="404">
        <v>2797047</v>
      </c>
      <c r="H228" s="304">
        <v>2797047</v>
      </c>
      <c r="I228" s="304">
        <v>2797047</v>
      </c>
    </row>
    <row r="229" spans="1:9">
      <c r="A229" s="357"/>
      <c r="B229" s="259"/>
      <c r="C229" s="402" t="s">
        <v>1281</v>
      </c>
      <c r="D229" s="356">
        <v>21020124</v>
      </c>
      <c r="E229" s="259" t="s">
        <v>376</v>
      </c>
      <c r="F229" s="409">
        <v>2280000</v>
      </c>
      <c r="G229" s="404">
        <v>770000</v>
      </c>
      <c r="H229" s="304">
        <v>770000</v>
      </c>
      <c r="I229" s="304">
        <v>770000</v>
      </c>
    </row>
    <row r="230" spans="1:9">
      <c r="A230" s="357"/>
      <c r="B230" s="259"/>
      <c r="C230" s="402" t="s">
        <v>1281</v>
      </c>
      <c r="D230" s="356">
        <v>21020108</v>
      </c>
      <c r="E230" s="259" t="s">
        <v>381</v>
      </c>
      <c r="F230" s="409"/>
      <c r="G230" s="404">
        <v>90000</v>
      </c>
      <c r="H230" s="304">
        <v>90000</v>
      </c>
      <c r="I230" s="304">
        <v>90000</v>
      </c>
    </row>
    <row r="231" spans="1:9" s="310" customFormat="1" ht="31.5">
      <c r="A231" s="359" t="s">
        <v>1721</v>
      </c>
      <c r="B231" s="308" t="s">
        <v>807</v>
      </c>
      <c r="C231" s="405" t="s">
        <v>1281</v>
      </c>
      <c r="D231" s="400"/>
      <c r="E231" s="308"/>
      <c r="F231" s="326">
        <f>SUM(F220:F230)</f>
        <v>82601188</v>
      </c>
      <c r="G231" s="326">
        <f>SUM(G220:G230)</f>
        <v>76195720.329999998</v>
      </c>
      <c r="H231" s="326">
        <f>SUM(H220:H230)</f>
        <v>76195720.329999998</v>
      </c>
      <c r="I231" s="326">
        <f>SUM(I220:I230)</f>
        <v>76195720.329999998</v>
      </c>
    </row>
    <row r="232" spans="1:9">
      <c r="A232" s="357"/>
      <c r="B232" s="259"/>
      <c r="C232" s="406" t="s">
        <v>1283</v>
      </c>
      <c r="D232" s="356">
        <v>22020105</v>
      </c>
      <c r="E232" s="259" t="s">
        <v>1250</v>
      </c>
      <c r="F232" s="409">
        <v>1290870</v>
      </c>
      <c r="G232" s="404">
        <v>1780000</v>
      </c>
      <c r="H232" s="304">
        <v>1120000</v>
      </c>
      <c r="I232" s="304">
        <v>960000</v>
      </c>
    </row>
    <row r="233" spans="1:9">
      <c r="A233" s="357"/>
      <c r="B233" s="259"/>
      <c r="C233" s="406" t="s">
        <v>1283</v>
      </c>
      <c r="D233" s="356">
        <v>22020301</v>
      </c>
      <c r="E233" s="259" t="s">
        <v>5</v>
      </c>
      <c r="F233" s="409">
        <v>942096</v>
      </c>
      <c r="G233" s="404">
        <v>605000</v>
      </c>
      <c r="H233" s="304">
        <v>140000</v>
      </c>
      <c r="I233" s="304">
        <v>140000</v>
      </c>
    </row>
    <row r="234" spans="1:9">
      <c r="A234" s="357"/>
      <c r="B234" s="259"/>
      <c r="C234" s="406" t="s">
        <v>1283</v>
      </c>
      <c r="D234" s="356">
        <v>22020305</v>
      </c>
      <c r="E234" s="259" t="s">
        <v>35</v>
      </c>
      <c r="F234" s="409">
        <v>1520932</v>
      </c>
      <c r="G234" s="404">
        <v>450000</v>
      </c>
      <c r="H234" s="304">
        <v>450000</v>
      </c>
      <c r="I234" s="304">
        <v>450000</v>
      </c>
    </row>
    <row r="235" spans="1:9">
      <c r="A235" s="357"/>
      <c r="B235" s="259"/>
      <c r="C235" s="406" t="s">
        <v>1283</v>
      </c>
      <c r="D235" s="356">
        <v>22020307</v>
      </c>
      <c r="E235" s="259" t="s">
        <v>80</v>
      </c>
      <c r="F235" s="409">
        <v>4302900</v>
      </c>
      <c r="G235" s="404">
        <v>600000</v>
      </c>
      <c r="H235" s="304">
        <v>600000</v>
      </c>
      <c r="I235" s="304">
        <v>600000</v>
      </c>
    </row>
    <row r="236" spans="1:9">
      <c r="A236" s="357"/>
      <c r="B236" s="259"/>
      <c r="C236" s="406" t="s">
        <v>1283</v>
      </c>
      <c r="D236" s="356">
        <v>22020308</v>
      </c>
      <c r="E236" s="259" t="s">
        <v>22</v>
      </c>
      <c r="F236" s="409">
        <v>55459600</v>
      </c>
      <c r="G236" s="404">
        <v>55020000</v>
      </c>
      <c r="H236" s="304">
        <v>82770000</v>
      </c>
      <c r="I236" s="304">
        <v>83020000</v>
      </c>
    </row>
    <row r="237" spans="1:9">
      <c r="A237" s="357"/>
      <c r="B237" s="259"/>
      <c r="C237" s="406" t="s">
        <v>1283</v>
      </c>
      <c r="D237" s="356">
        <v>22020309</v>
      </c>
      <c r="E237" s="259" t="s">
        <v>7</v>
      </c>
      <c r="F237" s="409">
        <v>7052931</v>
      </c>
      <c r="G237" s="404">
        <v>5479520</v>
      </c>
      <c r="H237" s="304">
        <v>8479520</v>
      </c>
      <c r="I237" s="304">
        <v>8479520</v>
      </c>
    </row>
    <row r="238" spans="1:9">
      <c r="A238" s="357"/>
      <c r="B238" s="259"/>
      <c r="C238" s="406" t="s">
        <v>1283</v>
      </c>
      <c r="D238" s="356">
        <v>22020311</v>
      </c>
      <c r="E238" s="259" t="s">
        <v>56</v>
      </c>
      <c r="F238" s="409">
        <v>44941400</v>
      </c>
      <c r="G238" s="404">
        <v>50320000</v>
      </c>
      <c r="H238" s="304">
        <v>73320000</v>
      </c>
      <c r="I238" s="304">
        <v>73320000</v>
      </c>
    </row>
    <row r="239" spans="1:9">
      <c r="A239" s="357"/>
      <c r="B239" s="259"/>
      <c r="C239" s="406" t="s">
        <v>1283</v>
      </c>
      <c r="D239" s="356">
        <v>22020312</v>
      </c>
      <c r="E239" s="259" t="s">
        <v>44</v>
      </c>
      <c r="F239" s="409">
        <v>8605800</v>
      </c>
      <c r="G239" s="404">
        <v>14225000</v>
      </c>
      <c r="H239" s="304">
        <v>14225000</v>
      </c>
      <c r="I239" s="304">
        <v>14225000</v>
      </c>
    </row>
    <row r="240" spans="1:9">
      <c r="A240" s="357"/>
      <c r="B240" s="259"/>
      <c r="C240" s="406" t="s">
        <v>1283</v>
      </c>
      <c r="D240" s="356">
        <v>22020401</v>
      </c>
      <c r="E240" s="259" t="s">
        <v>1985</v>
      </c>
      <c r="F240" s="409">
        <v>12159039</v>
      </c>
      <c r="G240" s="404">
        <v>12184000</v>
      </c>
      <c r="H240" s="304">
        <v>14184000</v>
      </c>
      <c r="I240" s="304">
        <v>14184000</v>
      </c>
    </row>
    <row r="241" spans="1:9">
      <c r="A241" s="357"/>
      <c r="B241" s="259"/>
      <c r="C241" s="406" t="s">
        <v>1283</v>
      </c>
      <c r="D241" s="356">
        <v>22020801</v>
      </c>
      <c r="E241" s="259" t="s">
        <v>13</v>
      </c>
      <c r="F241" s="409">
        <v>508698</v>
      </c>
      <c r="G241" s="404">
        <v>638000</v>
      </c>
      <c r="H241" s="304">
        <v>609000</v>
      </c>
      <c r="I241" s="304">
        <v>580000</v>
      </c>
    </row>
    <row r="242" spans="1:9">
      <c r="A242" s="357"/>
      <c r="B242" s="259"/>
      <c r="C242" s="406" t="s">
        <v>1283</v>
      </c>
      <c r="D242" s="356">
        <v>22020802</v>
      </c>
      <c r="E242" s="259" t="s">
        <v>109</v>
      </c>
      <c r="F242" s="409"/>
      <c r="G242" s="404">
        <v>3800000</v>
      </c>
      <c r="H242" s="304">
        <v>3800000</v>
      </c>
      <c r="I242" s="304">
        <v>3800000</v>
      </c>
    </row>
    <row r="243" spans="1:9">
      <c r="A243" s="357"/>
      <c r="B243" s="259"/>
      <c r="C243" s="406" t="s">
        <v>1283</v>
      </c>
      <c r="D243" s="356">
        <v>22021001</v>
      </c>
      <c r="E243" s="259" t="s">
        <v>16</v>
      </c>
      <c r="F243" s="409"/>
      <c r="G243" s="404">
        <v>1000000</v>
      </c>
      <c r="H243" s="304">
        <v>2868600</v>
      </c>
      <c r="I243" s="304">
        <v>2868600</v>
      </c>
    </row>
    <row r="244" spans="1:9">
      <c r="A244" s="357"/>
      <c r="B244" s="259"/>
      <c r="C244" s="406" t="s">
        <v>1283</v>
      </c>
      <c r="D244" s="356">
        <v>22021003</v>
      </c>
      <c r="E244" s="259" t="s">
        <v>17</v>
      </c>
      <c r="F244" s="409">
        <v>6615852</v>
      </c>
      <c r="G244" s="404">
        <v>1993100</v>
      </c>
      <c r="H244" s="304">
        <v>4993100</v>
      </c>
      <c r="I244" s="304">
        <v>4993100</v>
      </c>
    </row>
    <row r="245" spans="1:9">
      <c r="A245" s="357"/>
      <c r="B245" s="259"/>
      <c r="C245" s="406" t="s">
        <v>1283</v>
      </c>
      <c r="D245" s="356">
        <v>22020402</v>
      </c>
      <c r="E245" s="259" t="s">
        <v>36</v>
      </c>
      <c r="F245" s="409">
        <v>340407</v>
      </c>
      <c r="G245" s="404"/>
      <c r="H245" s="304"/>
      <c r="I245" s="304"/>
    </row>
    <row r="246" spans="1:9">
      <c r="A246" s="357"/>
      <c r="B246" s="259"/>
      <c r="C246" s="406" t="s">
        <v>1283</v>
      </c>
      <c r="D246" s="356">
        <v>22020405</v>
      </c>
      <c r="E246" s="259" t="s">
        <v>4388</v>
      </c>
      <c r="F246" s="409">
        <v>232089</v>
      </c>
      <c r="G246" s="404"/>
      <c r="H246" s="304"/>
      <c r="I246" s="304"/>
    </row>
    <row r="247" spans="1:9">
      <c r="A247" s="357"/>
      <c r="B247" s="259"/>
      <c r="C247" s="406" t="s">
        <v>1283</v>
      </c>
      <c r="D247" s="356">
        <v>22020709</v>
      </c>
      <c r="E247" s="259" t="s">
        <v>23</v>
      </c>
      <c r="F247" s="409">
        <v>478100</v>
      </c>
      <c r="G247" s="404"/>
      <c r="H247" s="304"/>
      <c r="I247" s="304"/>
    </row>
    <row r="248" spans="1:9">
      <c r="A248" s="357"/>
      <c r="B248" s="259"/>
      <c r="C248" s="406" t="s">
        <v>1283</v>
      </c>
      <c r="D248" s="356">
        <v>22020315</v>
      </c>
      <c r="E248" s="259" t="s">
        <v>8</v>
      </c>
      <c r="F248" s="409">
        <v>1573906</v>
      </c>
      <c r="G248" s="404"/>
      <c r="H248" s="304"/>
      <c r="I248" s="304"/>
    </row>
    <row r="249" spans="1:9">
      <c r="A249" s="357"/>
      <c r="B249" s="259"/>
      <c r="C249" s="406" t="s">
        <v>1283</v>
      </c>
      <c r="D249" s="356">
        <v>22020803</v>
      </c>
      <c r="E249" s="259" t="s">
        <v>4389</v>
      </c>
      <c r="F249" s="409">
        <v>1434300</v>
      </c>
      <c r="G249" s="404"/>
      <c r="H249" s="304"/>
      <c r="I249" s="304"/>
    </row>
    <row r="250" spans="1:9" s="310" customFormat="1" ht="31.5">
      <c r="A250" s="359" t="s">
        <v>1721</v>
      </c>
      <c r="B250" s="308" t="s">
        <v>807</v>
      </c>
      <c r="C250" s="407" t="s">
        <v>1287</v>
      </c>
      <c r="D250" s="400"/>
      <c r="E250" s="308"/>
      <c r="F250" s="326">
        <f>SUM(F232:F249)</f>
        <v>147458920</v>
      </c>
      <c r="G250" s="326">
        <f>SUM(G232:G249)</f>
        <v>148094620</v>
      </c>
      <c r="H250" s="326">
        <f>SUM(H232:H249)</f>
        <v>207559220</v>
      </c>
      <c r="I250" s="326">
        <f>SUM(I232:I249)</f>
        <v>207620220</v>
      </c>
    </row>
    <row r="251" spans="1:9" s="310" customFormat="1" ht="31.5">
      <c r="A251" s="359" t="s">
        <v>1721</v>
      </c>
      <c r="B251" s="308" t="s">
        <v>807</v>
      </c>
      <c r="C251" s="407" t="s">
        <v>1288</v>
      </c>
      <c r="D251" s="400"/>
      <c r="E251" s="308"/>
      <c r="F251" s="326">
        <f>F250+F231</f>
        <v>230060108</v>
      </c>
      <c r="G251" s="326">
        <f>G250+G231</f>
        <v>224290340.32999998</v>
      </c>
      <c r="H251" s="326">
        <f>H250+H231</f>
        <v>283754940.32999998</v>
      </c>
      <c r="I251" s="326">
        <f>I250+I231</f>
        <v>283815940.32999998</v>
      </c>
    </row>
    <row r="252" spans="1:9" s="310" customFormat="1">
      <c r="A252" s="359"/>
      <c r="B252" s="308"/>
      <c r="C252" s="407"/>
      <c r="D252" s="400"/>
      <c r="E252" s="308"/>
      <c r="F252" s="408"/>
      <c r="G252" s="404"/>
      <c r="H252" s="326"/>
      <c r="I252" s="326"/>
    </row>
    <row r="253" spans="1:9" s="310" customFormat="1">
      <c r="A253" s="359" t="s">
        <v>1719</v>
      </c>
      <c r="B253" s="410" t="s">
        <v>1463</v>
      </c>
      <c r="C253" s="407"/>
      <c r="D253" s="400"/>
      <c r="E253" s="308"/>
      <c r="F253" s="408"/>
      <c r="G253" s="404"/>
      <c r="H253" s="326"/>
      <c r="I253" s="326"/>
    </row>
    <row r="254" spans="1:9">
      <c r="A254" s="357"/>
      <c r="B254" s="259"/>
      <c r="C254" s="402" t="s">
        <v>1281</v>
      </c>
      <c r="D254" s="356">
        <v>21010101</v>
      </c>
      <c r="E254" s="259" t="s">
        <v>368</v>
      </c>
      <c r="F254" s="409">
        <v>89341734</v>
      </c>
      <c r="G254" s="404">
        <v>33945627</v>
      </c>
      <c r="H254" s="304">
        <v>33945627</v>
      </c>
      <c r="I254" s="304">
        <v>33945627</v>
      </c>
    </row>
    <row r="255" spans="1:9">
      <c r="A255" s="357"/>
      <c r="B255" s="259"/>
      <c r="C255" s="402" t="s">
        <v>1281</v>
      </c>
      <c r="D255" s="356">
        <v>21020101</v>
      </c>
      <c r="E255" s="259" t="s">
        <v>369</v>
      </c>
      <c r="F255" s="409"/>
      <c r="G255" s="404">
        <v>23550000.359999999</v>
      </c>
      <c r="H255" s="304">
        <v>23550000.359999999</v>
      </c>
      <c r="I255" s="304">
        <v>23550000.359999999</v>
      </c>
    </row>
    <row r="256" spans="1:9">
      <c r="A256" s="357"/>
      <c r="B256" s="259"/>
      <c r="C256" s="402" t="s">
        <v>1281</v>
      </c>
      <c r="D256" s="356">
        <v>21020103</v>
      </c>
      <c r="E256" s="259" t="s">
        <v>370</v>
      </c>
      <c r="F256" s="409"/>
      <c r="G256" s="404">
        <v>4535000.5199999977</v>
      </c>
      <c r="H256" s="304">
        <v>4535000.5199999977</v>
      </c>
      <c r="I256" s="304">
        <v>4535000.5199999977</v>
      </c>
    </row>
    <row r="257" spans="1:9">
      <c r="A257" s="357"/>
      <c r="B257" s="259"/>
      <c r="C257" s="402" t="s">
        <v>1281</v>
      </c>
      <c r="D257" s="356">
        <v>21020104</v>
      </c>
      <c r="E257" s="259" t="s">
        <v>371</v>
      </c>
      <c r="F257" s="409"/>
      <c r="G257" s="404">
        <v>9669999.3599999957</v>
      </c>
      <c r="H257" s="304">
        <v>9669999.3599999957</v>
      </c>
      <c r="I257" s="304">
        <v>9669999.3599999957</v>
      </c>
    </row>
    <row r="258" spans="1:9">
      <c r="A258" s="357"/>
      <c r="B258" s="259"/>
      <c r="C258" s="402" t="s">
        <v>1281</v>
      </c>
      <c r="D258" s="356">
        <v>21020105</v>
      </c>
      <c r="E258" s="259" t="s">
        <v>372</v>
      </c>
      <c r="F258" s="409"/>
      <c r="G258" s="404">
        <v>6099999.8400000008</v>
      </c>
      <c r="H258" s="304">
        <v>6099999.8400000008</v>
      </c>
      <c r="I258" s="304">
        <v>6099999.8400000008</v>
      </c>
    </row>
    <row r="259" spans="1:9">
      <c r="A259" s="357"/>
      <c r="B259" s="259"/>
      <c r="C259" s="402" t="s">
        <v>1281</v>
      </c>
      <c r="D259" s="356">
        <v>21020106</v>
      </c>
      <c r="E259" s="259" t="s">
        <v>373</v>
      </c>
      <c r="F259" s="409"/>
      <c r="G259" s="404">
        <v>3394562.7</v>
      </c>
      <c r="H259" s="304">
        <v>3394562.7</v>
      </c>
      <c r="I259" s="304">
        <v>3394562.7</v>
      </c>
    </row>
    <row r="260" spans="1:9">
      <c r="A260" s="357"/>
      <c r="B260" s="259"/>
      <c r="C260" s="402" t="s">
        <v>1281</v>
      </c>
      <c r="D260" s="356">
        <v>21020107</v>
      </c>
      <c r="E260" s="259" t="s">
        <v>374</v>
      </c>
      <c r="F260" s="409"/>
      <c r="G260" s="404">
        <v>4800000</v>
      </c>
      <c r="H260" s="304">
        <v>4800000</v>
      </c>
      <c r="I260" s="304">
        <v>4800000</v>
      </c>
    </row>
    <row r="261" spans="1:9">
      <c r="A261" s="357"/>
      <c r="B261" s="259"/>
      <c r="C261" s="402" t="s">
        <v>1281</v>
      </c>
      <c r="D261" s="400">
        <v>21020135</v>
      </c>
      <c r="E261" s="259" t="s">
        <v>1606</v>
      </c>
      <c r="F261" s="409"/>
      <c r="G261" s="404">
        <v>0</v>
      </c>
      <c r="H261" s="304">
        <v>0</v>
      </c>
      <c r="I261" s="304">
        <v>0</v>
      </c>
    </row>
    <row r="262" spans="1:9">
      <c r="A262" s="357"/>
      <c r="B262" s="259"/>
      <c r="C262" s="402" t="s">
        <v>1281</v>
      </c>
      <c r="D262" s="400">
        <v>21020131</v>
      </c>
      <c r="E262" s="259" t="s">
        <v>391</v>
      </c>
      <c r="F262" s="409"/>
      <c r="G262" s="404">
        <v>2543087.16</v>
      </c>
      <c r="H262" s="304">
        <v>2543087.16</v>
      </c>
      <c r="I262" s="304">
        <v>2543087.16</v>
      </c>
    </row>
    <row r="263" spans="1:9" s="310" customFormat="1" ht="31.5">
      <c r="A263" s="359" t="s">
        <v>1719</v>
      </c>
      <c r="B263" s="308" t="s">
        <v>1463</v>
      </c>
      <c r="C263" s="405" t="s">
        <v>1282</v>
      </c>
      <c r="D263" s="400"/>
      <c r="E263" s="308"/>
      <c r="F263" s="326">
        <f>SUM(F254:F262)</f>
        <v>89341734</v>
      </c>
      <c r="G263" s="326">
        <f>SUM(G254:G262)</f>
        <v>88538276.939999998</v>
      </c>
      <c r="H263" s="326">
        <f>SUM(H254:H262)</f>
        <v>88538276.939999998</v>
      </c>
      <c r="I263" s="326">
        <f>SUM(I254:I262)</f>
        <v>88538276.939999998</v>
      </c>
    </row>
    <row r="264" spans="1:9">
      <c r="A264" s="357"/>
      <c r="B264" s="259"/>
      <c r="C264" s="406" t="s">
        <v>1283</v>
      </c>
      <c r="D264" s="356">
        <v>22020104</v>
      </c>
      <c r="E264" s="259" t="s">
        <v>187</v>
      </c>
      <c r="F264" s="409"/>
      <c r="G264" s="404">
        <v>0</v>
      </c>
      <c r="H264" s="304">
        <v>75930000</v>
      </c>
      <c r="I264" s="304">
        <v>75930000</v>
      </c>
    </row>
    <row r="265" spans="1:9">
      <c r="A265" s="357"/>
      <c r="B265" s="259"/>
      <c r="C265" s="406" t="s">
        <v>1283</v>
      </c>
      <c r="D265" s="356">
        <v>22020105</v>
      </c>
      <c r="E265" s="259" t="s">
        <v>1250</v>
      </c>
      <c r="F265" s="409">
        <v>13119064</v>
      </c>
      <c r="G265" s="404">
        <v>6150000</v>
      </c>
      <c r="H265" s="304">
        <v>11150000</v>
      </c>
      <c r="I265" s="304">
        <v>11150000</v>
      </c>
    </row>
    <row r="266" spans="1:9">
      <c r="A266" s="357"/>
      <c r="B266" s="259"/>
      <c r="C266" s="406" t="s">
        <v>1283</v>
      </c>
      <c r="D266" s="356">
        <v>22020106</v>
      </c>
      <c r="E266" s="259" t="s">
        <v>112</v>
      </c>
      <c r="F266" s="409"/>
      <c r="G266" s="404">
        <v>0</v>
      </c>
      <c r="H266" s="304">
        <v>122500000</v>
      </c>
      <c r="I266" s="304">
        <v>122500000</v>
      </c>
    </row>
    <row r="267" spans="1:9">
      <c r="A267" s="357"/>
      <c r="B267" s="259"/>
      <c r="C267" s="406" t="s">
        <v>1283</v>
      </c>
      <c r="D267" s="356">
        <v>22020112</v>
      </c>
      <c r="E267" s="259" t="s">
        <v>718</v>
      </c>
      <c r="F267" s="409"/>
      <c r="G267" s="404">
        <v>0</v>
      </c>
      <c r="H267" s="304">
        <v>10000000</v>
      </c>
      <c r="I267" s="304">
        <v>10000000</v>
      </c>
    </row>
    <row r="268" spans="1:9">
      <c r="A268" s="357"/>
      <c r="B268" s="259"/>
      <c r="C268" s="406" t="s">
        <v>1283</v>
      </c>
      <c r="D268" s="356">
        <v>22020114</v>
      </c>
      <c r="E268" s="259" t="s">
        <v>703</v>
      </c>
      <c r="F268" s="409"/>
      <c r="G268" s="404">
        <v>0</v>
      </c>
      <c r="H268" s="304">
        <v>17500000</v>
      </c>
      <c r="I268" s="304">
        <v>17500000</v>
      </c>
    </row>
    <row r="269" spans="1:9">
      <c r="A269" s="357"/>
      <c r="B269" s="259"/>
      <c r="C269" s="406" t="s">
        <v>1283</v>
      </c>
      <c r="D269" s="356">
        <v>22020203</v>
      </c>
      <c r="E269" s="259" t="s">
        <v>20</v>
      </c>
      <c r="F269" s="409"/>
      <c r="G269" s="404">
        <v>0</v>
      </c>
      <c r="H269" s="304">
        <v>600000</v>
      </c>
      <c r="I269" s="304">
        <v>600000</v>
      </c>
    </row>
    <row r="270" spans="1:9">
      <c r="A270" s="357"/>
      <c r="B270" s="259"/>
      <c r="C270" s="406" t="s">
        <v>1283</v>
      </c>
      <c r="D270" s="356">
        <v>22020301</v>
      </c>
      <c r="E270" s="259" t="s">
        <v>5</v>
      </c>
      <c r="F270" s="409">
        <v>1824908</v>
      </c>
      <c r="G270" s="404">
        <v>5525500</v>
      </c>
      <c r="H270" s="304">
        <v>6525500</v>
      </c>
      <c r="I270" s="304">
        <v>6525500</v>
      </c>
    </row>
    <row r="271" spans="1:9">
      <c r="A271" s="357"/>
      <c r="B271" s="259"/>
      <c r="C271" s="406" t="s">
        <v>1283</v>
      </c>
      <c r="D271" s="356">
        <v>22020304</v>
      </c>
      <c r="E271" s="259" t="s">
        <v>55</v>
      </c>
      <c r="F271" s="409"/>
      <c r="G271" s="404">
        <v>120000</v>
      </c>
      <c r="H271" s="304">
        <v>120000</v>
      </c>
      <c r="I271" s="304">
        <v>120000</v>
      </c>
    </row>
    <row r="272" spans="1:9">
      <c r="A272" s="357"/>
      <c r="B272" s="259"/>
      <c r="C272" s="406" t="s">
        <v>1283</v>
      </c>
      <c r="D272" s="356">
        <v>22020305</v>
      </c>
      <c r="E272" s="259" t="s">
        <v>35</v>
      </c>
      <c r="F272" s="409">
        <v>9562000</v>
      </c>
      <c r="G272" s="404">
        <v>5845000</v>
      </c>
      <c r="H272" s="304">
        <v>29845000</v>
      </c>
      <c r="I272" s="304">
        <v>29845000</v>
      </c>
    </row>
    <row r="273" spans="1:9">
      <c r="A273" s="357"/>
      <c r="B273" s="259"/>
      <c r="C273" s="406" t="s">
        <v>1283</v>
      </c>
      <c r="D273" s="356">
        <v>22020315</v>
      </c>
      <c r="E273" s="259" t="s">
        <v>8</v>
      </c>
      <c r="F273" s="409">
        <v>133868</v>
      </c>
      <c r="G273" s="404">
        <v>140000</v>
      </c>
      <c r="H273" s="304">
        <v>140000</v>
      </c>
      <c r="I273" s="304">
        <v>140000</v>
      </c>
    </row>
    <row r="274" spans="1:9">
      <c r="A274" s="357"/>
      <c r="B274" s="259"/>
      <c r="C274" s="406" t="s">
        <v>1283</v>
      </c>
      <c r="D274" s="356">
        <v>22020401</v>
      </c>
      <c r="E274" s="259" t="s">
        <v>1985</v>
      </c>
      <c r="F274" s="409">
        <v>3442320</v>
      </c>
      <c r="G274" s="404">
        <v>3600000</v>
      </c>
      <c r="H274" s="304">
        <v>3600000</v>
      </c>
      <c r="I274" s="304">
        <v>3600000</v>
      </c>
    </row>
    <row r="275" spans="1:9">
      <c r="A275" s="357"/>
      <c r="B275" s="259"/>
      <c r="C275" s="406" t="s">
        <v>1283</v>
      </c>
      <c r="D275" s="356">
        <v>22020402</v>
      </c>
      <c r="E275" s="259" t="s">
        <v>36</v>
      </c>
      <c r="F275" s="409">
        <v>1032696</v>
      </c>
      <c r="G275" s="404">
        <v>500000</v>
      </c>
      <c r="H275" s="304">
        <v>1080000</v>
      </c>
      <c r="I275" s="304">
        <v>1080000</v>
      </c>
    </row>
    <row r="276" spans="1:9">
      <c r="A276" s="357"/>
      <c r="B276" s="259"/>
      <c r="C276" s="406" t="s">
        <v>1283</v>
      </c>
      <c r="D276" s="356">
        <v>22020404</v>
      </c>
      <c r="E276" s="259" t="s">
        <v>735</v>
      </c>
      <c r="F276" s="409">
        <v>2065392</v>
      </c>
      <c r="G276" s="404">
        <v>560000</v>
      </c>
      <c r="H276" s="304">
        <v>2160000</v>
      </c>
      <c r="I276" s="304">
        <v>2160000</v>
      </c>
    </row>
    <row r="277" spans="1:9">
      <c r="A277" s="357"/>
      <c r="B277" s="259"/>
      <c r="C277" s="406" t="s">
        <v>1283</v>
      </c>
      <c r="D277" s="356">
        <v>22020405</v>
      </c>
      <c r="E277" s="259" t="s">
        <v>9</v>
      </c>
      <c r="F277" s="409">
        <v>458976</v>
      </c>
      <c r="G277" s="404">
        <v>480000</v>
      </c>
      <c r="H277" s="304">
        <v>480000</v>
      </c>
      <c r="I277" s="304">
        <v>480000</v>
      </c>
    </row>
    <row r="278" spans="1:9">
      <c r="A278" s="357"/>
      <c r="B278" s="259"/>
      <c r="C278" s="406" t="s">
        <v>1283</v>
      </c>
      <c r="D278" s="356">
        <v>22021011</v>
      </c>
      <c r="E278" s="259" t="s">
        <v>4431</v>
      </c>
      <c r="F278" s="409">
        <v>4781000</v>
      </c>
      <c r="G278" s="404">
        <v>0</v>
      </c>
      <c r="H278" s="304">
        <v>7500000</v>
      </c>
      <c r="I278" s="304">
        <v>7500000</v>
      </c>
    </row>
    <row r="279" spans="1:9">
      <c r="A279" s="357"/>
      <c r="B279" s="259"/>
      <c r="C279" s="406" t="s">
        <v>1283</v>
      </c>
      <c r="D279" s="356">
        <v>22020709</v>
      </c>
      <c r="E279" s="259" t="s">
        <v>23</v>
      </c>
      <c r="F279" s="409">
        <v>382480</v>
      </c>
      <c r="G279" s="404">
        <v>500000</v>
      </c>
      <c r="H279" s="304">
        <v>10450000</v>
      </c>
      <c r="I279" s="304">
        <v>10450000</v>
      </c>
    </row>
    <row r="280" spans="1:9">
      <c r="A280" s="357"/>
      <c r="B280" s="259"/>
      <c r="C280" s="406" t="s">
        <v>1283</v>
      </c>
      <c r="D280" s="356">
        <v>22020710</v>
      </c>
      <c r="E280" s="259" t="s">
        <v>1256</v>
      </c>
      <c r="F280" s="409">
        <v>14343000</v>
      </c>
      <c r="G280" s="404">
        <v>60000000</v>
      </c>
      <c r="H280" s="304">
        <v>60000000</v>
      </c>
      <c r="I280" s="304">
        <v>60000000</v>
      </c>
    </row>
    <row r="281" spans="1:9">
      <c r="A281" s="357"/>
      <c r="B281" s="259"/>
      <c r="C281" s="406" t="s">
        <v>1283</v>
      </c>
      <c r="D281" s="356">
        <v>22020801</v>
      </c>
      <c r="E281" s="259" t="s">
        <v>13</v>
      </c>
      <c r="F281" s="409">
        <v>4245528</v>
      </c>
      <c r="G281" s="404">
        <v>3060000</v>
      </c>
      <c r="H281" s="304">
        <v>3060000</v>
      </c>
      <c r="I281" s="304">
        <v>3060000</v>
      </c>
    </row>
    <row r="282" spans="1:9">
      <c r="A282" s="357"/>
      <c r="B282" s="259"/>
      <c r="C282" s="406" t="s">
        <v>1283</v>
      </c>
      <c r="D282" s="356">
        <v>22020803</v>
      </c>
      <c r="E282" s="259" t="s">
        <v>14</v>
      </c>
      <c r="F282" s="409">
        <v>1147440</v>
      </c>
      <c r="G282" s="404">
        <v>1200000</v>
      </c>
      <c r="H282" s="304">
        <v>1200000</v>
      </c>
      <c r="I282" s="304">
        <v>1200000</v>
      </c>
    </row>
    <row r="283" spans="1:9">
      <c r="A283" s="357"/>
      <c r="B283" s="259"/>
      <c r="C283" s="406" t="s">
        <v>1283</v>
      </c>
      <c r="D283" s="356">
        <v>22021001</v>
      </c>
      <c r="E283" s="259" t="s">
        <v>16</v>
      </c>
      <c r="F283" s="409">
        <v>3824800</v>
      </c>
      <c r="G283" s="404">
        <v>1500000</v>
      </c>
      <c r="H283" s="304">
        <v>41835000</v>
      </c>
      <c r="I283" s="304">
        <v>41835000</v>
      </c>
    </row>
    <row r="284" spans="1:9">
      <c r="A284" s="357"/>
      <c r="B284" s="259"/>
      <c r="C284" s="406" t="s">
        <v>1283</v>
      </c>
      <c r="D284" s="356">
        <v>22021003</v>
      </c>
      <c r="E284" s="259" t="s">
        <v>17</v>
      </c>
      <c r="F284" s="409">
        <v>4781000</v>
      </c>
      <c r="G284" s="404">
        <v>10200000</v>
      </c>
      <c r="H284" s="304">
        <v>51200000</v>
      </c>
      <c r="I284" s="304">
        <v>51200000</v>
      </c>
    </row>
    <row r="285" spans="1:9">
      <c r="A285" s="357"/>
      <c r="B285" s="259"/>
      <c r="C285" s="406" t="s">
        <v>1283</v>
      </c>
      <c r="D285" s="356">
        <v>22021014</v>
      </c>
      <c r="E285" s="259" t="s">
        <v>124</v>
      </c>
      <c r="F285" s="409"/>
      <c r="G285" s="404">
        <v>450000</v>
      </c>
      <c r="H285" s="304">
        <v>450000</v>
      </c>
      <c r="I285" s="304">
        <v>450000</v>
      </c>
    </row>
    <row r="286" spans="1:9">
      <c r="A286" s="357"/>
      <c r="B286" s="259"/>
      <c r="C286" s="406" t="s">
        <v>1283</v>
      </c>
      <c r="D286" s="400">
        <v>23020325</v>
      </c>
      <c r="E286" s="259" t="s">
        <v>587</v>
      </c>
      <c r="F286" s="409"/>
      <c r="G286" s="404">
        <v>4600000</v>
      </c>
      <c r="H286" s="304">
        <v>4600000</v>
      </c>
      <c r="I286" s="304">
        <v>4600000</v>
      </c>
    </row>
    <row r="287" spans="1:9">
      <c r="A287" s="357"/>
      <c r="B287" s="259"/>
      <c r="C287" s="406" t="s">
        <v>1283</v>
      </c>
      <c r="D287" s="400">
        <v>23020326</v>
      </c>
      <c r="E287" s="259" t="s">
        <v>1058</v>
      </c>
      <c r="F287" s="409"/>
      <c r="G287" s="404">
        <v>75000000</v>
      </c>
      <c r="H287" s="304">
        <v>75000000</v>
      </c>
      <c r="I287" s="304">
        <v>75000000</v>
      </c>
    </row>
    <row r="288" spans="1:9">
      <c r="A288" s="357"/>
      <c r="B288" s="259"/>
      <c r="C288" s="406" t="s">
        <v>1283</v>
      </c>
      <c r="D288" s="400">
        <v>23020328</v>
      </c>
      <c r="E288" s="259" t="s">
        <v>588</v>
      </c>
      <c r="F288" s="409"/>
      <c r="G288" s="404">
        <v>4600000</v>
      </c>
      <c r="H288" s="304">
        <v>4600000</v>
      </c>
      <c r="I288" s="304">
        <v>4600000</v>
      </c>
    </row>
    <row r="289" spans="1:9">
      <c r="A289" s="357"/>
      <c r="B289" s="259"/>
      <c r="C289" s="406" t="s">
        <v>1283</v>
      </c>
      <c r="D289" s="356">
        <v>22020306</v>
      </c>
      <c r="E289" s="259" t="s">
        <v>21</v>
      </c>
      <c r="F289" s="409">
        <v>1927699</v>
      </c>
      <c r="G289" s="404">
        <v>0</v>
      </c>
      <c r="H289" s="304">
        <v>0</v>
      </c>
      <c r="I289" s="304">
        <v>0</v>
      </c>
    </row>
    <row r="290" spans="1:9" s="310" customFormat="1" ht="31.5">
      <c r="A290" s="359" t="s">
        <v>1719</v>
      </c>
      <c r="B290" s="308" t="s">
        <v>1463</v>
      </c>
      <c r="C290" s="407" t="s">
        <v>1287</v>
      </c>
      <c r="D290" s="400"/>
      <c r="E290" s="308"/>
      <c r="F290" s="326">
        <f>SUM(F264:F289)</f>
        <v>67072171</v>
      </c>
      <c r="G290" s="326">
        <f>SUM(G264:G289)</f>
        <v>184030500</v>
      </c>
      <c r="H290" s="326">
        <f>SUM(H264:H289)</f>
        <v>541525500</v>
      </c>
      <c r="I290" s="326">
        <f>SUM(I264:I289)</f>
        <v>541525500</v>
      </c>
    </row>
    <row r="291" spans="1:9" s="310" customFormat="1" ht="31.5">
      <c r="A291" s="359" t="s">
        <v>1719</v>
      </c>
      <c r="B291" s="308" t="s">
        <v>1463</v>
      </c>
      <c r="C291" s="407" t="s">
        <v>1288</v>
      </c>
      <c r="D291" s="400"/>
      <c r="E291" s="308"/>
      <c r="F291" s="326">
        <f>F290+F263</f>
        <v>156413905</v>
      </c>
      <c r="G291" s="326">
        <f>G290+G263</f>
        <v>272568776.94</v>
      </c>
      <c r="H291" s="326">
        <f>H290+H263</f>
        <v>630063776.94000006</v>
      </c>
      <c r="I291" s="326">
        <f>I290+I263</f>
        <v>630063776.94000006</v>
      </c>
    </row>
    <row r="292" spans="1:9" s="310" customFormat="1">
      <c r="A292" s="359"/>
      <c r="B292" s="308"/>
      <c r="C292" s="407"/>
      <c r="D292" s="400"/>
      <c r="E292" s="308"/>
      <c r="F292" s="408"/>
      <c r="G292" s="404"/>
      <c r="H292" s="326"/>
      <c r="I292" s="326"/>
    </row>
    <row r="293" spans="1:9" s="310" customFormat="1">
      <c r="A293" s="359" t="s">
        <v>1722</v>
      </c>
      <c r="B293" s="308" t="s">
        <v>1464</v>
      </c>
      <c r="C293" s="407"/>
      <c r="D293" s="400"/>
      <c r="E293" s="308"/>
      <c r="F293" s="408"/>
      <c r="G293" s="404"/>
      <c r="H293" s="326"/>
      <c r="I293" s="326"/>
    </row>
    <row r="294" spans="1:9">
      <c r="A294" s="357"/>
      <c r="B294" s="259"/>
      <c r="C294" s="402" t="s">
        <v>1281</v>
      </c>
      <c r="D294" s="356">
        <v>21010101</v>
      </c>
      <c r="E294" s="259" t="s">
        <v>368</v>
      </c>
      <c r="F294" s="304">
        <v>163823355</v>
      </c>
      <c r="G294" s="404">
        <v>211233356.03999999</v>
      </c>
      <c r="H294" s="304">
        <v>211233356.03999999</v>
      </c>
      <c r="I294" s="304">
        <v>211233356.03999999</v>
      </c>
    </row>
    <row r="295" spans="1:9">
      <c r="A295" s="357"/>
      <c r="B295" s="259"/>
      <c r="C295" s="402" t="s">
        <v>1281</v>
      </c>
      <c r="D295" s="356">
        <v>21020101</v>
      </c>
      <c r="E295" s="259" t="s">
        <v>377</v>
      </c>
      <c r="F295" s="304">
        <v>11493648</v>
      </c>
      <c r="G295" s="404">
        <v>10487347.199999999</v>
      </c>
      <c r="H295" s="304">
        <v>10487347.199999999</v>
      </c>
      <c r="I295" s="304">
        <v>10487347.199999999</v>
      </c>
    </row>
    <row r="296" spans="1:9">
      <c r="A296" s="357"/>
      <c r="B296" s="259"/>
      <c r="C296" s="402" t="s">
        <v>1281</v>
      </c>
      <c r="D296" s="356">
        <v>21020102</v>
      </c>
      <c r="E296" s="259" t="s">
        <v>99</v>
      </c>
      <c r="F296" s="304">
        <v>4554339</v>
      </c>
      <c r="G296" s="404">
        <v>4441060.8</v>
      </c>
      <c r="H296" s="304">
        <v>4441060.8</v>
      </c>
      <c r="I296" s="304">
        <v>4441060.8</v>
      </c>
    </row>
    <row r="297" spans="1:9">
      <c r="A297" s="357"/>
      <c r="B297" s="259"/>
      <c r="C297" s="402" t="s">
        <v>1281</v>
      </c>
      <c r="D297" s="356">
        <v>21020103</v>
      </c>
      <c r="E297" s="259" t="s">
        <v>370</v>
      </c>
      <c r="F297" s="304">
        <v>2277568</v>
      </c>
      <c r="G297" s="404">
        <v>2211081.12</v>
      </c>
      <c r="H297" s="304">
        <v>2211081.12</v>
      </c>
      <c r="I297" s="304">
        <v>2211081.12</v>
      </c>
    </row>
    <row r="298" spans="1:9">
      <c r="A298" s="357"/>
      <c r="B298" s="259"/>
      <c r="C298" s="402" t="s">
        <v>1281</v>
      </c>
      <c r="D298" s="356">
        <v>21020104</v>
      </c>
      <c r="E298" s="259" t="s">
        <v>371</v>
      </c>
      <c r="F298" s="304">
        <v>36877264</v>
      </c>
      <c r="G298" s="404">
        <v>52972043.759999998</v>
      </c>
      <c r="H298" s="304">
        <v>52972043.759999998</v>
      </c>
      <c r="I298" s="304">
        <v>52972043.759999998</v>
      </c>
    </row>
    <row r="299" spans="1:9">
      <c r="A299" s="357"/>
      <c r="B299" s="259"/>
      <c r="C299" s="402" t="s">
        <v>1281</v>
      </c>
      <c r="D299" s="356">
        <v>21020105</v>
      </c>
      <c r="E299" s="259" t="s">
        <v>405</v>
      </c>
      <c r="F299" s="304">
        <v>16382336</v>
      </c>
      <c r="G299" s="404">
        <v>50861903.399999999</v>
      </c>
      <c r="H299" s="304">
        <v>50861903.399999999</v>
      </c>
      <c r="I299" s="304">
        <v>50861903.399999999</v>
      </c>
    </row>
    <row r="300" spans="1:9">
      <c r="A300" s="357"/>
      <c r="B300" s="259"/>
      <c r="C300" s="402" t="s">
        <v>1281</v>
      </c>
      <c r="D300" s="356">
        <v>21020106</v>
      </c>
      <c r="E300" s="259" t="s">
        <v>373</v>
      </c>
      <c r="F300" s="304">
        <v>16116272</v>
      </c>
      <c r="G300" s="404">
        <v>21123335.600000001</v>
      </c>
      <c r="H300" s="304">
        <v>21123335.600000001</v>
      </c>
      <c r="I300" s="304">
        <v>21123335.600000001</v>
      </c>
    </row>
    <row r="301" spans="1:9">
      <c r="A301" s="357"/>
      <c r="B301" s="259"/>
      <c r="C301" s="402" t="s">
        <v>1281</v>
      </c>
      <c r="D301" s="356">
        <v>21020107</v>
      </c>
      <c r="E301" s="259" t="s">
        <v>374</v>
      </c>
      <c r="F301" s="304">
        <v>32089336</v>
      </c>
      <c r="G301" s="404">
        <v>42856959.840000004</v>
      </c>
      <c r="H301" s="304">
        <v>42856959.840000004</v>
      </c>
      <c r="I301" s="304">
        <v>42856959.840000004</v>
      </c>
    </row>
    <row r="302" spans="1:9">
      <c r="A302" s="357"/>
      <c r="B302" s="259"/>
      <c r="C302" s="402" t="s">
        <v>1281</v>
      </c>
      <c r="D302" s="356">
        <v>21020111</v>
      </c>
      <c r="E302" s="259" t="s">
        <v>1271</v>
      </c>
      <c r="F302" s="304">
        <v>29125349</v>
      </c>
      <c r="G302" s="404">
        <v>35603072.159999996</v>
      </c>
      <c r="H302" s="304">
        <v>35603072.159999996</v>
      </c>
      <c r="I302" s="304">
        <v>35603072.159999996</v>
      </c>
    </row>
    <row r="303" spans="1:9">
      <c r="A303" s="357"/>
      <c r="B303" s="259"/>
      <c r="C303" s="402" t="s">
        <v>1281</v>
      </c>
      <c r="D303" s="356">
        <v>21020112</v>
      </c>
      <c r="E303" s="259" t="s">
        <v>1272</v>
      </c>
      <c r="F303" s="304">
        <v>9708450</v>
      </c>
      <c r="G303" s="404">
        <v>11579691.720000001</v>
      </c>
      <c r="H303" s="304">
        <v>11579691.720000001</v>
      </c>
      <c r="I303" s="304">
        <v>11579691.720000001</v>
      </c>
    </row>
    <row r="304" spans="1:9">
      <c r="A304" s="357"/>
      <c r="B304" s="259"/>
      <c r="C304" s="402" t="s">
        <v>1281</v>
      </c>
      <c r="D304" s="356">
        <v>22020303</v>
      </c>
      <c r="E304" s="259" t="s">
        <v>6</v>
      </c>
      <c r="F304" s="304">
        <v>17549827</v>
      </c>
      <c r="G304" s="404">
        <v>25380505.32</v>
      </c>
      <c r="H304" s="304">
        <v>25380505.32</v>
      </c>
      <c r="I304" s="304">
        <v>25380505.32</v>
      </c>
    </row>
    <row r="305" spans="1:9">
      <c r="A305" s="357"/>
      <c r="B305" s="259"/>
      <c r="C305" s="402" t="s">
        <v>1281</v>
      </c>
      <c r="D305" s="356">
        <v>21020151</v>
      </c>
      <c r="E305" s="259" t="s">
        <v>122</v>
      </c>
      <c r="F305" s="304">
        <v>50000000</v>
      </c>
      <c r="G305" s="404">
        <v>50000000</v>
      </c>
      <c r="H305" s="304">
        <v>50000000</v>
      </c>
      <c r="I305" s="304">
        <v>50000000</v>
      </c>
    </row>
    <row r="306" spans="1:9">
      <c r="A306" s="357"/>
      <c r="B306" s="259"/>
      <c r="C306" s="402" t="s">
        <v>1281</v>
      </c>
      <c r="D306" s="356">
        <v>21020109</v>
      </c>
      <c r="E306" s="259" t="s">
        <v>1273</v>
      </c>
      <c r="F306" s="304">
        <v>100000000</v>
      </c>
      <c r="G306" s="404">
        <v>50000000</v>
      </c>
      <c r="H306" s="304">
        <v>50000000</v>
      </c>
      <c r="I306" s="304">
        <v>50000000</v>
      </c>
    </row>
    <row r="307" spans="1:9">
      <c r="A307" s="357"/>
      <c r="B307" s="259"/>
      <c r="C307" s="402" t="s">
        <v>1281</v>
      </c>
      <c r="D307" s="356">
        <v>22010109</v>
      </c>
      <c r="E307" s="259" t="s">
        <v>111</v>
      </c>
      <c r="F307" s="304"/>
      <c r="G307" s="404">
        <v>50000000</v>
      </c>
      <c r="H307" s="304">
        <v>50000000</v>
      </c>
      <c r="I307" s="304">
        <v>50000000</v>
      </c>
    </row>
    <row r="308" spans="1:9" s="310" customFormat="1">
      <c r="A308" s="359" t="s">
        <v>1722</v>
      </c>
      <c r="B308" s="308" t="s">
        <v>1988</v>
      </c>
      <c r="C308" s="405" t="s">
        <v>1282</v>
      </c>
      <c r="D308" s="400"/>
      <c r="E308" s="308"/>
      <c r="F308" s="326">
        <f>SUM(F294:F307)</f>
        <v>489997744</v>
      </c>
      <c r="G308" s="326">
        <f>SUM(G294:G307)</f>
        <v>618750356.96000004</v>
      </c>
      <c r="H308" s="326">
        <f>SUM(H294:H307)</f>
        <v>618750356.96000004</v>
      </c>
      <c r="I308" s="326">
        <f>SUM(I294:I307)</f>
        <v>618750356.96000004</v>
      </c>
    </row>
    <row r="309" spans="1:9">
      <c r="A309" s="357"/>
      <c r="B309" s="259"/>
      <c r="C309" s="406" t="s">
        <v>1283</v>
      </c>
      <c r="D309" s="356">
        <v>22020105</v>
      </c>
      <c r="E309" s="259" t="s">
        <v>1250</v>
      </c>
      <c r="F309" s="409">
        <v>4781000</v>
      </c>
      <c r="G309" s="404">
        <v>6215103</v>
      </c>
      <c r="H309" s="304">
        <v>6215103</v>
      </c>
      <c r="I309" s="304">
        <v>6215103</v>
      </c>
    </row>
    <row r="310" spans="1:9">
      <c r="A310" s="357"/>
      <c r="B310" s="259"/>
      <c r="C310" s="406" t="s">
        <v>1283</v>
      </c>
      <c r="D310" s="356">
        <v>22020108</v>
      </c>
      <c r="E310" s="259" t="s">
        <v>50</v>
      </c>
      <c r="F310" s="409">
        <v>4781000</v>
      </c>
      <c r="G310" s="404">
        <v>5969880</v>
      </c>
      <c r="H310" s="304">
        <v>5969880</v>
      </c>
      <c r="I310" s="304">
        <v>5969880</v>
      </c>
    </row>
    <row r="311" spans="1:9">
      <c r="A311" s="357"/>
      <c r="B311" s="259"/>
      <c r="C311" s="406" t="s">
        <v>1283</v>
      </c>
      <c r="D311" s="356">
        <v>22020301</v>
      </c>
      <c r="E311" s="259" t="s">
        <v>5</v>
      </c>
      <c r="F311" s="409">
        <v>3977792</v>
      </c>
      <c r="G311" s="404">
        <v>5541615</v>
      </c>
      <c r="H311" s="304">
        <v>5541615</v>
      </c>
      <c r="I311" s="304">
        <v>5541615</v>
      </c>
    </row>
    <row r="312" spans="1:9">
      <c r="A312" s="357"/>
      <c r="B312" s="259"/>
      <c r="C312" s="406" t="s">
        <v>1283</v>
      </c>
      <c r="D312" s="356">
        <v>22020305</v>
      </c>
      <c r="E312" s="259" t="s">
        <v>35</v>
      </c>
      <c r="F312" s="409">
        <v>9562000</v>
      </c>
      <c r="G312" s="404">
        <v>23075000</v>
      </c>
      <c r="H312" s="304">
        <v>23075000</v>
      </c>
      <c r="I312" s="304">
        <v>23075000</v>
      </c>
    </row>
    <row r="313" spans="1:9">
      <c r="A313" s="357"/>
      <c r="B313" s="259"/>
      <c r="C313" s="406" t="s">
        <v>1283</v>
      </c>
      <c r="D313" s="356">
        <v>22020315</v>
      </c>
      <c r="E313" s="259" t="s">
        <v>8</v>
      </c>
      <c r="F313" s="409">
        <v>829982</v>
      </c>
      <c r="G313" s="404">
        <v>3712000</v>
      </c>
      <c r="H313" s="304">
        <v>3712000</v>
      </c>
      <c r="I313" s="304">
        <v>3712000</v>
      </c>
    </row>
    <row r="314" spans="1:9">
      <c r="A314" s="357"/>
      <c r="B314" s="259"/>
      <c r="C314" s="406" t="s">
        <v>1283</v>
      </c>
      <c r="D314" s="356">
        <v>22020401</v>
      </c>
      <c r="E314" s="259" t="s">
        <v>1985</v>
      </c>
      <c r="F314" s="409">
        <v>3584430</v>
      </c>
      <c r="G314" s="404">
        <v>1034400</v>
      </c>
      <c r="H314" s="304">
        <v>1034400</v>
      </c>
      <c r="I314" s="304">
        <v>1034400</v>
      </c>
    </row>
    <row r="315" spans="1:9">
      <c r="A315" s="357"/>
      <c r="B315" s="259"/>
      <c r="C315" s="406" t="s">
        <v>1283</v>
      </c>
      <c r="D315" s="356">
        <v>22020402</v>
      </c>
      <c r="E315" s="259" t="s">
        <v>36</v>
      </c>
      <c r="F315" s="409">
        <v>382480</v>
      </c>
      <c r="G315" s="404">
        <v>459875</v>
      </c>
      <c r="H315" s="304">
        <v>459875</v>
      </c>
      <c r="I315" s="304">
        <v>459875</v>
      </c>
    </row>
    <row r="316" spans="1:9">
      <c r="A316" s="357"/>
      <c r="B316" s="259"/>
      <c r="C316" s="406" t="s">
        <v>1283</v>
      </c>
      <c r="D316" s="356">
        <v>22020404</v>
      </c>
      <c r="E316" s="259" t="s">
        <v>735</v>
      </c>
      <c r="F316" s="409">
        <v>1916225</v>
      </c>
      <c r="G316" s="404">
        <v>1992500</v>
      </c>
      <c r="H316" s="304">
        <v>1992500</v>
      </c>
      <c r="I316" s="304">
        <v>1992500</v>
      </c>
    </row>
    <row r="317" spans="1:9">
      <c r="A317" s="357"/>
      <c r="B317" s="259"/>
      <c r="C317" s="406" t="s">
        <v>1283</v>
      </c>
      <c r="D317" s="356">
        <v>22020405</v>
      </c>
      <c r="E317" s="259" t="s">
        <v>9</v>
      </c>
      <c r="F317" s="409">
        <v>3346700</v>
      </c>
      <c r="G317" s="404">
        <v>5001600</v>
      </c>
      <c r="H317" s="304">
        <v>5001600</v>
      </c>
      <c r="I317" s="304">
        <v>5001600</v>
      </c>
    </row>
    <row r="318" spans="1:9">
      <c r="A318" s="357"/>
      <c r="B318" s="259"/>
      <c r="C318" s="406" t="s">
        <v>1283</v>
      </c>
      <c r="D318" s="356">
        <v>22020416</v>
      </c>
      <c r="E318" s="259" t="s">
        <v>46</v>
      </c>
      <c r="F318" s="409">
        <v>19578195</v>
      </c>
      <c r="G318" s="404">
        <v>35864230</v>
      </c>
      <c r="H318" s="304">
        <v>35864230</v>
      </c>
      <c r="I318" s="304">
        <v>35864230</v>
      </c>
    </row>
    <row r="319" spans="1:9">
      <c r="A319" s="357"/>
      <c r="B319" s="259"/>
      <c r="C319" s="406" t="s">
        <v>1283</v>
      </c>
      <c r="D319" s="356">
        <v>23020327</v>
      </c>
      <c r="E319" s="259" t="s">
        <v>104</v>
      </c>
      <c r="F319" s="409"/>
      <c r="G319" s="404">
        <v>210150080</v>
      </c>
      <c r="H319" s="304">
        <v>340150080</v>
      </c>
      <c r="I319" s="304">
        <v>340150080</v>
      </c>
    </row>
    <row r="320" spans="1:9">
      <c r="A320" s="357"/>
      <c r="B320" s="259"/>
      <c r="C320" s="406" t="s">
        <v>1283</v>
      </c>
      <c r="D320" s="356">
        <v>22020604</v>
      </c>
      <c r="E320" s="259" t="s">
        <v>105</v>
      </c>
      <c r="F320" s="409">
        <v>478100000</v>
      </c>
      <c r="G320" s="404">
        <v>622520400</v>
      </c>
      <c r="H320" s="304">
        <v>622520400</v>
      </c>
      <c r="I320" s="304">
        <v>622520400</v>
      </c>
    </row>
    <row r="321" spans="1:9">
      <c r="A321" s="357"/>
      <c r="B321" s="259"/>
      <c r="C321" s="406" t="s">
        <v>1283</v>
      </c>
      <c r="D321" s="356">
        <v>22020606</v>
      </c>
      <c r="E321" s="259" t="s">
        <v>106</v>
      </c>
      <c r="F321" s="409">
        <v>2199834006</v>
      </c>
      <c r="G321" s="404">
        <v>2000000000</v>
      </c>
      <c r="H321" s="304">
        <v>2598336780</v>
      </c>
      <c r="I321" s="304">
        <v>2598336780</v>
      </c>
    </row>
    <row r="322" spans="1:9">
      <c r="A322" s="357"/>
      <c r="B322" s="259"/>
      <c r="C322" s="406" t="s">
        <v>1283</v>
      </c>
      <c r="D322" s="356">
        <v>22020801</v>
      </c>
      <c r="E322" s="259" t="s">
        <v>13</v>
      </c>
      <c r="F322" s="409">
        <v>1912400</v>
      </c>
      <c r="G322" s="404">
        <v>3132000</v>
      </c>
      <c r="H322" s="304">
        <v>3132000</v>
      </c>
      <c r="I322" s="304">
        <v>339300000</v>
      </c>
    </row>
    <row r="323" spans="1:9">
      <c r="A323" s="357"/>
      <c r="B323" s="259"/>
      <c r="C323" s="406" t="s">
        <v>1283</v>
      </c>
      <c r="D323" s="356">
        <v>22020803</v>
      </c>
      <c r="E323" s="259" t="s">
        <v>14</v>
      </c>
      <c r="F323" s="409">
        <v>22948800</v>
      </c>
      <c r="G323" s="404">
        <v>30760000</v>
      </c>
      <c r="H323" s="304">
        <v>30760000</v>
      </c>
      <c r="I323" s="304">
        <v>30760000</v>
      </c>
    </row>
    <row r="324" spans="1:9">
      <c r="A324" s="357"/>
      <c r="B324" s="259"/>
      <c r="C324" s="406" t="s">
        <v>1283</v>
      </c>
      <c r="D324" s="356">
        <v>22020901</v>
      </c>
      <c r="E324" s="259" t="s">
        <v>15</v>
      </c>
      <c r="F324" s="409"/>
      <c r="G324" s="404">
        <v>156467.63999999998</v>
      </c>
      <c r="H324" s="304">
        <v>156467.63999999998</v>
      </c>
      <c r="I324" s="304">
        <v>156467.63999999998</v>
      </c>
    </row>
    <row r="325" spans="1:9">
      <c r="A325" s="357"/>
      <c r="B325" s="259"/>
      <c r="C325" s="406" t="s">
        <v>1283</v>
      </c>
      <c r="D325" s="356">
        <v>22021001</v>
      </c>
      <c r="E325" s="259" t="s">
        <v>16</v>
      </c>
      <c r="F325" s="409">
        <v>20080200</v>
      </c>
      <c r="G325" s="404">
        <v>20987575</v>
      </c>
      <c r="H325" s="304">
        <v>513062575</v>
      </c>
      <c r="I325" s="304">
        <v>513137575</v>
      </c>
    </row>
    <row r="326" spans="1:9">
      <c r="A326" s="357"/>
      <c r="B326" s="259"/>
      <c r="C326" s="406" t="s">
        <v>1283</v>
      </c>
      <c r="D326" s="356">
        <v>22021003</v>
      </c>
      <c r="E326" s="259" t="s">
        <v>17</v>
      </c>
      <c r="F326" s="409">
        <v>4694942</v>
      </c>
      <c r="G326" s="404">
        <v>4110000</v>
      </c>
      <c r="H326" s="304">
        <v>11110000</v>
      </c>
      <c r="I326" s="304">
        <v>11110000</v>
      </c>
    </row>
    <row r="327" spans="1:9">
      <c r="A327" s="357"/>
      <c r="B327" s="259"/>
      <c r="C327" s="406" t="s">
        <v>1283</v>
      </c>
      <c r="D327" s="356">
        <v>22021022</v>
      </c>
      <c r="E327" s="259" t="s">
        <v>107</v>
      </c>
      <c r="F327" s="409">
        <v>239050000</v>
      </c>
      <c r="G327" s="404">
        <v>300084676</v>
      </c>
      <c r="H327" s="304">
        <v>350084676</v>
      </c>
      <c r="I327" s="304">
        <v>350084676</v>
      </c>
    </row>
    <row r="328" spans="1:9">
      <c r="A328" s="357"/>
      <c r="B328" s="259"/>
      <c r="C328" s="406" t="s">
        <v>1283</v>
      </c>
      <c r="D328" s="356">
        <v>22021024</v>
      </c>
      <c r="E328" s="259" t="s">
        <v>108</v>
      </c>
      <c r="F328" s="409">
        <v>143430000</v>
      </c>
      <c r="G328" s="404">
        <v>198104800</v>
      </c>
      <c r="H328" s="304">
        <v>198104800</v>
      </c>
      <c r="I328" s="304">
        <v>198104800</v>
      </c>
    </row>
    <row r="329" spans="1:9" ht="31.5">
      <c r="A329" s="357"/>
      <c r="B329" s="259"/>
      <c r="C329" s="406" t="s">
        <v>1283</v>
      </c>
      <c r="D329" s="356">
        <v>22020520</v>
      </c>
      <c r="E329" s="259" t="s">
        <v>4432</v>
      </c>
      <c r="F329" s="409">
        <v>1147440000</v>
      </c>
      <c r="G329" s="404">
        <v>0</v>
      </c>
      <c r="H329" s="304">
        <v>23246315</v>
      </c>
      <c r="I329" s="304">
        <v>23246315</v>
      </c>
    </row>
    <row r="330" spans="1:9">
      <c r="A330" s="357"/>
      <c r="B330" s="259"/>
      <c r="C330" s="406" t="s">
        <v>1283</v>
      </c>
      <c r="D330" s="356">
        <v>22020205</v>
      </c>
      <c r="E330" s="259" t="s">
        <v>20</v>
      </c>
      <c r="F330" s="409">
        <v>1912400</v>
      </c>
      <c r="G330" s="404"/>
      <c r="H330" s="304"/>
      <c r="I330" s="304"/>
    </row>
    <row r="331" spans="1:9">
      <c r="A331" s="357"/>
      <c r="B331" s="259"/>
      <c r="C331" s="406" t="s">
        <v>1283</v>
      </c>
      <c r="D331" s="356">
        <v>22020208</v>
      </c>
      <c r="E331" s="259" t="s">
        <v>4397</v>
      </c>
      <c r="F331" s="409">
        <v>956200</v>
      </c>
      <c r="G331" s="404"/>
      <c r="H331" s="304"/>
      <c r="I331" s="304"/>
    </row>
    <row r="332" spans="1:9" s="310" customFormat="1">
      <c r="A332" s="359" t="s">
        <v>1722</v>
      </c>
      <c r="B332" s="308" t="s">
        <v>1988</v>
      </c>
      <c r="C332" s="407" t="s">
        <v>1287</v>
      </c>
      <c r="D332" s="400"/>
      <c r="E332" s="308"/>
      <c r="F332" s="326">
        <f>SUM(F309:F331)</f>
        <v>4313098752</v>
      </c>
      <c r="G332" s="326">
        <f>SUM(G309:G331)</f>
        <v>3478872201.6399999</v>
      </c>
      <c r="H332" s="326">
        <f>SUM(H309:H331)</f>
        <v>4779530296.6399994</v>
      </c>
      <c r="I332" s="326">
        <f>SUM(I309:I331)</f>
        <v>5115773296.6399994</v>
      </c>
    </row>
    <row r="333" spans="1:9" s="310" customFormat="1">
      <c r="A333" s="359" t="s">
        <v>1722</v>
      </c>
      <c r="B333" s="308" t="s">
        <v>1988</v>
      </c>
      <c r="C333" s="407" t="s">
        <v>1288</v>
      </c>
      <c r="D333" s="400"/>
      <c r="E333" s="308"/>
      <c r="F333" s="326">
        <f>F332+F308</f>
        <v>4803096496</v>
      </c>
      <c r="G333" s="326">
        <f>G332+G308</f>
        <v>4097622558.5999999</v>
      </c>
      <c r="H333" s="326">
        <f>H332+H308</f>
        <v>5398280653.5999994</v>
      </c>
      <c r="I333" s="326">
        <f>I332+I308</f>
        <v>5734523653.5999994</v>
      </c>
    </row>
    <row r="334" spans="1:9" s="310" customFormat="1">
      <c r="A334" s="359"/>
      <c r="B334" s="308"/>
      <c r="C334" s="407"/>
      <c r="D334" s="400"/>
      <c r="E334" s="308"/>
      <c r="F334" s="408"/>
      <c r="G334" s="404"/>
      <c r="H334" s="326"/>
      <c r="I334" s="326"/>
    </row>
    <row r="335" spans="1:9" s="310" customFormat="1">
      <c r="A335" s="359" t="s">
        <v>1723</v>
      </c>
      <c r="B335" s="308" t="s">
        <v>663</v>
      </c>
      <c r="C335" s="407"/>
      <c r="D335" s="400"/>
      <c r="E335" s="308"/>
      <c r="F335" s="408"/>
      <c r="G335" s="404"/>
      <c r="H335" s="326"/>
      <c r="I335" s="326"/>
    </row>
    <row r="336" spans="1:9" s="310" customFormat="1">
      <c r="A336" s="357"/>
      <c r="B336" s="259"/>
      <c r="C336" s="402" t="s">
        <v>1281</v>
      </c>
      <c r="D336" s="356">
        <v>21010101</v>
      </c>
      <c r="E336" s="259" t="s">
        <v>368</v>
      </c>
      <c r="F336" s="304">
        <v>19497197</v>
      </c>
      <c r="G336" s="404">
        <v>19124905.800000004</v>
      </c>
      <c r="H336" s="304">
        <v>19124905.800000004</v>
      </c>
      <c r="I336" s="304">
        <v>19124905.800000004</v>
      </c>
    </row>
    <row r="337" spans="1:9" s="310" customFormat="1">
      <c r="A337" s="357"/>
      <c r="B337" s="259"/>
      <c r="C337" s="402" t="s">
        <v>1281</v>
      </c>
      <c r="D337" s="356">
        <v>21020101</v>
      </c>
      <c r="E337" s="259" t="s">
        <v>369</v>
      </c>
      <c r="F337" s="304">
        <v>4869359</v>
      </c>
      <c r="G337" s="404">
        <v>5299002.3600000013</v>
      </c>
      <c r="H337" s="304">
        <v>5299002.3600000013</v>
      </c>
      <c r="I337" s="304">
        <v>5299002.3600000013</v>
      </c>
    </row>
    <row r="338" spans="1:9" s="310" customFormat="1">
      <c r="A338" s="357"/>
      <c r="B338" s="259"/>
      <c r="C338" s="402" t="s">
        <v>1281</v>
      </c>
      <c r="D338" s="356">
        <v>21020102</v>
      </c>
      <c r="E338" s="259" t="s">
        <v>99</v>
      </c>
      <c r="F338" s="304">
        <v>1947805</v>
      </c>
      <c r="G338" s="404">
        <v>1893469.7966666659</v>
      </c>
      <c r="H338" s="304">
        <v>1893469.7966666659</v>
      </c>
      <c r="I338" s="304">
        <v>1893469.7966666659</v>
      </c>
    </row>
    <row r="339" spans="1:9" s="310" customFormat="1">
      <c r="A339" s="357"/>
      <c r="B339" s="259"/>
      <c r="C339" s="402" t="s">
        <v>1281</v>
      </c>
      <c r="D339" s="356">
        <v>21020103</v>
      </c>
      <c r="E339" s="259" t="s">
        <v>370</v>
      </c>
      <c r="F339" s="304">
        <v>973901</v>
      </c>
      <c r="G339" s="404">
        <v>950082.73999999976</v>
      </c>
      <c r="H339" s="304">
        <v>950082.73999999976</v>
      </c>
      <c r="I339" s="304">
        <v>950082.73999999976</v>
      </c>
    </row>
    <row r="340" spans="1:9" s="310" customFormat="1">
      <c r="A340" s="357"/>
      <c r="B340" s="259"/>
      <c r="C340" s="402" t="s">
        <v>1281</v>
      </c>
      <c r="D340" s="356">
        <v>21020104</v>
      </c>
      <c r="E340" s="259" t="s">
        <v>371</v>
      </c>
      <c r="F340" s="304">
        <v>973901</v>
      </c>
      <c r="G340" s="404">
        <v>950082.73999999976</v>
      </c>
      <c r="H340" s="304">
        <v>950082.73999999976</v>
      </c>
      <c r="I340" s="304">
        <v>950082.73999999976</v>
      </c>
    </row>
    <row r="341" spans="1:9" s="310" customFormat="1">
      <c r="A341" s="357"/>
      <c r="B341" s="259"/>
      <c r="C341" s="402" t="s">
        <v>1281</v>
      </c>
      <c r="D341" s="356">
        <v>21020106</v>
      </c>
      <c r="E341" s="259" t="s">
        <v>373</v>
      </c>
      <c r="F341" s="304">
        <v>1927930</v>
      </c>
      <c r="G341" s="404">
        <v>1912490.5800000005</v>
      </c>
      <c r="H341" s="304">
        <v>1912490.5800000005</v>
      </c>
      <c r="I341" s="304">
        <v>1912490.5800000005</v>
      </c>
    </row>
    <row r="342" spans="1:9" s="310" customFormat="1">
      <c r="A342" s="357"/>
      <c r="B342" s="259"/>
      <c r="C342" s="402" t="s">
        <v>1281</v>
      </c>
      <c r="D342" s="356">
        <v>21020124</v>
      </c>
      <c r="E342" s="259" t="s">
        <v>376</v>
      </c>
      <c r="F342" s="304">
        <v>1188240</v>
      </c>
      <c r="G342" s="404"/>
      <c r="H342" s="304"/>
      <c r="I342" s="304"/>
    </row>
    <row r="343" spans="1:9" s="310" customFormat="1">
      <c r="A343" s="357"/>
      <c r="B343" s="259"/>
      <c r="C343" s="402" t="s">
        <v>1281</v>
      </c>
      <c r="D343" s="400">
        <v>21010125</v>
      </c>
      <c r="E343" s="259" t="s">
        <v>378</v>
      </c>
      <c r="F343" s="304">
        <v>5436000</v>
      </c>
      <c r="G343" s="404"/>
      <c r="H343" s="304"/>
      <c r="I343" s="304"/>
    </row>
    <row r="344" spans="1:9" s="310" customFormat="1">
      <c r="A344" s="359" t="s">
        <v>1723</v>
      </c>
      <c r="B344" s="308" t="s">
        <v>663</v>
      </c>
      <c r="C344" s="405" t="s">
        <v>1282</v>
      </c>
      <c r="D344" s="400"/>
      <c r="E344" s="308"/>
      <c r="F344" s="408">
        <f>SUM(F336:F343)</f>
        <v>36814333</v>
      </c>
      <c r="G344" s="326">
        <f>SUM(G336:G343)</f>
        <v>30130034.016666669</v>
      </c>
      <c r="H344" s="326">
        <f>SUM(H336:H343)</f>
        <v>30130034.016666669</v>
      </c>
      <c r="I344" s="326">
        <f>SUM(I336:I343)</f>
        <v>30130034.016666669</v>
      </c>
    </row>
    <row r="345" spans="1:9">
      <c r="A345" s="357"/>
      <c r="B345" s="259"/>
      <c r="C345" s="406" t="s">
        <v>1283</v>
      </c>
      <c r="D345" s="356">
        <v>22020301</v>
      </c>
      <c r="E345" s="259" t="s">
        <v>5</v>
      </c>
      <c r="F345" s="409">
        <v>1289933</v>
      </c>
      <c r="G345" s="404">
        <v>561550</v>
      </c>
      <c r="H345" s="304">
        <v>561550</v>
      </c>
      <c r="I345" s="304">
        <v>561550</v>
      </c>
    </row>
    <row r="346" spans="1:9">
      <c r="A346" s="357"/>
      <c r="B346" s="259"/>
      <c r="C346" s="406" t="s">
        <v>1283</v>
      </c>
      <c r="D346" s="356">
        <v>22020305</v>
      </c>
      <c r="E346" s="259" t="s">
        <v>35</v>
      </c>
      <c r="F346" s="409"/>
      <c r="G346" s="404">
        <v>3000000</v>
      </c>
      <c r="H346" s="304">
        <v>5000000</v>
      </c>
      <c r="I346" s="304">
        <v>5000000</v>
      </c>
    </row>
    <row r="347" spans="1:9">
      <c r="A347" s="357"/>
      <c r="B347" s="259"/>
      <c r="C347" s="406" t="s">
        <v>1283</v>
      </c>
      <c r="D347" s="356">
        <v>22020312</v>
      </c>
      <c r="E347" s="259" t="s">
        <v>44</v>
      </c>
      <c r="F347" s="409"/>
      <c r="G347" s="404">
        <v>100000</v>
      </c>
      <c r="H347" s="304">
        <v>100000</v>
      </c>
      <c r="I347" s="304">
        <v>100000</v>
      </c>
    </row>
    <row r="348" spans="1:9">
      <c r="A348" s="357"/>
      <c r="B348" s="259"/>
      <c r="C348" s="406" t="s">
        <v>1283</v>
      </c>
      <c r="D348" s="356">
        <v>22020401</v>
      </c>
      <c r="E348" s="259" t="s">
        <v>1985</v>
      </c>
      <c r="F348" s="409">
        <v>327020</v>
      </c>
      <c r="G348" s="404">
        <v>90000</v>
      </c>
      <c r="H348" s="304">
        <v>90000</v>
      </c>
      <c r="I348" s="304">
        <v>90000</v>
      </c>
    </row>
    <row r="349" spans="1:9">
      <c r="A349" s="357"/>
      <c r="B349" s="259"/>
      <c r="C349" s="406" t="s">
        <v>1283</v>
      </c>
      <c r="D349" s="356">
        <v>22020402</v>
      </c>
      <c r="E349" s="259" t="s">
        <v>36</v>
      </c>
      <c r="F349" s="409">
        <v>281123</v>
      </c>
      <c r="G349" s="404">
        <v>161500</v>
      </c>
      <c r="H349" s="304">
        <v>161500</v>
      </c>
      <c r="I349" s="304">
        <v>161500</v>
      </c>
    </row>
    <row r="350" spans="1:9">
      <c r="A350" s="357"/>
      <c r="B350" s="259"/>
      <c r="C350" s="406" t="s">
        <v>1283</v>
      </c>
      <c r="D350" s="356">
        <v>22020404</v>
      </c>
      <c r="E350" s="259" t="s">
        <v>735</v>
      </c>
      <c r="F350" s="409"/>
      <c r="G350" s="404">
        <v>85100</v>
      </c>
      <c r="H350" s="304">
        <v>85100</v>
      </c>
      <c r="I350" s="304">
        <v>85100</v>
      </c>
    </row>
    <row r="351" spans="1:9">
      <c r="A351" s="357"/>
      <c r="B351" s="259"/>
      <c r="C351" s="406" t="s">
        <v>1283</v>
      </c>
      <c r="D351" s="356">
        <v>22020405</v>
      </c>
      <c r="E351" s="259" t="s">
        <v>9</v>
      </c>
      <c r="F351" s="409">
        <v>911007</v>
      </c>
      <c r="G351" s="404">
        <v>2266922.2199999997</v>
      </c>
      <c r="H351" s="304">
        <v>2266922.2199999997</v>
      </c>
      <c r="I351" s="304">
        <v>2266922.2199999997</v>
      </c>
    </row>
    <row r="352" spans="1:9">
      <c r="A352" s="357"/>
      <c r="B352" s="259"/>
      <c r="C352" s="406" t="s">
        <v>1283</v>
      </c>
      <c r="D352" s="356">
        <v>22020406</v>
      </c>
      <c r="E352" s="259" t="s">
        <v>45</v>
      </c>
      <c r="F352" s="409">
        <v>7179313</v>
      </c>
      <c r="G352" s="404">
        <v>2016500</v>
      </c>
      <c r="H352" s="304">
        <v>2016500</v>
      </c>
      <c r="I352" s="304">
        <v>2016500</v>
      </c>
    </row>
    <row r="353" spans="1:9">
      <c r="A353" s="357"/>
      <c r="B353" s="259"/>
      <c r="C353" s="406" t="s">
        <v>1283</v>
      </c>
      <c r="D353" s="356">
        <v>22020416</v>
      </c>
      <c r="E353" s="259" t="s">
        <v>46</v>
      </c>
      <c r="F353" s="409"/>
      <c r="G353" s="404">
        <v>51340</v>
      </c>
      <c r="H353" s="304">
        <v>51340</v>
      </c>
      <c r="I353" s="304">
        <v>51340</v>
      </c>
    </row>
    <row r="354" spans="1:9">
      <c r="A354" s="357"/>
      <c r="B354" s="259"/>
      <c r="C354" s="406" t="s">
        <v>1283</v>
      </c>
      <c r="D354" s="356">
        <v>22020801</v>
      </c>
      <c r="E354" s="259" t="s">
        <v>13</v>
      </c>
      <c r="F354" s="409"/>
      <c r="G354" s="404">
        <v>180000</v>
      </c>
      <c r="H354" s="304">
        <v>180000</v>
      </c>
      <c r="I354" s="304">
        <v>180000</v>
      </c>
    </row>
    <row r="355" spans="1:9">
      <c r="A355" s="357"/>
      <c r="B355" s="259"/>
      <c r="C355" s="406" t="s">
        <v>1283</v>
      </c>
      <c r="D355" s="356">
        <v>22020803</v>
      </c>
      <c r="E355" s="259" t="s">
        <v>14</v>
      </c>
      <c r="F355" s="409"/>
      <c r="G355" s="404">
        <v>480000</v>
      </c>
      <c r="H355" s="304">
        <v>480000</v>
      </c>
      <c r="I355" s="304">
        <v>480000</v>
      </c>
    </row>
    <row r="356" spans="1:9">
      <c r="A356" s="357"/>
      <c r="B356" s="259"/>
      <c r="C356" s="406" t="s">
        <v>1283</v>
      </c>
      <c r="D356" s="356">
        <v>22020901</v>
      </c>
      <c r="E356" s="259" t="s">
        <v>15</v>
      </c>
      <c r="F356" s="409">
        <v>9562</v>
      </c>
      <c r="G356" s="404">
        <v>120000</v>
      </c>
      <c r="H356" s="304">
        <v>120000</v>
      </c>
      <c r="I356" s="304">
        <v>120000</v>
      </c>
    </row>
    <row r="357" spans="1:9">
      <c r="A357" s="357"/>
      <c r="B357" s="259"/>
      <c r="C357" s="406" t="s">
        <v>1283</v>
      </c>
      <c r="D357" s="356">
        <v>22020209</v>
      </c>
      <c r="E357" s="259" t="s">
        <v>18</v>
      </c>
      <c r="F357" s="409"/>
      <c r="G357" s="404">
        <v>20000</v>
      </c>
      <c r="H357" s="304">
        <v>20000</v>
      </c>
      <c r="I357" s="304">
        <v>20000</v>
      </c>
    </row>
    <row r="358" spans="1:9">
      <c r="A358" s="357"/>
      <c r="B358" s="259"/>
      <c r="C358" s="406" t="s">
        <v>1283</v>
      </c>
      <c r="D358" s="356">
        <v>22021001</v>
      </c>
      <c r="E358" s="259" t="s">
        <v>16</v>
      </c>
      <c r="F358" s="409">
        <v>47810</v>
      </c>
      <c r="G358" s="404"/>
      <c r="H358" s="304"/>
      <c r="I358" s="304"/>
    </row>
    <row r="359" spans="1:9">
      <c r="A359" s="357"/>
      <c r="B359" s="259"/>
      <c r="C359" s="406" t="s">
        <v>1283</v>
      </c>
      <c r="D359" s="356">
        <v>22021003</v>
      </c>
      <c r="E359" s="259" t="s">
        <v>4347</v>
      </c>
      <c r="F359" s="409">
        <v>271630</v>
      </c>
      <c r="G359" s="404"/>
      <c r="H359" s="304"/>
      <c r="I359" s="304"/>
    </row>
    <row r="360" spans="1:9" s="310" customFormat="1">
      <c r="A360" s="359" t="s">
        <v>1723</v>
      </c>
      <c r="B360" s="308" t="s">
        <v>663</v>
      </c>
      <c r="C360" s="407" t="s">
        <v>1287</v>
      </c>
      <c r="D360" s="400"/>
      <c r="E360" s="308"/>
      <c r="F360" s="326">
        <f>SUM(F345:F359)</f>
        <v>10317398</v>
      </c>
      <c r="G360" s="326">
        <f>SUM(G345:G359)</f>
        <v>9132912.2199999988</v>
      </c>
      <c r="H360" s="326">
        <f>SUM(H345:H359)</f>
        <v>11132912.219999999</v>
      </c>
      <c r="I360" s="326">
        <f>SUM(I345:I359)</f>
        <v>11132912.219999999</v>
      </c>
    </row>
    <row r="361" spans="1:9" s="310" customFormat="1">
      <c r="A361" s="359" t="s">
        <v>1723</v>
      </c>
      <c r="B361" s="308" t="s">
        <v>663</v>
      </c>
      <c r="C361" s="407" t="s">
        <v>1288</v>
      </c>
      <c r="D361" s="400"/>
      <c r="E361" s="308"/>
      <c r="F361" s="326">
        <f>F360+F344</f>
        <v>47131731</v>
      </c>
      <c r="G361" s="326">
        <f>G360+G344</f>
        <v>39262946.236666664</v>
      </c>
      <c r="H361" s="326">
        <f>H360+H344</f>
        <v>41262946.236666664</v>
      </c>
      <c r="I361" s="326">
        <f>I360+I344</f>
        <v>41262946.236666664</v>
      </c>
    </row>
    <row r="362" spans="1:9" s="310" customFormat="1">
      <c r="A362" s="359"/>
      <c r="B362" s="308"/>
      <c r="C362" s="407"/>
      <c r="D362" s="400"/>
      <c r="E362" s="308"/>
      <c r="F362" s="408"/>
      <c r="G362" s="404"/>
      <c r="H362" s="326"/>
      <c r="I362" s="326"/>
    </row>
    <row r="363" spans="1:9" s="310" customFormat="1">
      <c r="A363" s="359" t="s">
        <v>1724</v>
      </c>
      <c r="B363" s="308" t="s">
        <v>1607</v>
      </c>
      <c r="C363" s="407"/>
      <c r="D363" s="400"/>
      <c r="E363" s="308"/>
      <c r="F363" s="408"/>
      <c r="G363" s="404"/>
      <c r="H363" s="326"/>
      <c r="I363" s="326"/>
    </row>
    <row r="364" spans="1:9">
      <c r="A364" s="357"/>
      <c r="B364" s="259"/>
      <c r="C364" s="406" t="s">
        <v>1283</v>
      </c>
      <c r="D364" s="356">
        <v>22020105</v>
      </c>
      <c r="E364" s="259" t="s">
        <v>1706</v>
      </c>
      <c r="F364" s="304">
        <v>1606416</v>
      </c>
      <c r="G364" s="404">
        <v>3480000</v>
      </c>
      <c r="H364" s="304">
        <v>3480000</v>
      </c>
      <c r="I364" s="304">
        <v>3480000</v>
      </c>
    </row>
    <row r="365" spans="1:9">
      <c r="A365" s="357"/>
      <c r="B365" s="259"/>
      <c r="C365" s="406" t="s">
        <v>1283</v>
      </c>
      <c r="D365" s="356">
        <v>22020203</v>
      </c>
      <c r="E365" s="259" t="s">
        <v>20</v>
      </c>
      <c r="F365" s="304">
        <v>229488</v>
      </c>
      <c r="G365" s="404">
        <v>720000</v>
      </c>
      <c r="H365" s="304">
        <v>720000</v>
      </c>
      <c r="I365" s="304">
        <v>720000</v>
      </c>
    </row>
    <row r="366" spans="1:9">
      <c r="A366" s="357"/>
      <c r="B366" s="259"/>
      <c r="C366" s="406" t="s">
        <v>1283</v>
      </c>
      <c r="D366" s="356">
        <v>22020204</v>
      </c>
      <c r="E366" s="259" t="s">
        <v>52</v>
      </c>
      <c r="F366" s="304">
        <v>559626</v>
      </c>
      <c r="G366" s="404">
        <v>2210520</v>
      </c>
      <c r="H366" s="304">
        <v>3120000</v>
      </c>
      <c r="I366" s="304">
        <v>3120000</v>
      </c>
    </row>
    <row r="367" spans="1:9">
      <c r="A367" s="357"/>
      <c r="B367" s="259"/>
      <c r="C367" s="406" t="s">
        <v>1283</v>
      </c>
      <c r="D367" s="356">
        <v>22020206</v>
      </c>
      <c r="E367" s="259" t="s">
        <v>33</v>
      </c>
      <c r="F367" s="304">
        <v>807989</v>
      </c>
      <c r="G367" s="404">
        <v>2410000</v>
      </c>
      <c r="H367" s="304">
        <v>2410000</v>
      </c>
      <c r="I367" s="304">
        <v>2410000</v>
      </c>
    </row>
    <row r="368" spans="1:9">
      <c r="A368" s="357"/>
      <c r="B368" s="259"/>
      <c r="C368" s="406" t="s">
        <v>1283</v>
      </c>
      <c r="D368" s="356">
        <v>22020209</v>
      </c>
      <c r="E368" s="259" t="s">
        <v>34</v>
      </c>
      <c r="F368" s="304">
        <v>458976</v>
      </c>
      <c r="G368" s="404">
        <v>1500000</v>
      </c>
      <c r="H368" s="304">
        <v>1500000</v>
      </c>
      <c r="I368" s="304">
        <v>1500000</v>
      </c>
    </row>
    <row r="369" spans="1:9">
      <c r="A369" s="357"/>
      <c r="B369" s="259"/>
      <c r="C369" s="406" t="s">
        <v>1283</v>
      </c>
      <c r="D369" s="356">
        <v>22020301</v>
      </c>
      <c r="E369" s="259" t="s">
        <v>5</v>
      </c>
      <c r="F369" s="304">
        <v>202045</v>
      </c>
      <c r="G369" s="404">
        <v>1107000</v>
      </c>
      <c r="H369" s="304">
        <v>854000</v>
      </c>
      <c r="I369" s="304">
        <v>854000</v>
      </c>
    </row>
    <row r="370" spans="1:9">
      <c r="A370" s="357"/>
      <c r="B370" s="259"/>
      <c r="C370" s="406" t="s">
        <v>1283</v>
      </c>
      <c r="D370" s="356">
        <v>22020303</v>
      </c>
      <c r="E370" s="259" t="s">
        <v>6</v>
      </c>
      <c r="F370" s="304">
        <v>413078</v>
      </c>
      <c r="G370" s="404">
        <v>432000</v>
      </c>
      <c r="H370" s="304">
        <v>410000</v>
      </c>
      <c r="I370" s="304">
        <v>410000</v>
      </c>
    </row>
    <row r="371" spans="1:9">
      <c r="A371" s="357"/>
      <c r="B371" s="259"/>
      <c r="C371" s="406" t="s">
        <v>1283</v>
      </c>
      <c r="D371" s="356">
        <v>22020401</v>
      </c>
      <c r="E371" s="259" t="s">
        <v>1985</v>
      </c>
      <c r="F371" s="304">
        <v>248612</v>
      </c>
      <c r="G371" s="404">
        <v>1440000</v>
      </c>
      <c r="H371" s="304">
        <v>868000</v>
      </c>
      <c r="I371" s="304">
        <v>868000</v>
      </c>
    </row>
    <row r="372" spans="1:9">
      <c r="A372" s="357"/>
      <c r="B372" s="259"/>
      <c r="C372" s="406" t="s">
        <v>1283</v>
      </c>
      <c r="D372" s="356">
        <v>22020402</v>
      </c>
      <c r="E372" s="259" t="s">
        <v>36</v>
      </c>
      <c r="F372" s="304">
        <v>286860</v>
      </c>
      <c r="G372" s="404">
        <v>2000000</v>
      </c>
      <c r="H372" s="304">
        <v>2000000</v>
      </c>
      <c r="I372" s="304">
        <v>2000000</v>
      </c>
    </row>
    <row r="373" spans="1:9">
      <c r="A373" s="357"/>
      <c r="B373" s="259"/>
      <c r="C373" s="406" t="s">
        <v>1283</v>
      </c>
      <c r="D373" s="356">
        <v>22020405</v>
      </c>
      <c r="E373" s="259" t="s">
        <v>9</v>
      </c>
      <c r="F373" s="304">
        <v>550771</v>
      </c>
      <c r="G373" s="404">
        <v>2288000</v>
      </c>
      <c r="H373" s="304">
        <v>2288000</v>
      </c>
      <c r="I373" s="304">
        <v>2288000</v>
      </c>
    </row>
    <row r="374" spans="1:9">
      <c r="A374" s="357"/>
      <c r="B374" s="259"/>
      <c r="C374" s="406" t="s">
        <v>1283</v>
      </c>
      <c r="D374" s="356">
        <v>22020416</v>
      </c>
      <c r="E374" s="259" t="s">
        <v>46</v>
      </c>
      <c r="F374" s="304">
        <v>548859</v>
      </c>
      <c r="G374" s="404">
        <v>1157000</v>
      </c>
      <c r="H374" s="304">
        <v>177000</v>
      </c>
      <c r="I374" s="304">
        <v>177000</v>
      </c>
    </row>
    <row r="375" spans="1:9">
      <c r="A375" s="357"/>
      <c r="B375" s="259"/>
      <c r="C375" s="406" t="s">
        <v>1283</v>
      </c>
      <c r="D375" s="356">
        <v>22020709</v>
      </c>
      <c r="E375" s="259" t="s">
        <v>23</v>
      </c>
      <c r="F375" s="304">
        <v>382480</v>
      </c>
      <c r="G375" s="404">
        <v>400000</v>
      </c>
      <c r="H375" s="304">
        <v>400000</v>
      </c>
      <c r="I375" s="304">
        <v>400000</v>
      </c>
    </row>
    <row r="376" spans="1:9">
      <c r="A376" s="357"/>
      <c r="B376" s="259"/>
      <c r="C376" s="406" t="s">
        <v>1283</v>
      </c>
      <c r="D376" s="356">
        <v>22020803</v>
      </c>
      <c r="E376" s="259" t="s">
        <v>14</v>
      </c>
      <c r="F376" s="304"/>
      <c r="G376" s="404">
        <v>3600000</v>
      </c>
      <c r="H376" s="304">
        <v>3600000</v>
      </c>
      <c r="I376" s="304">
        <v>3600000</v>
      </c>
    </row>
    <row r="377" spans="1:9">
      <c r="A377" s="357"/>
      <c r="B377" s="259"/>
      <c r="C377" s="406" t="s">
        <v>1283</v>
      </c>
      <c r="D377" s="356">
        <v>22021001</v>
      </c>
      <c r="E377" s="259" t="s">
        <v>16</v>
      </c>
      <c r="F377" s="304">
        <v>4589760</v>
      </c>
      <c r="G377" s="404">
        <v>7400000</v>
      </c>
      <c r="H377" s="304">
        <v>8000000</v>
      </c>
      <c r="I377" s="304">
        <v>8000000</v>
      </c>
    </row>
    <row r="378" spans="1:9" s="310" customFormat="1">
      <c r="A378" s="359" t="s">
        <v>1724</v>
      </c>
      <c r="B378" s="308" t="s">
        <v>1607</v>
      </c>
      <c r="C378" s="407" t="s">
        <v>1287</v>
      </c>
      <c r="D378" s="400"/>
      <c r="E378" s="308"/>
      <c r="F378" s="326">
        <f>SUM(F364:F377)</f>
        <v>10884960</v>
      </c>
      <c r="G378" s="326">
        <f>SUM(G364:G377)</f>
        <v>30144520</v>
      </c>
      <c r="H378" s="326">
        <f>SUM(H364:H377)</f>
        <v>29827000</v>
      </c>
      <c r="I378" s="326">
        <f>SUM(I364:I377)</f>
        <v>29827000</v>
      </c>
    </row>
    <row r="379" spans="1:9" s="310" customFormat="1">
      <c r="A379" s="359" t="s">
        <v>1724</v>
      </c>
      <c r="B379" s="308" t="s">
        <v>1607</v>
      </c>
      <c r="C379" s="407" t="s">
        <v>1288</v>
      </c>
      <c r="D379" s="400"/>
      <c r="E379" s="308"/>
      <c r="F379" s="326">
        <f>F378</f>
        <v>10884960</v>
      </c>
      <c r="G379" s="326">
        <f>G378</f>
        <v>30144520</v>
      </c>
      <c r="H379" s="326">
        <f>H378</f>
        <v>29827000</v>
      </c>
      <c r="I379" s="326">
        <f>I378</f>
        <v>29827000</v>
      </c>
    </row>
    <row r="380" spans="1:9" s="310" customFormat="1">
      <c r="A380" s="359"/>
      <c r="B380" s="308"/>
      <c r="C380" s="407"/>
      <c r="D380" s="400"/>
      <c r="E380" s="308"/>
      <c r="F380" s="408"/>
      <c r="G380" s="404"/>
      <c r="H380" s="326"/>
      <c r="I380" s="326"/>
    </row>
    <row r="381" spans="1:9" s="310" customFormat="1">
      <c r="A381" s="359" t="s">
        <v>1725</v>
      </c>
      <c r="B381" s="308" t="s">
        <v>671</v>
      </c>
      <c r="C381" s="407"/>
      <c r="D381" s="400"/>
      <c r="E381" s="308"/>
      <c r="F381" s="408"/>
      <c r="G381" s="404"/>
      <c r="H381" s="326"/>
      <c r="I381" s="326"/>
    </row>
    <row r="382" spans="1:9">
      <c r="A382" s="357"/>
      <c r="B382" s="259"/>
      <c r="C382" s="402" t="s">
        <v>1281</v>
      </c>
      <c r="D382" s="356">
        <v>21010101</v>
      </c>
      <c r="E382" s="259" t="s">
        <v>368</v>
      </c>
      <c r="F382" s="409">
        <v>39220300</v>
      </c>
      <c r="G382" s="404">
        <v>6326267.0799999991</v>
      </c>
      <c r="H382" s="304">
        <v>6642580.4339999994</v>
      </c>
      <c r="I382" s="304">
        <v>6974709.4556999998</v>
      </c>
    </row>
    <row r="383" spans="1:9">
      <c r="A383" s="357"/>
      <c r="B383" s="259"/>
      <c r="C383" s="402" t="s">
        <v>1281</v>
      </c>
      <c r="D383" s="356">
        <v>21020101</v>
      </c>
      <c r="E383" s="259" t="s">
        <v>377</v>
      </c>
      <c r="F383" s="409"/>
      <c r="G383" s="404">
        <v>1481589.3599999999</v>
      </c>
      <c r="H383" s="304">
        <v>1555668.8279999997</v>
      </c>
      <c r="I383" s="304">
        <v>1633452.2693999996</v>
      </c>
    </row>
    <row r="384" spans="1:9">
      <c r="A384" s="357"/>
      <c r="B384" s="259"/>
      <c r="C384" s="402" t="s">
        <v>1281</v>
      </c>
      <c r="D384" s="356">
        <v>21020102</v>
      </c>
      <c r="E384" s="259" t="s">
        <v>99</v>
      </c>
      <c r="F384" s="409"/>
      <c r="G384" s="404">
        <v>599408.87999999989</v>
      </c>
      <c r="H384" s="304">
        <v>629379.32399999991</v>
      </c>
      <c r="I384" s="304">
        <v>660848.29019999993</v>
      </c>
    </row>
    <row r="385" spans="1:9">
      <c r="A385" s="357"/>
      <c r="B385" s="259"/>
      <c r="C385" s="402" t="s">
        <v>1281</v>
      </c>
      <c r="D385" s="356">
        <v>21020103</v>
      </c>
      <c r="E385" s="259" t="s">
        <v>370</v>
      </c>
      <c r="F385" s="409"/>
      <c r="G385" s="404">
        <v>316313.57999999996</v>
      </c>
      <c r="H385" s="304">
        <v>332129.25899999996</v>
      </c>
      <c r="I385" s="304">
        <v>348735.72194999998</v>
      </c>
    </row>
    <row r="386" spans="1:9">
      <c r="A386" s="357"/>
      <c r="B386" s="259"/>
      <c r="C386" s="402" t="s">
        <v>1281</v>
      </c>
      <c r="D386" s="356">
        <v>21020104</v>
      </c>
      <c r="E386" s="259" t="s">
        <v>371</v>
      </c>
      <c r="F386" s="409"/>
      <c r="G386" s="404">
        <v>316313.57999999996</v>
      </c>
      <c r="H386" s="304">
        <v>332129.25899999996</v>
      </c>
      <c r="I386" s="304">
        <v>348735.72194999998</v>
      </c>
    </row>
    <row r="387" spans="1:9">
      <c r="A387" s="357"/>
      <c r="B387" s="259"/>
      <c r="C387" s="402" t="s">
        <v>1281</v>
      </c>
      <c r="D387" s="356">
        <v>21020105</v>
      </c>
      <c r="E387" s="259" t="s">
        <v>372</v>
      </c>
      <c r="F387" s="409"/>
      <c r="G387" s="404">
        <v>33218.04</v>
      </c>
      <c r="H387" s="304">
        <v>34878.942000000003</v>
      </c>
      <c r="I387" s="304">
        <v>36622.8891</v>
      </c>
    </row>
    <row r="388" spans="1:9">
      <c r="A388" s="357"/>
      <c r="B388" s="259"/>
      <c r="C388" s="402" t="s">
        <v>1281</v>
      </c>
      <c r="D388" s="356">
        <v>21020106</v>
      </c>
      <c r="E388" s="259" t="s">
        <v>373</v>
      </c>
      <c r="F388" s="409"/>
      <c r="G388" s="404">
        <v>632626.95000000007</v>
      </c>
      <c r="H388" s="304">
        <v>664258.2975000001</v>
      </c>
      <c r="I388" s="304">
        <v>697471.21237500012</v>
      </c>
    </row>
    <row r="389" spans="1:9">
      <c r="A389" s="357"/>
      <c r="B389" s="259"/>
      <c r="C389" s="402" t="s">
        <v>1281</v>
      </c>
      <c r="D389" s="356">
        <v>21020107</v>
      </c>
      <c r="E389" s="259" t="s">
        <v>374</v>
      </c>
      <c r="F389" s="409"/>
      <c r="G389" s="404">
        <v>216000</v>
      </c>
      <c r="H389" s="304">
        <v>226800</v>
      </c>
      <c r="I389" s="304">
        <v>238140</v>
      </c>
    </row>
    <row r="390" spans="1:9" s="310" customFormat="1">
      <c r="A390" s="359" t="s">
        <v>1725</v>
      </c>
      <c r="B390" s="308" t="s">
        <v>671</v>
      </c>
      <c r="C390" s="405" t="s">
        <v>1282</v>
      </c>
      <c r="D390" s="400"/>
      <c r="E390" s="308"/>
      <c r="F390" s="326">
        <f>SUM(F382:F389)</f>
        <v>39220300</v>
      </c>
      <c r="G390" s="326">
        <f>SUM(G382:G389)</f>
        <v>9921737.4699999988</v>
      </c>
      <c r="H390" s="326">
        <f>SUM(H382:H389)</f>
        <v>10417824.343499998</v>
      </c>
      <c r="I390" s="326">
        <f>SUM(I382:I389)</f>
        <v>10938715.560675001</v>
      </c>
    </row>
    <row r="391" spans="1:9">
      <c r="A391" s="357"/>
      <c r="B391" s="259"/>
      <c r="C391" s="406" t="s">
        <v>1283</v>
      </c>
      <c r="D391" s="356">
        <v>22020105</v>
      </c>
      <c r="E391" s="259" t="s">
        <v>1706</v>
      </c>
      <c r="F391" s="409">
        <v>7267120</v>
      </c>
      <c r="G391" s="404">
        <v>2520000</v>
      </c>
      <c r="H391" s="304">
        <v>2520000</v>
      </c>
      <c r="I391" s="304">
        <v>2520000</v>
      </c>
    </row>
    <row r="392" spans="1:9">
      <c r="A392" s="357"/>
      <c r="B392" s="259"/>
      <c r="C392" s="406" t="s">
        <v>1283</v>
      </c>
      <c r="D392" s="356">
        <v>22020114</v>
      </c>
      <c r="E392" s="259" t="s">
        <v>79</v>
      </c>
      <c r="F392" s="409"/>
      <c r="G392" s="404">
        <v>2200000</v>
      </c>
      <c r="H392" s="304">
        <v>10995804</v>
      </c>
      <c r="I392" s="304">
        <v>10995804</v>
      </c>
    </row>
    <row r="393" spans="1:9">
      <c r="A393" s="357"/>
      <c r="B393" s="259"/>
      <c r="C393" s="406" t="s">
        <v>1283</v>
      </c>
      <c r="D393" s="356">
        <v>22020208</v>
      </c>
      <c r="E393" s="259" t="s">
        <v>54</v>
      </c>
      <c r="F393" s="409">
        <v>1912400</v>
      </c>
      <c r="G393" s="404">
        <v>10995804</v>
      </c>
      <c r="H393" s="304">
        <v>960000</v>
      </c>
      <c r="I393" s="304">
        <v>960000</v>
      </c>
    </row>
    <row r="394" spans="1:9">
      <c r="A394" s="357"/>
      <c r="B394" s="259"/>
      <c r="C394" s="406" t="s">
        <v>1283</v>
      </c>
      <c r="D394" s="356">
        <v>22020301</v>
      </c>
      <c r="E394" s="259" t="s">
        <v>5</v>
      </c>
      <c r="F394" s="409">
        <v>917952</v>
      </c>
      <c r="G394" s="404">
        <v>960000</v>
      </c>
      <c r="H394" s="304">
        <v>2000000</v>
      </c>
      <c r="I394" s="304">
        <v>2000000</v>
      </c>
    </row>
    <row r="395" spans="1:9">
      <c r="A395" s="357"/>
      <c r="B395" s="259"/>
      <c r="C395" s="406" t="s">
        <v>1283</v>
      </c>
      <c r="D395" s="356">
        <v>22020305</v>
      </c>
      <c r="E395" s="259" t="s">
        <v>35</v>
      </c>
      <c r="F395" s="409">
        <v>2371376</v>
      </c>
      <c r="G395" s="404">
        <v>2000000</v>
      </c>
      <c r="H395" s="304">
        <v>2380000</v>
      </c>
      <c r="I395" s="304">
        <v>2380000</v>
      </c>
    </row>
    <row r="396" spans="1:9">
      <c r="A396" s="357"/>
      <c r="B396" s="259"/>
      <c r="C396" s="406" t="s">
        <v>1283</v>
      </c>
      <c r="D396" s="356">
        <v>22020315</v>
      </c>
      <c r="E396" s="259" t="s">
        <v>8</v>
      </c>
      <c r="F396" s="409">
        <v>3834362</v>
      </c>
      <c r="G396" s="404">
        <v>2380000</v>
      </c>
      <c r="H396" s="304">
        <v>215000</v>
      </c>
      <c r="I396" s="304">
        <v>215000</v>
      </c>
    </row>
    <row r="397" spans="1:9">
      <c r="A397" s="357"/>
      <c r="B397" s="259"/>
      <c r="C397" s="406" t="s">
        <v>1283</v>
      </c>
      <c r="D397" s="356">
        <v>22020404</v>
      </c>
      <c r="E397" s="259" t="s">
        <v>1707</v>
      </c>
      <c r="F397" s="409">
        <v>198412</v>
      </c>
      <c r="G397" s="404">
        <v>215000</v>
      </c>
      <c r="H397" s="304">
        <v>1240000</v>
      </c>
      <c r="I397" s="304">
        <v>1240000</v>
      </c>
    </row>
    <row r="398" spans="1:9">
      <c r="A398" s="357"/>
      <c r="B398" s="259"/>
      <c r="C398" s="406" t="s">
        <v>1283</v>
      </c>
      <c r="D398" s="356">
        <v>22020405</v>
      </c>
      <c r="E398" s="259" t="s">
        <v>9</v>
      </c>
      <c r="F398" s="409">
        <v>749660</v>
      </c>
      <c r="G398" s="404">
        <v>1240000</v>
      </c>
      <c r="H398" s="304">
        <v>900000</v>
      </c>
      <c r="I398" s="304">
        <v>900000</v>
      </c>
    </row>
    <row r="399" spans="1:9">
      <c r="A399" s="357"/>
      <c r="B399" s="259"/>
      <c r="C399" s="406" t="s">
        <v>1283</v>
      </c>
      <c r="D399" s="356">
        <v>22020709</v>
      </c>
      <c r="E399" s="259" t="s">
        <v>23</v>
      </c>
      <c r="F399" s="409">
        <v>478100</v>
      </c>
      <c r="G399" s="404">
        <v>900000</v>
      </c>
      <c r="H399" s="304">
        <v>480000</v>
      </c>
      <c r="I399" s="304">
        <v>480000</v>
      </c>
    </row>
    <row r="400" spans="1:9">
      <c r="A400" s="357"/>
      <c r="B400" s="259"/>
      <c r="C400" s="406" t="s">
        <v>1283</v>
      </c>
      <c r="D400" s="356">
        <v>22020801</v>
      </c>
      <c r="E400" s="259" t="s">
        <v>13</v>
      </c>
      <c r="F400" s="409">
        <v>764960</v>
      </c>
      <c r="G400" s="404">
        <v>480000</v>
      </c>
      <c r="H400" s="304"/>
      <c r="I400" s="304"/>
    </row>
    <row r="401" spans="1:9">
      <c r="A401" s="357"/>
      <c r="B401" s="259"/>
      <c r="C401" s="406" t="s">
        <v>1283</v>
      </c>
      <c r="D401" s="356">
        <v>22021001</v>
      </c>
      <c r="E401" s="259" t="s">
        <v>16</v>
      </c>
      <c r="F401" s="409">
        <v>1912400</v>
      </c>
      <c r="G401" s="404">
        <v>1620000</v>
      </c>
      <c r="H401" s="304"/>
      <c r="I401" s="304"/>
    </row>
    <row r="402" spans="1:9">
      <c r="A402" s="357"/>
      <c r="B402" s="259"/>
      <c r="C402" s="406" t="s">
        <v>1283</v>
      </c>
      <c r="D402" s="356">
        <v>22021003</v>
      </c>
      <c r="E402" s="259" t="s">
        <v>17</v>
      </c>
      <c r="F402" s="409">
        <v>2390500</v>
      </c>
      <c r="G402" s="404"/>
      <c r="H402" s="304"/>
      <c r="I402" s="304"/>
    </row>
    <row r="403" spans="1:9">
      <c r="A403" s="357"/>
      <c r="B403" s="259"/>
      <c r="C403" s="406" t="s">
        <v>1283</v>
      </c>
      <c r="D403" s="356">
        <v>22020203</v>
      </c>
      <c r="E403" s="259" t="s">
        <v>20</v>
      </c>
      <c r="F403" s="409">
        <v>4781000</v>
      </c>
      <c r="G403" s="404"/>
      <c r="H403" s="304"/>
      <c r="I403" s="304"/>
    </row>
    <row r="404" spans="1:9" s="310" customFormat="1">
      <c r="A404" s="359" t="s">
        <v>1725</v>
      </c>
      <c r="B404" s="308" t="s">
        <v>671</v>
      </c>
      <c r="C404" s="407" t="s">
        <v>1287</v>
      </c>
      <c r="D404" s="400"/>
      <c r="E404" s="308"/>
      <c r="F404" s="326">
        <f>SUM(F391:F403)</f>
        <v>27578242</v>
      </c>
      <c r="G404" s="326">
        <f t="shared" ref="G404:I404" si="2">SUM(G391:G403)</f>
        <v>25510804</v>
      </c>
      <c r="H404" s="326">
        <f t="shared" si="2"/>
        <v>21690804</v>
      </c>
      <c r="I404" s="326">
        <f t="shared" si="2"/>
        <v>21690804</v>
      </c>
    </row>
    <row r="405" spans="1:9" s="310" customFormat="1">
      <c r="A405" s="359" t="s">
        <v>1725</v>
      </c>
      <c r="B405" s="308" t="s">
        <v>671</v>
      </c>
      <c r="C405" s="407" t="s">
        <v>1288</v>
      </c>
      <c r="D405" s="400"/>
      <c r="E405" s="308"/>
      <c r="F405" s="326">
        <f>F404+F390</f>
        <v>66798542</v>
      </c>
      <c r="G405" s="326">
        <f>G404+G390</f>
        <v>35432541.469999999</v>
      </c>
      <c r="H405" s="326">
        <f>H404+H390</f>
        <v>32108628.343499996</v>
      </c>
      <c r="I405" s="326">
        <f>I404+I390</f>
        <v>32629519.560675003</v>
      </c>
    </row>
    <row r="406" spans="1:9" s="310" customFormat="1">
      <c r="A406" s="359"/>
      <c r="B406" s="308"/>
      <c r="C406" s="407"/>
      <c r="D406" s="400"/>
      <c r="E406" s="308"/>
      <c r="F406" s="408"/>
      <c r="G406" s="404"/>
      <c r="H406" s="326"/>
      <c r="I406" s="326"/>
    </row>
    <row r="407" spans="1:9" s="310" customFormat="1">
      <c r="A407" s="359" t="s">
        <v>1726</v>
      </c>
      <c r="B407" s="308" t="s">
        <v>1462</v>
      </c>
      <c r="C407" s="407"/>
      <c r="D407" s="400"/>
      <c r="E407" s="308"/>
      <c r="F407" s="408"/>
      <c r="G407" s="404"/>
      <c r="H407" s="326"/>
      <c r="I407" s="326"/>
    </row>
    <row r="408" spans="1:9">
      <c r="A408" s="357"/>
      <c r="B408" s="259"/>
      <c r="C408" s="402" t="s">
        <v>1281</v>
      </c>
      <c r="D408" s="356">
        <v>21010101</v>
      </c>
      <c r="E408" s="259" t="s">
        <v>368</v>
      </c>
      <c r="F408" s="409">
        <v>34821232</v>
      </c>
      <c r="G408" s="404">
        <v>12495902.76</v>
      </c>
      <c r="H408" s="304">
        <v>12495902.76</v>
      </c>
      <c r="I408" s="304">
        <v>3466000</v>
      </c>
    </row>
    <row r="409" spans="1:9">
      <c r="A409" s="357"/>
      <c r="B409" s="259"/>
      <c r="C409" s="402" t="s">
        <v>1281</v>
      </c>
      <c r="D409" s="356">
        <v>21020101</v>
      </c>
      <c r="E409" s="259" t="s">
        <v>369</v>
      </c>
      <c r="F409" s="409"/>
      <c r="G409" s="404">
        <v>3123975.69</v>
      </c>
      <c r="H409" s="304">
        <v>3123975.69</v>
      </c>
      <c r="I409" s="304">
        <v>120000</v>
      </c>
    </row>
    <row r="410" spans="1:9">
      <c r="A410" s="357"/>
      <c r="B410" s="259"/>
      <c r="C410" s="402" t="s">
        <v>1281</v>
      </c>
      <c r="D410" s="356">
        <v>21020102</v>
      </c>
      <c r="E410" s="259" t="s">
        <v>99</v>
      </c>
      <c r="F410" s="409"/>
      <c r="G410" s="404">
        <v>1249590.2759999996</v>
      </c>
      <c r="H410" s="304">
        <v>1249590.2759999996</v>
      </c>
      <c r="I410" s="304">
        <v>1461000</v>
      </c>
    </row>
    <row r="411" spans="1:9">
      <c r="A411" s="357"/>
      <c r="B411" s="259"/>
      <c r="C411" s="402" t="s">
        <v>1281</v>
      </c>
      <c r="D411" s="356">
        <v>21020103</v>
      </c>
      <c r="E411" s="259" t="s">
        <v>370</v>
      </c>
      <c r="F411" s="409"/>
      <c r="G411" s="404">
        <v>624795.1379999998</v>
      </c>
      <c r="H411" s="304">
        <v>624795.1379999998</v>
      </c>
      <c r="I411" s="304">
        <v>960000</v>
      </c>
    </row>
    <row r="412" spans="1:9">
      <c r="A412" s="357"/>
      <c r="B412" s="259"/>
      <c r="C412" s="402" t="s">
        <v>1281</v>
      </c>
      <c r="D412" s="356">
        <v>21020104</v>
      </c>
      <c r="E412" s="259" t="s">
        <v>371</v>
      </c>
      <c r="F412" s="409"/>
      <c r="G412" s="404">
        <v>624795.1379999998</v>
      </c>
      <c r="H412" s="304">
        <v>624795.1379999998</v>
      </c>
      <c r="I412" s="304">
        <v>300000</v>
      </c>
    </row>
    <row r="413" spans="1:9">
      <c r="A413" s="357"/>
      <c r="B413" s="259"/>
      <c r="C413" s="402" t="s">
        <v>1281</v>
      </c>
      <c r="D413" s="356">
        <v>21020106</v>
      </c>
      <c r="E413" s="259" t="s">
        <v>373</v>
      </c>
      <c r="F413" s="409"/>
      <c r="G413" s="404">
        <v>1249590.2759999996</v>
      </c>
      <c r="H413" s="304">
        <v>1249590.2759999996</v>
      </c>
      <c r="I413" s="304">
        <v>789200</v>
      </c>
    </row>
    <row r="414" spans="1:9" s="310" customFormat="1">
      <c r="A414" s="359" t="s">
        <v>1726</v>
      </c>
      <c r="B414" s="308" t="s">
        <v>1462</v>
      </c>
      <c r="C414" s="405" t="s">
        <v>1282</v>
      </c>
      <c r="D414" s="400"/>
      <c r="E414" s="308"/>
      <c r="F414" s="326">
        <f>SUM(F408:F413)</f>
        <v>34821232</v>
      </c>
      <c r="G414" s="326">
        <f>SUM(G408:G413)</f>
        <v>19368649.278000001</v>
      </c>
      <c r="H414" s="326">
        <f>SUM(H408:H413)</f>
        <v>19368649.278000001</v>
      </c>
      <c r="I414" s="326">
        <f>SUM(I408:I413)</f>
        <v>7096200</v>
      </c>
    </row>
    <row r="415" spans="1:9">
      <c r="A415" s="357"/>
      <c r="B415" s="259"/>
      <c r="C415" s="406" t="s">
        <v>1283</v>
      </c>
      <c r="D415" s="356">
        <v>22020105</v>
      </c>
      <c r="E415" s="259" t="s">
        <v>1250</v>
      </c>
      <c r="F415" s="409">
        <v>3314189</v>
      </c>
      <c r="G415" s="404">
        <v>3466000</v>
      </c>
      <c r="H415" s="304">
        <v>3466000</v>
      </c>
      <c r="I415" s="304">
        <v>3466000</v>
      </c>
    </row>
    <row r="416" spans="1:9">
      <c r="A416" s="357"/>
      <c r="B416" s="259"/>
      <c r="C416" s="406" t="s">
        <v>1283</v>
      </c>
      <c r="D416" s="356">
        <v>22020301</v>
      </c>
      <c r="E416" s="259" t="s">
        <v>5</v>
      </c>
      <c r="F416" s="409">
        <v>1250710</v>
      </c>
      <c r="G416" s="404">
        <v>1308000</v>
      </c>
      <c r="H416" s="304">
        <v>1461000</v>
      </c>
      <c r="I416" s="304">
        <v>1461000</v>
      </c>
    </row>
    <row r="417" spans="1:9">
      <c r="A417" s="357"/>
      <c r="B417" s="259"/>
      <c r="C417" s="406" t="s">
        <v>1283</v>
      </c>
      <c r="D417" s="356">
        <v>22020305</v>
      </c>
      <c r="E417" s="259" t="s">
        <v>35</v>
      </c>
      <c r="F417" s="409">
        <v>286860</v>
      </c>
      <c r="G417" s="404">
        <v>1260000</v>
      </c>
      <c r="H417" s="304">
        <v>300000</v>
      </c>
      <c r="I417" s="304">
        <v>300000</v>
      </c>
    </row>
    <row r="418" spans="1:9">
      <c r="A418" s="357"/>
      <c r="B418" s="259"/>
      <c r="C418" s="406" t="s">
        <v>1283</v>
      </c>
      <c r="D418" s="356">
        <v>22020401</v>
      </c>
      <c r="E418" s="259" t="s">
        <v>1985</v>
      </c>
      <c r="F418" s="409">
        <v>754633</v>
      </c>
      <c r="G418" s="404">
        <v>789200</v>
      </c>
      <c r="H418" s="304">
        <v>789200</v>
      </c>
      <c r="I418" s="304">
        <v>789200</v>
      </c>
    </row>
    <row r="419" spans="1:9">
      <c r="A419" s="357"/>
      <c r="B419" s="259"/>
      <c r="C419" s="406" t="s">
        <v>1283</v>
      </c>
      <c r="D419" s="356">
        <v>22020402</v>
      </c>
      <c r="E419" s="259" t="s">
        <v>36</v>
      </c>
      <c r="F419" s="409">
        <v>187224</v>
      </c>
      <c r="G419" s="404">
        <v>195800</v>
      </c>
      <c r="H419" s="304">
        <v>195800</v>
      </c>
      <c r="I419" s="304">
        <v>195800</v>
      </c>
    </row>
    <row r="420" spans="1:9">
      <c r="A420" s="357"/>
      <c r="B420" s="259"/>
      <c r="C420" s="406" t="s">
        <v>1283</v>
      </c>
      <c r="D420" s="356">
        <v>22020405</v>
      </c>
      <c r="E420" s="259" t="s">
        <v>9</v>
      </c>
      <c r="F420" s="409">
        <v>194587</v>
      </c>
      <c r="G420" s="404">
        <v>203500</v>
      </c>
      <c r="H420" s="304">
        <v>203500</v>
      </c>
      <c r="I420" s="304">
        <v>203500</v>
      </c>
    </row>
    <row r="421" spans="1:9">
      <c r="A421" s="357"/>
      <c r="B421" s="259"/>
      <c r="C421" s="406" t="s">
        <v>1283</v>
      </c>
      <c r="D421" s="356">
        <v>22020801</v>
      </c>
      <c r="E421" s="259" t="s">
        <v>13</v>
      </c>
      <c r="F421" s="409">
        <v>2267915</v>
      </c>
      <c r="G421" s="404">
        <v>2371800</v>
      </c>
      <c r="H421" s="304">
        <v>2371800</v>
      </c>
      <c r="I421" s="304">
        <v>2371800</v>
      </c>
    </row>
    <row r="422" spans="1:9">
      <c r="A422" s="357"/>
      <c r="B422" s="259"/>
      <c r="C422" s="406" t="s">
        <v>1283</v>
      </c>
      <c r="D422" s="356">
        <v>22020803</v>
      </c>
      <c r="E422" s="259" t="s">
        <v>14</v>
      </c>
      <c r="F422" s="409">
        <v>395389</v>
      </c>
      <c r="G422" s="404">
        <v>413500</v>
      </c>
      <c r="H422" s="304">
        <v>413500</v>
      </c>
      <c r="I422" s="304">
        <v>413500</v>
      </c>
    </row>
    <row r="423" spans="1:9">
      <c r="A423" s="357"/>
      <c r="B423" s="259"/>
      <c r="C423" s="406" t="s">
        <v>1283</v>
      </c>
      <c r="D423" s="356">
        <v>22021001</v>
      </c>
      <c r="E423" s="259" t="s">
        <v>16</v>
      </c>
      <c r="F423" s="409">
        <v>2284362</v>
      </c>
      <c r="G423" s="404">
        <v>1889000</v>
      </c>
      <c r="H423" s="304">
        <v>2389000</v>
      </c>
      <c r="I423" s="304">
        <v>2389000</v>
      </c>
    </row>
    <row r="424" spans="1:9">
      <c r="A424" s="357"/>
      <c r="B424" s="259"/>
      <c r="C424" s="406" t="s">
        <v>1283</v>
      </c>
      <c r="D424" s="356">
        <v>22021003</v>
      </c>
      <c r="E424" s="259" t="s">
        <v>17</v>
      </c>
      <c r="F424" s="409">
        <v>491296</v>
      </c>
      <c r="G424" s="404">
        <v>513800</v>
      </c>
      <c r="H424" s="304">
        <v>513800</v>
      </c>
      <c r="I424" s="304">
        <v>513800</v>
      </c>
    </row>
    <row r="425" spans="1:9">
      <c r="A425" s="357"/>
      <c r="B425" s="259"/>
      <c r="C425" s="406" t="s">
        <v>1283</v>
      </c>
      <c r="D425" s="356">
        <v>22020416</v>
      </c>
      <c r="E425" s="259" t="s">
        <v>4309</v>
      </c>
      <c r="F425" s="409">
        <v>722887</v>
      </c>
      <c r="G425" s="404"/>
      <c r="H425" s="304"/>
      <c r="I425" s="304"/>
    </row>
    <row r="426" spans="1:9" s="310" customFormat="1">
      <c r="A426" s="359" t="s">
        <v>1726</v>
      </c>
      <c r="B426" s="308" t="s">
        <v>1462</v>
      </c>
      <c r="C426" s="407" t="s">
        <v>1287</v>
      </c>
      <c r="D426" s="400"/>
      <c r="E426" s="308"/>
      <c r="F426" s="326">
        <f>SUM(F415:F425)</f>
        <v>12150052</v>
      </c>
      <c r="G426" s="326">
        <f t="shared" ref="G426:I426" si="3">SUM(G415:G425)</f>
        <v>12410600</v>
      </c>
      <c r="H426" s="326">
        <f t="shared" si="3"/>
        <v>12103600</v>
      </c>
      <c r="I426" s="326">
        <f t="shared" si="3"/>
        <v>12103600</v>
      </c>
    </row>
    <row r="427" spans="1:9" s="310" customFormat="1">
      <c r="A427" s="359" t="s">
        <v>1726</v>
      </c>
      <c r="B427" s="308" t="s">
        <v>1462</v>
      </c>
      <c r="C427" s="407" t="s">
        <v>1288</v>
      </c>
      <c r="D427" s="400"/>
      <c r="E427" s="308"/>
      <c r="F427" s="326">
        <f>F426+F414</f>
        <v>46971284</v>
      </c>
      <c r="G427" s="326">
        <f>G426+G414</f>
        <v>31779249.278000001</v>
      </c>
      <c r="H427" s="326">
        <f>H426+H414</f>
        <v>31472249.278000001</v>
      </c>
      <c r="I427" s="326">
        <f>I426+I414</f>
        <v>19199800</v>
      </c>
    </row>
    <row r="428" spans="1:9" s="310" customFormat="1">
      <c r="A428" s="359"/>
      <c r="B428" s="308"/>
      <c r="C428" s="407"/>
      <c r="D428" s="400"/>
      <c r="E428" s="308"/>
      <c r="F428" s="408"/>
      <c r="G428" s="404"/>
      <c r="H428" s="326"/>
      <c r="I428" s="326"/>
    </row>
    <row r="429" spans="1:9" s="310" customFormat="1">
      <c r="A429" s="359" t="s">
        <v>110</v>
      </c>
      <c r="B429" s="308" t="s">
        <v>1609</v>
      </c>
      <c r="C429" s="407"/>
      <c r="D429" s="400"/>
      <c r="E429" s="308"/>
      <c r="F429" s="408"/>
      <c r="G429" s="404"/>
      <c r="H429" s="326"/>
      <c r="I429" s="326"/>
    </row>
    <row r="430" spans="1:9">
      <c r="A430" s="357"/>
      <c r="B430" s="259"/>
      <c r="C430" s="402" t="s">
        <v>1281</v>
      </c>
      <c r="D430" s="356">
        <v>21010101</v>
      </c>
      <c r="E430" s="259" t="s">
        <v>368</v>
      </c>
      <c r="F430" s="304">
        <v>26044010</v>
      </c>
      <c r="G430" s="404">
        <v>20837130.840000011</v>
      </c>
      <c r="H430" s="304">
        <v>22920843.924000014</v>
      </c>
      <c r="I430" s="304">
        <v>25212928.316400014</v>
      </c>
    </row>
    <row r="431" spans="1:9">
      <c r="A431" s="357"/>
      <c r="B431" s="259"/>
      <c r="C431" s="402" t="s">
        <v>1281</v>
      </c>
      <c r="D431" s="356">
        <v>21020101</v>
      </c>
      <c r="E431" s="259" t="s">
        <v>377</v>
      </c>
      <c r="F431" s="304">
        <v>6511004</v>
      </c>
      <c r="G431" s="404">
        <v>5209283.6400000034</v>
      </c>
      <c r="H431" s="304">
        <v>5730212.0040000034</v>
      </c>
      <c r="I431" s="304">
        <v>6303233.2044000039</v>
      </c>
    </row>
    <row r="432" spans="1:9">
      <c r="A432" s="357"/>
      <c r="B432" s="259"/>
      <c r="C432" s="402" t="s">
        <v>1281</v>
      </c>
      <c r="D432" s="356">
        <v>21020102</v>
      </c>
      <c r="E432" s="259" t="s">
        <v>99</v>
      </c>
      <c r="F432" s="304">
        <v>2604401.9999999995</v>
      </c>
      <c r="G432" s="404">
        <v>2083713.8399999999</v>
      </c>
      <c r="H432" s="304">
        <v>2292085.2239999999</v>
      </c>
      <c r="I432" s="304">
        <v>2521293.7464000001</v>
      </c>
    </row>
    <row r="433" spans="1:9">
      <c r="A433" s="357"/>
      <c r="B433" s="259"/>
      <c r="C433" s="402" t="s">
        <v>1281</v>
      </c>
      <c r="D433" s="356">
        <v>21020103</v>
      </c>
      <c r="E433" s="259" t="s">
        <v>370</v>
      </c>
      <c r="F433" s="304">
        <v>1302201</v>
      </c>
      <c r="G433" s="404">
        <v>1041857.1599999997</v>
      </c>
      <c r="H433" s="304">
        <v>1146042.8759999997</v>
      </c>
      <c r="I433" s="304">
        <v>1260647.1635999996</v>
      </c>
    </row>
    <row r="434" spans="1:9">
      <c r="A434" s="357"/>
      <c r="B434" s="259"/>
      <c r="C434" s="402" t="s">
        <v>1281</v>
      </c>
      <c r="D434" s="356">
        <v>21020104</v>
      </c>
      <c r="E434" s="259" t="s">
        <v>371</v>
      </c>
      <c r="F434" s="304">
        <v>1302201</v>
      </c>
      <c r="G434" s="404">
        <v>1041857.1599999997</v>
      </c>
      <c r="H434" s="304">
        <v>1146042.8759999997</v>
      </c>
      <c r="I434" s="304">
        <v>1260647.1635999996</v>
      </c>
    </row>
    <row r="435" spans="1:9">
      <c r="A435" s="357"/>
      <c r="B435" s="259"/>
      <c r="C435" s="402" t="s">
        <v>1281</v>
      </c>
      <c r="D435" s="356">
        <v>21020105</v>
      </c>
      <c r="E435" s="259" t="s">
        <v>387</v>
      </c>
      <c r="F435" s="304">
        <v>172471</v>
      </c>
      <c r="G435" s="404">
        <v>173612.4</v>
      </c>
      <c r="H435" s="304">
        <v>190973.63999999998</v>
      </c>
      <c r="I435" s="304">
        <v>210071.00399999999</v>
      </c>
    </row>
    <row r="436" spans="1:9">
      <c r="A436" s="357"/>
      <c r="B436" s="259"/>
      <c r="C436" s="402" t="s">
        <v>1281</v>
      </c>
      <c r="D436" s="356">
        <v>21020106</v>
      </c>
      <c r="E436" s="259" t="s">
        <v>373</v>
      </c>
      <c r="F436" s="304">
        <v>2604401</v>
      </c>
      <c r="G436" s="404">
        <v>2083713</v>
      </c>
      <c r="H436" s="304">
        <v>2292084.2999999998</v>
      </c>
      <c r="I436" s="304">
        <v>2521292.73</v>
      </c>
    </row>
    <row r="437" spans="1:9">
      <c r="A437" s="357"/>
      <c r="B437" s="259"/>
      <c r="C437" s="402" t="s">
        <v>1281</v>
      </c>
      <c r="D437" s="356">
        <v>21020107</v>
      </c>
      <c r="E437" s="259" t="s">
        <v>383</v>
      </c>
      <c r="F437" s="304">
        <v>1512000</v>
      </c>
      <c r="G437" s="404">
        <v>648000</v>
      </c>
      <c r="H437" s="304">
        <v>712800</v>
      </c>
      <c r="I437" s="304">
        <v>784080</v>
      </c>
    </row>
    <row r="438" spans="1:9">
      <c r="A438" s="357"/>
      <c r="B438" s="259"/>
      <c r="C438" s="402" t="s">
        <v>1281</v>
      </c>
      <c r="D438" s="356">
        <v>21020108</v>
      </c>
      <c r="E438" s="259" t="s">
        <v>381</v>
      </c>
      <c r="F438" s="304">
        <v>30000</v>
      </c>
      <c r="G438" s="404">
        <v>30000</v>
      </c>
      <c r="H438" s="304">
        <v>33000</v>
      </c>
      <c r="I438" s="304">
        <v>36300</v>
      </c>
    </row>
    <row r="439" spans="1:9" s="310" customFormat="1">
      <c r="A439" s="359" t="s">
        <v>110</v>
      </c>
      <c r="B439" s="308" t="s">
        <v>1609</v>
      </c>
      <c r="C439" s="405" t="s">
        <v>1282</v>
      </c>
      <c r="D439" s="400"/>
      <c r="E439" s="308"/>
      <c r="F439" s="326">
        <f>SUM(F430:F438)</f>
        <v>42082690</v>
      </c>
      <c r="G439" s="326">
        <f>SUM(G430:G438)</f>
        <v>33149168.040000014</v>
      </c>
      <c r="H439" s="326">
        <f>SUM(H430:H438)</f>
        <v>36464084.844000012</v>
      </c>
      <c r="I439" s="326">
        <f>SUM(I430:I438)</f>
        <v>40110493.328400008</v>
      </c>
    </row>
    <row r="440" spans="1:9">
      <c r="A440" s="357"/>
      <c r="B440" s="259"/>
      <c r="C440" s="406" t="s">
        <v>1283</v>
      </c>
      <c r="D440" s="356">
        <v>22020102</v>
      </c>
      <c r="E440" s="259" t="s">
        <v>49</v>
      </c>
      <c r="F440" s="409"/>
      <c r="G440" s="404">
        <v>820000</v>
      </c>
      <c r="H440" s="304">
        <v>1020000</v>
      </c>
      <c r="I440" s="304">
        <v>820000</v>
      </c>
    </row>
    <row r="441" spans="1:9">
      <c r="A441" s="357"/>
      <c r="B441" s="259"/>
      <c r="C441" s="406" t="s">
        <v>1283</v>
      </c>
      <c r="D441" s="356">
        <v>22020105</v>
      </c>
      <c r="E441" s="259" t="s">
        <v>1250</v>
      </c>
      <c r="F441" s="409">
        <v>791734</v>
      </c>
      <c r="G441" s="404">
        <v>444000</v>
      </c>
      <c r="H441" s="304">
        <v>228000</v>
      </c>
      <c r="I441" s="304">
        <v>140000</v>
      </c>
    </row>
    <row r="442" spans="1:9">
      <c r="A442" s="357"/>
      <c r="B442" s="259"/>
      <c r="C442" s="406" t="s">
        <v>1283</v>
      </c>
      <c r="D442" s="356">
        <v>22020203</v>
      </c>
      <c r="E442" s="259" t="s">
        <v>20</v>
      </c>
      <c r="F442" s="409"/>
      <c r="G442" s="404">
        <v>495000</v>
      </c>
      <c r="H442" s="304">
        <v>495000</v>
      </c>
      <c r="I442" s="304">
        <v>645000</v>
      </c>
    </row>
    <row r="443" spans="1:9">
      <c r="A443" s="357"/>
      <c r="B443" s="259"/>
      <c r="C443" s="406" t="s">
        <v>1283</v>
      </c>
      <c r="D443" s="356">
        <v>22020301</v>
      </c>
      <c r="E443" s="259" t="s">
        <v>5</v>
      </c>
      <c r="F443" s="409">
        <v>726621</v>
      </c>
      <c r="G443" s="404">
        <v>528405</v>
      </c>
      <c r="H443" s="304">
        <v>556405</v>
      </c>
      <c r="I443" s="304">
        <v>965905</v>
      </c>
    </row>
    <row r="444" spans="1:9">
      <c r="A444" s="357"/>
      <c r="B444" s="259"/>
      <c r="C444" s="406" t="s">
        <v>1283</v>
      </c>
      <c r="D444" s="356">
        <v>22020305</v>
      </c>
      <c r="E444" s="259" t="s">
        <v>35</v>
      </c>
      <c r="F444" s="409">
        <v>272517</v>
      </c>
      <c r="G444" s="404">
        <v>365000</v>
      </c>
      <c r="H444" s="304">
        <v>365000</v>
      </c>
      <c r="I444" s="304">
        <v>245000</v>
      </c>
    </row>
    <row r="445" spans="1:9">
      <c r="A445" s="357"/>
      <c r="B445" s="259"/>
      <c r="C445" s="406" t="s">
        <v>1283</v>
      </c>
      <c r="D445" s="356">
        <v>22020307</v>
      </c>
      <c r="E445" s="259" t="s">
        <v>80</v>
      </c>
      <c r="F445" s="409"/>
      <c r="G445" s="404">
        <v>325000</v>
      </c>
      <c r="H445" s="304">
        <v>255000</v>
      </c>
      <c r="I445" s="304">
        <v>255000</v>
      </c>
    </row>
    <row r="446" spans="1:9">
      <c r="A446" s="357"/>
      <c r="B446" s="259"/>
      <c r="C446" s="406" t="s">
        <v>1283</v>
      </c>
      <c r="D446" s="356">
        <v>22020401</v>
      </c>
      <c r="E446" s="259" t="s">
        <v>1985</v>
      </c>
      <c r="F446" s="409">
        <v>114744</v>
      </c>
      <c r="G446" s="404">
        <v>120000</v>
      </c>
      <c r="H446" s="304">
        <v>60000</v>
      </c>
      <c r="I446" s="304">
        <v>60000</v>
      </c>
    </row>
    <row r="447" spans="1:9">
      <c r="A447" s="357"/>
      <c r="B447" s="259"/>
      <c r="C447" s="406" t="s">
        <v>1283</v>
      </c>
      <c r="D447" s="356">
        <v>22020405</v>
      </c>
      <c r="E447" s="259" t="s">
        <v>9</v>
      </c>
      <c r="F447" s="409">
        <v>191240</v>
      </c>
      <c r="G447" s="404">
        <v>100000</v>
      </c>
      <c r="H447" s="304">
        <v>200000</v>
      </c>
      <c r="I447" s="304">
        <v>200000</v>
      </c>
    </row>
    <row r="448" spans="1:9">
      <c r="A448" s="357"/>
      <c r="B448" s="259"/>
      <c r="C448" s="406" t="s">
        <v>1283</v>
      </c>
      <c r="D448" s="356">
        <v>22020709</v>
      </c>
      <c r="E448" s="259" t="s">
        <v>23</v>
      </c>
      <c r="F448" s="409">
        <v>286860</v>
      </c>
      <c r="G448" s="404">
        <v>400000</v>
      </c>
      <c r="H448" s="304">
        <v>400000</v>
      </c>
      <c r="I448" s="304">
        <v>400000</v>
      </c>
    </row>
    <row r="449" spans="1:9">
      <c r="A449" s="357"/>
      <c r="B449" s="259"/>
      <c r="C449" s="406" t="s">
        <v>1283</v>
      </c>
      <c r="D449" s="356">
        <v>22020801</v>
      </c>
      <c r="E449" s="259" t="s">
        <v>13</v>
      </c>
      <c r="F449" s="409">
        <v>332758</v>
      </c>
      <c r="G449" s="404">
        <v>342600</v>
      </c>
      <c r="H449" s="304">
        <v>466200</v>
      </c>
      <c r="I449" s="304">
        <v>679800</v>
      </c>
    </row>
    <row r="450" spans="1:9">
      <c r="A450" s="357"/>
      <c r="B450" s="259"/>
      <c r="C450" s="406" t="s">
        <v>1283</v>
      </c>
      <c r="D450" s="356">
        <v>22020803</v>
      </c>
      <c r="E450" s="259" t="s">
        <v>14</v>
      </c>
      <c r="F450" s="409">
        <v>206539</v>
      </c>
      <c r="G450" s="404">
        <v>216000</v>
      </c>
      <c r="H450" s="304">
        <v>216000</v>
      </c>
      <c r="I450" s="304">
        <v>216000</v>
      </c>
    </row>
    <row r="451" spans="1:9">
      <c r="A451" s="357"/>
      <c r="B451" s="259"/>
      <c r="C451" s="406" t="s">
        <v>1283</v>
      </c>
      <c r="D451" s="356">
        <v>22020901</v>
      </c>
      <c r="E451" s="259" t="s">
        <v>15</v>
      </c>
      <c r="F451" s="409">
        <v>28686</v>
      </c>
      <c r="G451" s="404">
        <v>30000</v>
      </c>
      <c r="H451" s="304">
        <v>3000</v>
      </c>
      <c r="I451" s="304">
        <v>6000</v>
      </c>
    </row>
    <row r="452" spans="1:9">
      <c r="A452" s="357"/>
      <c r="B452" s="259"/>
      <c r="C452" s="406" t="s">
        <v>1283</v>
      </c>
      <c r="D452" s="356">
        <v>22021001</v>
      </c>
      <c r="E452" s="259" t="s">
        <v>16</v>
      </c>
      <c r="F452" s="409">
        <v>329889</v>
      </c>
      <c r="G452" s="404">
        <v>495000</v>
      </c>
      <c r="H452" s="304">
        <v>300000</v>
      </c>
      <c r="I452" s="304">
        <v>300000</v>
      </c>
    </row>
    <row r="453" spans="1:9">
      <c r="A453" s="357"/>
      <c r="B453" s="259"/>
      <c r="C453" s="406" t="s">
        <v>1283</v>
      </c>
      <c r="D453" s="356">
        <v>22020306</v>
      </c>
      <c r="E453" s="259" t="s">
        <v>21</v>
      </c>
      <c r="F453" s="409">
        <v>212659</v>
      </c>
      <c r="G453" s="404"/>
      <c r="H453" s="304"/>
      <c r="I453" s="304"/>
    </row>
    <row r="454" spans="1:9">
      <c r="A454" s="357"/>
      <c r="B454" s="259"/>
      <c r="C454" s="406" t="s">
        <v>1283</v>
      </c>
      <c r="D454" s="400">
        <v>22020402</v>
      </c>
      <c r="E454" s="259" t="s">
        <v>690</v>
      </c>
      <c r="F454" s="409">
        <v>161215</v>
      </c>
      <c r="G454" s="404"/>
      <c r="H454" s="304"/>
      <c r="I454" s="304"/>
    </row>
    <row r="455" spans="1:9">
      <c r="A455" s="357"/>
      <c r="B455" s="259"/>
      <c r="C455" s="406" t="s">
        <v>1283</v>
      </c>
      <c r="D455" s="356">
        <v>22020605</v>
      </c>
      <c r="E455" s="259" t="s">
        <v>4382</v>
      </c>
      <c r="F455" s="409">
        <v>191240</v>
      </c>
      <c r="G455" s="404"/>
      <c r="H455" s="304"/>
      <c r="I455" s="304"/>
    </row>
    <row r="456" spans="1:9">
      <c r="A456" s="357"/>
      <c r="B456" s="259"/>
      <c r="C456" s="406" t="s">
        <v>1283</v>
      </c>
      <c r="D456" s="356">
        <v>22020404</v>
      </c>
      <c r="E456" s="259" t="s">
        <v>4433</v>
      </c>
      <c r="F456" s="409">
        <v>143430</v>
      </c>
      <c r="G456" s="404"/>
      <c r="H456" s="304"/>
      <c r="I456" s="304"/>
    </row>
    <row r="457" spans="1:9">
      <c r="A457" s="357"/>
      <c r="B457" s="259"/>
      <c r="C457" s="406" t="s">
        <v>1283</v>
      </c>
      <c r="D457" s="356">
        <v>22021003</v>
      </c>
      <c r="E457" s="259" t="s">
        <v>17</v>
      </c>
      <c r="F457" s="409">
        <v>272517</v>
      </c>
      <c r="G457" s="404"/>
      <c r="H457" s="304"/>
      <c r="I457" s="304"/>
    </row>
    <row r="458" spans="1:9">
      <c r="A458" s="357"/>
      <c r="B458" s="259"/>
      <c r="C458" s="406" t="s">
        <v>1283</v>
      </c>
      <c r="D458" s="356">
        <v>22020403</v>
      </c>
      <c r="E458" s="259" t="s">
        <v>58</v>
      </c>
      <c r="F458" s="409">
        <v>109963</v>
      </c>
      <c r="G458" s="404"/>
      <c r="H458" s="304"/>
      <c r="I458" s="304"/>
    </row>
    <row r="459" spans="1:9" s="310" customFormat="1">
      <c r="A459" s="359" t="s">
        <v>110</v>
      </c>
      <c r="B459" s="308" t="s">
        <v>1609</v>
      </c>
      <c r="C459" s="407" t="s">
        <v>1287</v>
      </c>
      <c r="D459" s="400"/>
      <c r="E459" s="308"/>
      <c r="F459" s="326">
        <f>SUM(F440:F458)</f>
        <v>4372612</v>
      </c>
      <c r="G459" s="326">
        <f t="shared" ref="G459:I459" si="4">SUM(G440:G458)</f>
        <v>4681005</v>
      </c>
      <c r="H459" s="326">
        <f t="shared" si="4"/>
        <v>4564605</v>
      </c>
      <c r="I459" s="326">
        <f t="shared" si="4"/>
        <v>4932705</v>
      </c>
    </row>
    <row r="460" spans="1:9" s="310" customFormat="1">
      <c r="A460" s="359" t="s">
        <v>110</v>
      </c>
      <c r="B460" s="308" t="s">
        <v>1609</v>
      </c>
      <c r="C460" s="407" t="s">
        <v>1288</v>
      </c>
      <c r="D460" s="400"/>
      <c r="E460" s="308"/>
      <c r="F460" s="326">
        <f>F459+F439</f>
        <v>46455302</v>
      </c>
      <c r="G460" s="326">
        <f t="shared" ref="G460:I460" si="5">G459+G439</f>
        <v>37830173.040000014</v>
      </c>
      <c r="H460" s="326">
        <f t="shared" si="5"/>
        <v>41028689.844000012</v>
      </c>
      <c r="I460" s="326">
        <f t="shared" si="5"/>
        <v>45043198.328400008</v>
      </c>
    </row>
    <row r="461" spans="1:9" s="310" customFormat="1">
      <c r="A461" s="359"/>
      <c r="B461" s="308"/>
      <c r="C461" s="407"/>
      <c r="D461" s="400"/>
      <c r="E461" s="308"/>
      <c r="F461" s="408"/>
      <c r="G461" s="404"/>
      <c r="H461" s="326"/>
      <c r="I461" s="326"/>
    </row>
    <row r="462" spans="1:9" s="310" customFormat="1">
      <c r="A462" s="359" t="s">
        <v>1727</v>
      </c>
      <c r="B462" s="308" t="s">
        <v>1608</v>
      </c>
      <c r="C462" s="407"/>
      <c r="D462" s="400"/>
      <c r="E462" s="308"/>
      <c r="F462" s="408"/>
      <c r="G462" s="404"/>
      <c r="H462" s="326"/>
      <c r="I462" s="326"/>
    </row>
    <row r="463" spans="1:9">
      <c r="A463" s="357"/>
      <c r="B463" s="259"/>
      <c r="C463" s="402" t="s">
        <v>1281</v>
      </c>
      <c r="D463" s="356">
        <v>21010101</v>
      </c>
      <c r="E463" s="259" t="s">
        <v>368</v>
      </c>
      <c r="F463" s="409">
        <v>13709514</v>
      </c>
      <c r="G463" s="404">
        <v>4679613.6000000006</v>
      </c>
      <c r="H463" s="304">
        <v>4679613.6000000006</v>
      </c>
      <c r="I463" s="304">
        <v>4679613.6000000006</v>
      </c>
    </row>
    <row r="464" spans="1:9">
      <c r="A464" s="357"/>
      <c r="B464" s="259"/>
      <c r="C464" s="402" t="s">
        <v>1281</v>
      </c>
      <c r="D464" s="356">
        <v>21020101</v>
      </c>
      <c r="E464" s="259" t="s">
        <v>369</v>
      </c>
      <c r="F464" s="409"/>
      <c r="G464" s="404">
        <v>1169903.5800000003</v>
      </c>
      <c r="H464" s="304">
        <v>1169903.5800000003</v>
      </c>
      <c r="I464" s="304">
        <v>1169903.5800000003</v>
      </c>
    </row>
    <row r="465" spans="1:9">
      <c r="A465" s="357"/>
      <c r="B465" s="259"/>
      <c r="C465" s="402" t="s">
        <v>1281</v>
      </c>
      <c r="D465" s="356">
        <v>21020102</v>
      </c>
      <c r="E465" s="259" t="s">
        <v>99</v>
      </c>
      <c r="F465" s="409"/>
      <c r="G465" s="404">
        <v>467961.28800000006</v>
      </c>
      <c r="H465" s="304">
        <v>467961.28800000006</v>
      </c>
      <c r="I465" s="304">
        <v>467961.28800000006</v>
      </c>
    </row>
    <row r="466" spans="1:9">
      <c r="A466" s="357"/>
      <c r="B466" s="259"/>
      <c r="C466" s="402" t="s">
        <v>1281</v>
      </c>
      <c r="D466" s="356">
        <v>21020103</v>
      </c>
      <c r="E466" s="259" t="s">
        <v>370</v>
      </c>
      <c r="F466" s="409"/>
      <c r="G466" s="404">
        <v>233980.76400000005</v>
      </c>
      <c r="H466" s="304">
        <v>233980.76400000005</v>
      </c>
      <c r="I466" s="304">
        <v>233980.76400000005</v>
      </c>
    </row>
    <row r="467" spans="1:9">
      <c r="A467" s="357"/>
      <c r="B467" s="259"/>
      <c r="C467" s="402" t="s">
        <v>1281</v>
      </c>
      <c r="D467" s="356">
        <v>21020104</v>
      </c>
      <c r="E467" s="259" t="s">
        <v>371</v>
      </c>
      <c r="F467" s="409"/>
      <c r="G467" s="404">
        <v>233980.76400000005</v>
      </c>
      <c r="H467" s="304">
        <v>233980.76400000005</v>
      </c>
      <c r="I467" s="304">
        <v>233980.76400000005</v>
      </c>
    </row>
    <row r="468" spans="1:9">
      <c r="A468" s="357"/>
      <c r="B468" s="259"/>
      <c r="C468" s="402" t="s">
        <v>1281</v>
      </c>
      <c r="D468" s="356">
        <v>21020105</v>
      </c>
      <c r="E468" s="259" t="s">
        <v>372</v>
      </c>
      <c r="F468" s="409"/>
      <c r="G468" s="404">
        <v>37498.800000000003</v>
      </c>
      <c r="H468" s="304">
        <v>37498.800000000003</v>
      </c>
      <c r="I468" s="304">
        <v>37498.800000000003</v>
      </c>
    </row>
    <row r="469" spans="1:9">
      <c r="A469" s="357"/>
      <c r="B469" s="259"/>
      <c r="C469" s="402" t="s">
        <v>1281</v>
      </c>
      <c r="D469" s="356">
        <v>21020106</v>
      </c>
      <c r="E469" s="259" t="s">
        <v>373</v>
      </c>
      <c r="F469" s="409"/>
      <c r="G469" s="404">
        <v>467961.3600000001</v>
      </c>
      <c r="H469" s="304">
        <v>467961.3600000001</v>
      </c>
      <c r="I469" s="304">
        <v>467961.3600000001</v>
      </c>
    </row>
    <row r="470" spans="1:9">
      <c r="A470" s="357"/>
      <c r="B470" s="259"/>
      <c r="C470" s="402" t="s">
        <v>1281</v>
      </c>
      <c r="D470" s="356">
        <v>21020107</v>
      </c>
      <c r="E470" s="259" t="s">
        <v>374</v>
      </c>
      <c r="F470" s="409"/>
      <c r="G470" s="404">
        <v>432000</v>
      </c>
      <c r="H470" s="304">
        <v>432000</v>
      </c>
      <c r="I470" s="304">
        <v>432000</v>
      </c>
    </row>
    <row r="471" spans="1:9" s="310" customFormat="1">
      <c r="A471" s="359" t="s">
        <v>1727</v>
      </c>
      <c r="B471" s="308" t="s">
        <v>1608</v>
      </c>
      <c r="C471" s="405" t="s">
        <v>1282</v>
      </c>
      <c r="D471" s="400"/>
      <c r="E471" s="308"/>
      <c r="F471" s="326">
        <f>SUM(F463:F470)</f>
        <v>13709514</v>
      </c>
      <c r="G471" s="326">
        <f>SUM(G463:G470)</f>
        <v>7722900.1560000014</v>
      </c>
      <c r="H471" s="326">
        <f>SUM(H463:H470)</f>
        <v>7722900.1560000014</v>
      </c>
      <c r="I471" s="326">
        <f>SUM(I463:I470)</f>
        <v>7722900.1560000014</v>
      </c>
    </row>
    <row r="472" spans="1:9">
      <c r="A472" s="357"/>
      <c r="B472" s="259"/>
      <c r="C472" s="406" t="s">
        <v>1283</v>
      </c>
      <c r="D472" s="356">
        <v>22020105</v>
      </c>
      <c r="E472" s="259" t="s">
        <v>1250</v>
      </c>
      <c r="F472" s="304">
        <v>688464</v>
      </c>
      <c r="G472" s="404">
        <v>1262650</v>
      </c>
      <c r="H472" s="304">
        <v>384000</v>
      </c>
      <c r="I472" s="304">
        <v>384000</v>
      </c>
    </row>
    <row r="473" spans="1:9">
      <c r="A473" s="357"/>
      <c r="B473" s="259"/>
      <c r="C473" s="406" t="s">
        <v>1283</v>
      </c>
      <c r="D473" s="356">
        <v>22020203</v>
      </c>
      <c r="E473" s="259" t="s">
        <v>20</v>
      </c>
      <c r="F473" s="304">
        <v>172116</v>
      </c>
      <c r="G473" s="404">
        <v>96000</v>
      </c>
      <c r="H473" s="304">
        <v>96000</v>
      </c>
      <c r="I473" s="304">
        <v>96000</v>
      </c>
    </row>
    <row r="474" spans="1:9">
      <c r="A474" s="357"/>
      <c r="B474" s="259"/>
      <c r="C474" s="406" t="s">
        <v>1283</v>
      </c>
      <c r="D474" s="356">
        <v>22020301</v>
      </c>
      <c r="E474" s="259" t="s">
        <v>5</v>
      </c>
      <c r="F474" s="304">
        <v>396823</v>
      </c>
      <c r="G474" s="404">
        <v>298200</v>
      </c>
      <c r="H474" s="304">
        <v>213400</v>
      </c>
      <c r="I474" s="304">
        <v>241200</v>
      </c>
    </row>
    <row r="475" spans="1:9">
      <c r="A475" s="357"/>
      <c r="B475" s="259"/>
      <c r="C475" s="406" t="s">
        <v>1283</v>
      </c>
      <c r="D475" s="356">
        <v>22020305</v>
      </c>
      <c r="E475" s="259" t="s">
        <v>35</v>
      </c>
      <c r="F475" s="304">
        <v>86058</v>
      </c>
      <c r="G475" s="404">
        <v>70000</v>
      </c>
      <c r="H475" s="304">
        <v>35000</v>
      </c>
      <c r="I475" s="304">
        <v>35000</v>
      </c>
    </row>
    <row r="476" spans="1:9">
      <c r="A476" s="357"/>
      <c r="B476" s="259"/>
      <c r="C476" s="406" t="s">
        <v>1283</v>
      </c>
      <c r="D476" s="356">
        <v>22020401</v>
      </c>
      <c r="E476" s="259" t="s">
        <v>1985</v>
      </c>
      <c r="F476" s="304">
        <v>487662</v>
      </c>
      <c r="G476" s="404">
        <v>83000</v>
      </c>
      <c r="H476" s="304">
        <v>83000</v>
      </c>
      <c r="I476" s="304">
        <v>83000</v>
      </c>
    </row>
    <row r="477" spans="1:9">
      <c r="A477" s="357"/>
      <c r="B477" s="259"/>
      <c r="C477" s="406" t="s">
        <v>1283</v>
      </c>
      <c r="D477" s="400">
        <v>22020402</v>
      </c>
      <c r="E477" s="259" t="s">
        <v>690</v>
      </c>
      <c r="F477" s="304">
        <v>122394</v>
      </c>
      <c r="G477" s="404">
        <v>60000</v>
      </c>
      <c r="H477" s="304"/>
      <c r="I477" s="304"/>
    </row>
    <row r="478" spans="1:9">
      <c r="A478" s="357"/>
      <c r="B478" s="259"/>
      <c r="C478" s="406" t="s">
        <v>1283</v>
      </c>
      <c r="D478" s="356">
        <v>22020405</v>
      </c>
      <c r="E478" s="259" t="s">
        <v>9</v>
      </c>
      <c r="F478" s="304">
        <v>277298</v>
      </c>
      <c r="G478" s="404">
        <v>55000</v>
      </c>
      <c r="H478" s="304">
        <v>0</v>
      </c>
      <c r="I478" s="304">
        <v>0</v>
      </c>
    </row>
    <row r="479" spans="1:9">
      <c r="A479" s="357"/>
      <c r="B479" s="259"/>
      <c r="C479" s="406" t="s">
        <v>1283</v>
      </c>
      <c r="D479" s="356">
        <v>22020406</v>
      </c>
      <c r="E479" s="259" t="s">
        <v>45</v>
      </c>
      <c r="F479" s="304"/>
      <c r="G479" s="404">
        <v>624500</v>
      </c>
      <c r="H479" s="304">
        <v>395000</v>
      </c>
      <c r="I479" s="304">
        <v>395000</v>
      </c>
    </row>
    <row r="480" spans="1:9">
      <c r="A480" s="357"/>
      <c r="B480" s="259"/>
      <c r="C480" s="406" t="s">
        <v>1283</v>
      </c>
      <c r="D480" s="400">
        <v>22020709</v>
      </c>
      <c r="E480" s="259" t="s">
        <v>23</v>
      </c>
      <c r="F480" s="304">
        <v>382480</v>
      </c>
      <c r="G480" s="404">
        <v>450000</v>
      </c>
      <c r="H480" s="304"/>
      <c r="I480" s="304"/>
    </row>
    <row r="481" spans="1:9">
      <c r="A481" s="357"/>
      <c r="B481" s="259"/>
      <c r="C481" s="406" t="s">
        <v>1283</v>
      </c>
      <c r="D481" s="356">
        <v>22020801</v>
      </c>
      <c r="E481" s="259" t="s">
        <v>13</v>
      </c>
      <c r="F481" s="304">
        <v>367181</v>
      </c>
      <c r="G481" s="404">
        <v>567675</v>
      </c>
      <c r="H481" s="304">
        <v>261000</v>
      </c>
      <c r="I481" s="304">
        <v>261000</v>
      </c>
    </row>
    <row r="482" spans="1:9">
      <c r="A482" s="357"/>
      <c r="B482" s="259"/>
      <c r="C482" s="406" t="s">
        <v>1283</v>
      </c>
      <c r="D482" s="356">
        <v>22020803</v>
      </c>
      <c r="E482" s="259" t="s">
        <v>14</v>
      </c>
      <c r="F482" s="304">
        <v>286860</v>
      </c>
      <c r="G482" s="404">
        <v>300000</v>
      </c>
      <c r="H482" s="304">
        <v>175000</v>
      </c>
      <c r="I482" s="304">
        <v>175000</v>
      </c>
    </row>
    <row r="483" spans="1:9">
      <c r="A483" s="357"/>
      <c r="B483" s="259"/>
      <c r="C483" s="406" t="s">
        <v>1283</v>
      </c>
      <c r="D483" s="356">
        <v>22020901</v>
      </c>
      <c r="E483" s="259" t="s">
        <v>15</v>
      </c>
      <c r="F483" s="304">
        <v>5428</v>
      </c>
      <c r="G483" s="404">
        <v>3000</v>
      </c>
      <c r="H483" s="304">
        <v>1718.3999999999999</v>
      </c>
      <c r="I483" s="304">
        <v>1718.3999999999999</v>
      </c>
    </row>
    <row r="484" spans="1:9">
      <c r="A484" s="357"/>
      <c r="B484" s="259"/>
      <c r="C484" s="406" t="s">
        <v>1283</v>
      </c>
      <c r="D484" s="400">
        <v>22021003</v>
      </c>
      <c r="E484" s="259" t="s">
        <v>17</v>
      </c>
      <c r="F484" s="304">
        <v>489001</v>
      </c>
      <c r="G484" s="404">
        <v>1598000</v>
      </c>
      <c r="H484" s="304"/>
      <c r="I484" s="304"/>
    </row>
    <row r="485" spans="1:9">
      <c r="A485" s="357"/>
      <c r="B485" s="259"/>
      <c r="C485" s="406" t="s">
        <v>1283</v>
      </c>
      <c r="D485" s="400">
        <v>22021026</v>
      </c>
      <c r="E485" s="259" t="s">
        <v>691</v>
      </c>
      <c r="F485" s="304"/>
      <c r="G485" s="404">
        <v>194760</v>
      </c>
      <c r="H485" s="304"/>
      <c r="I485" s="304"/>
    </row>
    <row r="486" spans="1:9">
      <c r="A486" s="357"/>
      <c r="B486" s="259"/>
      <c r="C486" s="406" t="s">
        <v>1283</v>
      </c>
      <c r="D486" s="356">
        <v>22021001</v>
      </c>
      <c r="E486" s="259" t="s">
        <v>16</v>
      </c>
      <c r="F486" s="304">
        <v>223751</v>
      </c>
      <c r="G486" s="404">
        <v>190000</v>
      </c>
      <c r="H486" s="304">
        <v>45000</v>
      </c>
      <c r="I486" s="304">
        <v>45000</v>
      </c>
    </row>
    <row r="487" spans="1:9">
      <c r="A487" s="357"/>
      <c r="B487" s="259"/>
      <c r="C487" s="406" t="s">
        <v>1283</v>
      </c>
      <c r="D487" s="356">
        <v>22020315</v>
      </c>
      <c r="E487" s="259" t="s">
        <v>4183</v>
      </c>
      <c r="F487" s="304">
        <v>114744</v>
      </c>
      <c r="G487" s="404"/>
      <c r="H487" s="304"/>
      <c r="I487" s="304"/>
    </row>
    <row r="488" spans="1:9">
      <c r="A488" s="357"/>
      <c r="B488" s="259"/>
      <c r="C488" s="406" t="s">
        <v>1283</v>
      </c>
      <c r="D488" s="356">
        <v>22020404</v>
      </c>
      <c r="E488" s="259" t="s">
        <v>1707</v>
      </c>
      <c r="F488" s="304">
        <v>62153</v>
      </c>
      <c r="G488" s="404"/>
      <c r="H488" s="304"/>
      <c r="I488" s="304"/>
    </row>
    <row r="489" spans="1:9">
      <c r="A489" s="357"/>
      <c r="B489" s="259"/>
      <c r="C489" s="406" t="s">
        <v>1283</v>
      </c>
      <c r="D489" s="356">
        <v>22020411</v>
      </c>
      <c r="E489" s="259" t="s">
        <v>1645</v>
      </c>
      <c r="F489" s="304">
        <v>172116</v>
      </c>
      <c r="G489" s="404"/>
      <c r="H489" s="304"/>
      <c r="I489" s="304"/>
    </row>
    <row r="490" spans="1:9">
      <c r="A490" s="357"/>
      <c r="B490" s="259"/>
      <c r="C490" s="406" t="s">
        <v>1283</v>
      </c>
      <c r="D490" s="356">
        <v>22020505</v>
      </c>
      <c r="E490" s="259" t="s">
        <v>145</v>
      </c>
      <c r="F490" s="304">
        <v>114744</v>
      </c>
      <c r="G490" s="404"/>
      <c r="H490" s="304"/>
      <c r="I490" s="304"/>
    </row>
    <row r="491" spans="1:9">
      <c r="A491" s="357"/>
      <c r="B491" s="259"/>
      <c r="C491" s="406" t="s">
        <v>1283</v>
      </c>
      <c r="D491" s="356">
        <v>22020605</v>
      </c>
      <c r="E491" s="259" t="s">
        <v>4382</v>
      </c>
      <c r="F491" s="304">
        <v>63108</v>
      </c>
      <c r="G491" s="404"/>
      <c r="H491" s="304"/>
      <c r="I491" s="304"/>
    </row>
    <row r="492" spans="1:9" s="310" customFormat="1">
      <c r="A492" s="359" t="s">
        <v>1727</v>
      </c>
      <c r="B492" s="308" t="s">
        <v>1608</v>
      </c>
      <c r="C492" s="407" t="s">
        <v>1287</v>
      </c>
      <c r="D492" s="400"/>
      <c r="E492" s="308"/>
      <c r="F492" s="326">
        <f>SUM(F472:F491)</f>
        <v>4512381</v>
      </c>
      <c r="G492" s="326">
        <f>SUM(G472:G491)</f>
        <v>5852785</v>
      </c>
      <c r="H492" s="326">
        <f>SUM(H472:H491)</f>
        <v>1689118.4</v>
      </c>
      <c r="I492" s="326">
        <f>SUM(I472:I491)</f>
        <v>1716918.4</v>
      </c>
    </row>
    <row r="493" spans="1:9" s="310" customFormat="1">
      <c r="A493" s="359" t="s">
        <v>1727</v>
      </c>
      <c r="B493" s="308" t="s">
        <v>1608</v>
      </c>
      <c r="C493" s="407" t="s">
        <v>1288</v>
      </c>
      <c r="D493" s="400"/>
      <c r="E493" s="308"/>
      <c r="F493" s="326">
        <f>F492+F471</f>
        <v>18221895</v>
      </c>
      <c r="G493" s="326">
        <f>G492+G471</f>
        <v>13575685.156000001</v>
      </c>
      <c r="H493" s="326">
        <f>H492+H471</f>
        <v>9412018.5560000017</v>
      </c>
      <c r="I493" s="326">
        <f>I492+I471</f>
        <v>9439818.5560000017</v>
      </c>
    </row>
    <row r="494" spans="1:9" s="310" customFormat="1">
      <c r="A494" s="359"/>
      <c r="B494" s="308"/>
      <c r="C494" s="407"/>
      <c r="D494" s="400"/>
      <c r="E494" s="308"/>
      <c r="F494" s="408"/>
      <c r="G494" s="404"/>
      <c r="H494" s="326"/>
      <c r="I494" s="326"/>
    </row>
    <row r="495" spans="1:9" s="310" customFormat="1">
      <c r="A495" s="359" t="s">
        <v>1728</v>
      </c>
      <c r="B495" s="410" t="s">
        <v>1465</v>
      </c>
      <c r="C495" s="407"/>
      <c r="D495" s="400"/>
      <c r="E495" s="308"/>
      <c r="F495" s="408"/>
      <c r="G495" s="404"/>
      <c r="H495" s="326"/>
      <c r="I495" s="326"/>
    </row>
    <row r="496" spans="1:9">
      <c r="A496" s="357"/>
      <c r="B496" s="259"/>
      <c r="C496" s="406" t="s">
        <v>1283</v>
      </c>
      <c r="D496" s="356">
        <v>22020105</v>
      </c>
      <c r="E496" s="259" t="s">
        <v>1250</v>
      </c>
      <c r="F496" s="409"/>
      <c r="G496" s="404">
        <v>120000</v>
      </c>
      <c r="H496" s="304">
        <v>120000</v>
      </c>
      <c r="I496" s="304">
        <v>120000</v>
      </c>
    </row>
    <row r="497" spans="1:9">
      <c r="A497" s="357"/>
      <c r="B497" s="259"/>
      <c r="C497" s="406" t="s">
        <v>1283</v>
      </c>
      <c r="D497" s="356">
        <v>22020108</v>
      </c>
      <c r="E497" s="259" t="s">
        <v>50</v>
      </c>
      <c r="F497" s="409"/>
      <c r="G497" s="404">
        <v>205000</v>
      </c>
      <c r="H497" s="304">
        <v>265000</v>
      </c>
      <c r="I497" s="304">
        <v>145000</v>
      </c>
    </row>
    <row r="498" spans="1:9">
      <c r="A498" s="357"/>
      <c r="B498" s="259"/>
      <c r="C498" s="406" t="s">
        <v>1283</v>
      </c>
      <c r="D498" s="356">
        <v>22020301</v>
      </c>
      <c r="E498" s="259" t="s">
        <v>5</v>
      </c>
      <c r="F498" s="409"/>
      <c r="G498" s="404">
        <v>575600</v>
      </c>
      <c r="H498" s="304">
        <v>581600</v>
      </c>
      <c r="I498" s="304">
        <v>569600</v>
      </c>
    </row>
    <row r="499" spans="1:9">
      <c r="A499" s="357"/>
      <c r="B499" s="259"/>
      <c r="C499" s="406" t="s">
        <v>1283</v>
      </c>
      <c r="D499" s="356">
        <v>22020401</v>
      </c>
      <c r="E499" s="259" t="s">
        <v>1985</v>
      </c>
      <c r="F499" s="409"/>
      <c r="G499" s="404">
        <v>480000</v>
      </c>
      <c r="H499" s="304">
        <v>480000</v>
      </c>
      <c r="I499" s="304">
        <v>480000</v>
      </c>
    </row>
    <row r="500" spans="1:9">
      <c r="A500" s="357"/>
      <c r="B500" s="259"/>
      <c r="C500" s="406" t="s">
        <v>1283</v>
      </c>
      <c r="D500" s="356">
        <v>22020402</v>
      </c>
      <c r="E500" s="259" t="s">
        <v>36</v>
      </c>
      <c r="F500" s="409"/>
      <c r="G500" s="404">
        <v>360000</v>
      </c>
      <c r="H500" s="304">
        <v>360000</v>
      </c>
      <c r="I500" s="304">
        <v>360000</v>
      </c>
    </row>
    <row r="501" spans="1:9">
      <c r="A501" s="357"/>
      <c r="B501" s="259"/>
      <c r="C501" s="406" t="s">
        <v>1283</v>
      </c>
      <c r="D501" s="356">
        <v>22020404</v>
      </c>
      <c r="E501" s="259" t="s">
        <v>735</v>
      </c>
      <c r="F501" s="409"/>
      <c r="G501" s="404">
        <v>360000</v>
      </c>
      <c r="H501" s="304">
        <v>360000</v>
      </c>
      <c r="I501" s="304">
        <v>360000</v>
      </c>
    </row>
    <row r="502" spans="1:9">
      <c r="A502" s="357"/>
      <c r="B502" s="259"/>
      <c r="C502" s="406" t="s">
        <v>1283</v>
      </c>
      <c r="D502" s="356">
        <v>22020405</v>
      </c>
      <c r="E502" s="259" t="s">
        <v>9</v>
      </c>
      <c r="F502" s="409"/>
      <c r="G502" s="404">
        <v>380000</v>
      </c>
      <c r="H502" s="304">
        <v>380000</v>
      </c>
      <c r="I502" s="304">
        <v>380000</v>
      </c>
    </row>
    <row r="503" spans="1:9">
      <c r="A503" s="357"/>
      <c r="B503" s="259"/>
      <c r="C503" s="406" t="s">
        <v>1283</v>
      </c>
      <c r="D503" s="356">
        <v>22020709</v>
      </c>
      <c r="E503" s="259" t="s">
        <v>23</v>
      </c>
      <c r="F503" s="409"/>
      <c r="G503" s="404">
        <v>200000</v>
      </c>
      <c r="H503" s="304">
        <v>200000</v>
      </c>
      <c r="I503" s="304">
        <v>200000</v>
      </c>
    </row>
    <row r="504" spans="1:9">
      <c r="A504" s="357"/>
      <c r="B504" s="259"/>
      <c r="C504" s="406" t="s">
        <v>1283</v>
      </c>
      <c r="D504" s="356">
        <v>22020801</v>
      </c>
      <c r="E504" s="259" t="s">
        <v>13</v>
      </c>
      <c r="F504" s="409"/>
      <c r="G504" s="404">
        <v>474000</v>
      </c>
      <c r="H504" s="304">
        <v>474000</v>
      </c>
      <c r="I504" s="304">
        <v>474000</v>
      </c>
    </row>
    <row r="505" spans="1:9">
      <c r="A505" s="357"/>
      <c r="B505" s="259"/>
      <c r="C505" s="406" t="s">
        <v>1283</v>
      </c>
      <c r="D505" s="356">
        <v>22020803</v>
      </c>
      <c r="E505" s="259" t="s">
        <v>14</v>
      </c>
      <c r="F505" s="409"/>
      <c r="G505" s="404">
        <v>108000</v>
      </c>
      <c r="H505" s="304">
        <v>108000</v>
      </c>
      <c r="I505" s="304">
        <v>108000</v>
      </c>
    </row>
    <row r="506" spans="1:9">
      <c r="A506" s="357"/>
      <c r="B506" s="259"/>
      <c r="C506" s="406" t="s">
        <v>1283</v>
      </c>
      <c r="D506" s="356">
        <v>22021001</v>
      </c>
      <c r="E506" s="259" t="s">
        <v>16</v>
      </c>
      <c r="F506" s="409"/>
      <c r="G506" s="404">
        <v>598500</v>
      </c>
      <c r="H506" s="304">
        <v>621000</v>
      </c>
      <c r="I506" s="304">
        <v>576000</v>
      </c>
    </row>
    <row r="507" spans="1:9">
      <c r="A507" s="357"/>
      <c r="B507" s="259"/>
      <c r="C507" s="406" t="s">
        <v>1283</v>
      </c>
      <c r="D507" s="356">
        <v>22021003</v>
      </c>
      <c r="E507" s="259" t="s">
        <v>17</v>
      </c>
      <c r="F507" s="409"/>
      <c r="G507" s="404">
        <v>4559000</v>
      </c>
      <c r="H507" s="304">
        <v>6700000</v>
      </c>
      <c r="I507" s="304">
        <v>6100000</v>
      </c>
    </row>
    <row r="508" spans="1:9">
      <c r="A508" s="357"/>
      <c r="B508" s="259"/>
      <c r="C508" s="406" t="s">
        <v>1283</v>
      </c>
      <c r="D508" s="356">
        <v>22021021</v>
      </c>
      <c r="E508" s="259" t="s">
        <v>120</v>
      </c>
      <c r="F508" s="409"/>
      <c r="G508" s="404">
        <v>1273900</v>
      </c>
      <c r="H508" s="304">
        <v>1273900</v>
      </c>
      <c r="I508" s="304">
        <v>1273900</v>
      </c>
    </row>
    <row r="509" spans="1:9">
      <c r="A509" s="357"/>
      <c r="B509" s="259"/>
      <c r="C509" s="406" t="s">
        <v>1283</v>
      </c>
      <c r="D509" s="356">
        <v>22021050</v>
      </c>
      <c r="E509" s="259" t="s">
        <v>689</v>
      </c>
      <c r="F509" s="409"/>
      <c r="G509" s="404">
        <v>2276000</v>
      </c>
      <c r="H509" s="304">
        <v>3276000</v>
      </c>
      <c r="I509" s="304">
        <v>3276000</v>
      </c>
    </row>
    <row r="510" spans="1:9" s="310" customFormat="1" ht="31.5">
      <c r="A510" s="359" t="s">
        <v>1728</v>
      </c>
      <c r="B510" s="308" t="s">
        <v>1465</v>
      </c>
      <c r="C510" s="407" t="s">
        <v>1287</v>
      </c>
      <c r="D510" s="400"/>
      <c r="E510" s="308"/>
      <c r="F510" s="326">
        <f>SUM(F496:F509)</f>
        <v>0</v>
      </c>
      <c r="G510" s="326">
        <f>SUM(G496:G509)</f>
        <v>11970000</v>
      </c>
      <c r="H510" s="326">
        <f>SUM(H496:H509)</f>
        <v>15199500</v>
      </c>
      <c r="I510" s="326">
        <f>SUM(I496:I509)</f>
        <v>14422500</v>
      </c>
    </row>
    <row r="511" spans="1:9" s="310" customFormat="1" ht="31.5">
      <c r="A511" s="359" t="s">
        <v>1728</v>
      </c>
      <c r="B511" s="308" t="s">
        <v>1465</v>
      </c>
      <c r="C511" s="407" t="s">
        <v>1288</v>
      </c>
      <c r="D511" s="400"/>
      <c r="E511" s="308"/>
      <c r="F511" s="326">
        <f>F510</f>
        <v>0</v>
      </c>
      <c r="G511" s="326">
        <f>G510</f>
        <v>11970000</v>
      </c>
      <c r="H511" s="326">
        <f>H510</f>
        <v>15199500</v>
      </c>
      <c r="I511" s="326">
        <f>I510</f>
        <v>14422500</v>
      </c>
    </row>
    <row r="512" spans="1:9" s="310" customFormat="1">
      <c r="A512" s="359"/>
      <c r="B512" s="308"/>
      <c r="C512" s="407"/>
      <c r="D512" s="400"/>
      <c r="E512" s="308"/>
      <c r="F512" s="408"/>
      <c r="G512" s="404"/>
      <c r="H512" s="326"/>
      <c r="I512" s="326"/>
    </row>
    <row r="513" spans="1:9" s="310" customFormat="1">
      <c r="A513" s="359" t="s">
        <v>1729</v>
      </c>
      <c r="B513" s="308" t="s">
        <v>1466</v>
      </c>
      <c r="C513" s="407"/>
      <c r="D513" s="400"/>
      <c r="E513" s="308"/>
      <c r="F513" s="408"/>
      <c r="G513" s="404"/>
      <c r="H513" s="326"/>
      <c r="I513" s="326"/>
    </row>
    <row r="514" spans="1:9" s="310" customFormat="1">
      <c r="A514" s="357"/>
      <c r="B514" s="259"/>
      <c r="C514" s="406" t="s">
        <v>1283</v>
      </c>
      <c r="D514" s="356">
        <v>22020102</v>
      </c>
      <c r="E514" s="259" t="s">
        <v>49</v>
      </c>
      <c r="F514" s="409"/>
      <c r="G514" s="404">
        <v>5000000</v>
      </c>
      <c r="H514" s="304">
        <v>18000000</v>
      </c>
      <c r="I514" s="304">
        <v>18000000</v>
      </c>
    </row>
    <row r="515" spans="1:9" s="310" customFormat="1">
      <c r="A515" s="357"/>
      <c r="B515" s="259"/>
      <c r="C515" s="406" t="s">
        <v>1283</v>
      </c>
      <c r="D515" s="356">
        <v>22020203</v>
      </c>
      <c r="E515" s="259" t="s">
        <v>20</v>
      </c>
      <c r="F515" s="409"/>
      <c r="G515" s="404">
        <v>300000</v>
      </c>
      <c r="H515" s="304">
        <v>300000</v>
      </c>
      <c r="I515" s="304">
        <v>300000</v>
      </c>
    </row>
    <row r="516" spans="1:9" s="310" customFormat="1">
      <c r="A516" s="357"/>
      <c r="B516" s="259"/>
      <c r="C516" s="406" t="s">
        <v>1283</v>
      </c>
      <c r="D516" s="356">
        <v>22020301</v>
      </c>
      <c r="E516" s="259" t="s">
        <v>5</v>
      </c>
      <c r="F516" s="409"/>
      <c r="G516" s="404">
        <v>1322800</v>
      </c>
      <c r="H516" s="304">
        <v>1322800</v>
      </c>
      <c r="I516" s="304">
        <v>1322800</v>
      </c>
    </row>
    <row r="517" spans="1:9" s="310" customFormat="1">
      <c r="A517" s="357"/>
      <c r="B517" s="259"/>
      <c r="C517" s="406" t="s">
        <v>1283</v>
      </c>
      <c r="D517" s="356">
        <v>22020302</v>
      </c>
      <c r="E517" s="259" t="s">
        <v>91</v>
      </c>
      <c r="F517" s="409"/>
      <c r="G517" s="404">
        <v>0</v>
      </c>
      <c r="H517" s="304">
        <v>11500000</v>
      </c>
      <c r="I517" s="304">
        <v>11500000</v>
      </c>
    </row>
    <row r="518" spans="1:9" s="310" customFormat="1">
      <c r="A518" s="357"/>
      <c r="B518" s="259"/>
      <c r="C518" s="406" t="s">
        <v>1283</v>
      </c>
      <c r="D518" s="356">
        <v>22020305</v>
      </c>
      <c r="E518" s="259" t="s">
        <v>35</v>
      </c>
      <c r="F518" s="409"/>
      <c r="G518" s="404">
        <v>1200000</v>
      </c>
      <c r="H518" s="304">
        <v>0</v>
      </c>
      <c r="I518" s="304">
        <v>0</v>
      </c>
    </row>
    <row r="519" spans="1:9" s="310" customFormat="1">
      <c r="A519" s="357"/>
      <c r="B519" s="259"/>
      <c r="C519" s="406" t="s">
        <v>1283</v>
      </c>
      <c r="D519" s="356">
        <v>22020309</v>
      </c>
      <c r="E519" s="259" t="s">
        <v>7</v>
      </c>
      <c r="F519" s="409"/>
      <c r="G519" s="404">
        <v>100500000</v>
      </c>
      <c r="H519" s="304">
        <v>137500000</v>
      </c>
      <c r="I519" s="304">
        <v>137500000</v>
      </c>
    </row>
    <row r="520" spans="1:9" s="310" customFormat="1">
      <c r="A520" s="357"/>
      <c r="B520" s="259"/>
      <c r="C520" s="406" t="s">
        <v>1283</v>
      </c>
      <c r="D520" s="356">
        <v>22020401</v>
      </c>
      <c r="E520" s="259" t="s">
        <v>1985</v>
      </c>
      <c r="F520" s="409"/>
      <c r="G520" s="404">
        <v>3044000</v>
      </c>
      <c r="H520" s="304">
        <v>3244000</v>
      </c>
      <c r="I520" s="304">
        <v>3244000</v>
      </c>
    </row>
    <row r="521" spans="1:9" s="310" customFormat="1">
      <c r="A521" s="357"/>
      <c r="B521" s="259"/>
      <c r="C521" s="406" t="s">
        <v>1283</v>
      </c>
      <c r="D521" s="356">
        <v>22020402</v>
      </c>
      <c r="E521" s="259" t="s">
        <v>36</v>
      </c>
      <c r="F521" s="409"/>
      <c r="G521" s="404">
        <v>2000000</v>
      </c>
      <c r="H521" s="304">
        <v>0</v>
      </c>
      <c r="I521" s="304">
        <v>0</v>
      </c>
    </row>
    <row r="522" spans="1:9" s="310" customFormat="1">
      <c r="A522" s="357"/>
      <c r="B522" s="259"/>
      <c r="C522" s="406" t="s">
        <v>1283</v>
      </c>
      <c r="D522" s="356">
        <v>22020404</v>
      </c>
      <c r="E522" s="259" t="s">
        <v>735</v>
      </c>
      <c r="F522" s="409"/>
      <c r="G522" s="404">
        <v>1000000</v>
      </c>
      <c r="H522" s="304">
        <v>0</v>
      </c>
      <c r="I522" s="304">
        <v>0</v>
      </c>
    </row>
    <row r="523" spans="1:9" s="310" customFormat="1">
      <c r="A523" s="357"/>
      <c r="B523" s="259"/>
      <c r="C523" s="406" t="s">
        <v>1283</v>
      </c>
      <c r="D523" s="356">
        <v>22020405</v>
      </c>
      <c r="E523" s="259" t="s">
        <v>9</v>
      </c>
      <c r="F523" s="409"/>
      <c r="G523" s="404">
        <v>252000</v>
      </c>
      <c r="H523" s="304">
        <v>312000</v>
      </c>
      <c r="I523" s="304">
        <v>312000</v>
      </c>
    </row>
    <row r="524" spans="1:9" s="310" customFormat="1">
      <c r="A524" s="359" t="s">
        <v>1729</v>
      </c>
      <c r="B524" s="308" t="s">
        <v>1466</v>
      </c>
      <c r="C524" s="407" t="s">
        <v>1287</v>
      </c>
      <c r="D524" s="400"/>
      <c r="E524" s="308"/>
      <c r="F524" s="326">
        <f>SUM(F514:F523)</f>
        <v>0</v>
      </c>
      <c r="G524" s="326">
        <f>SUM(G514:G523)</f>
        <v>114618800</v>
      </c>
      <c r="H524" s="326">
        <f>SUM(H514:H523)</f>
        <v>172178800</v>
      </c>
      <c r="I524" s="326">
        <f>SUM(I514:I523)</f>
        <v>172178800</v>
      </c>
    </row>
    <row r="525" spans="1:9" s="310" customFormat="1">
      <c r="A525" s="359" t="s">
        <v>1729</v>
      </c>
      <c r="B525" s="308" t="s">
        <v>1466</v>
      </c>
      <c r="C525" s="407" t="s">
        <v>1288</v>
      </c>
      <c r="D525" s="400"/>
      <c r="E525" s="308"/>
      <c r="F525" s="326">
        <f>F524</f>
        <v>0</v>
      </c>
      <c r="G525" s="326">
        <f>G524</f>
        <v>114618800</v>
      </c>
      <c r="H525" s="326">
        <f>H524</f>
        <v>172178800</v>
      </c>
      <c r="I525" s="326">
        <f>I524</f>
        <v>172178800</v>
      </c>
    </row>
    <row r="526" spans="1:9" s="310" customFormat="1">
      <c r="A526" s="359"/>
      <c r="B526" s="308"/>
      <c r="C526" s="407"/>
      <c r="D526" s="400"/>
      <c r="E526" s="308"/>
      <c r="F526" s="408"/>
      <c r="G526" s="404"/>
      <c r="H526" s="326"/>
      <c r="I526" s="326"/>
    </row>
    <row r="527" spans="1:9" s="310" customFormat="1">
      <c r="A527" s="359" t="s">
        <v>1730</v>
      </c>
      <c r="B527" s="308" t="s">
        <v>804</v>
      </c>
      <c r="C527" s="407"/>
      <c r="D527" s="400"/>
      <c r="E527" s="308"/>
      <c r="F527" s="408"/>
      <c r="G527" s="404"/>
      <c r="H527" s="326"/>
      <c r="I527" s="326"/>
    </row>
    <row r="528" spans="1:9">
      <c r="A528" s="357"/>
      <c r="B528" s="259"/>
      <c r="C528" s="402" t="s">
        <v>1281</v>
      </c>
      <c r="D528" s="356">
        <v>21010101</v>
      </c>
      <c r="E528" s="259" t="s">
        <v>368</v>
      </c>
      <c r="F528" s="304">
        <v>17689234</v>
      </c>
      <c r="G528" s="404">
        <v>68369153.480000004</v>
      </c>
      <c r="H528" s="304">
        <v>68369153.480000004</v>
      </c>
      <c r="I528" s="304">
        <v>68369153.480000004</v>
      </c>
    </row>
    <row r="529" spans="1:9">
      <c r="A529" s="357"/>
      <c r="B529" s="259"/>
      <c r="C529" s="402" t="s">
        <v>1281</v>
      </c>
      <c r="D529" s="400">
        <v>21010103</v>
      </c>
      <c r="E529" s="259" t="s">
        <v>1274</v>
      </c>
      <c r="F529" s="304">
        <v>114689048</v>
      </c>
      <c r="G529" s="404">
        <v>44407577.619999997</v>
      </c>
      <c r="H529" s="304">
        <v>44407577.619999997</v>
      </c>
      <c r="I529" s="304">
        <v>44407577.619999997</v>
      </c>
    </row>
    <row r="530" spans="1:9">
      <c r="A530" s="357"/>
      <c r="B530" s="259"/>
      <c r="C530" s="402" t="s">
        <v>1281</v>
      </c>
      <c r="D530" s="356">
        <v>21020102</v>
      </c>
      <c r="E530" s="259" t="s">
        <v>99</v>
      </c>
      <c r="F530" s="304">
        <v>1768926</v>
      </c>
      <c r="G530" s="404">
        <v>2579875.3199999998</v>
      </c>
      <c r="H530" s="304">
        <v>2579875.3199999998</v>
      </c>
      <c r="I530" s="304">
        <v>2579875.3199999998</v>
      </c>
    </row>
    <row r="531" spans="1:9">
      <c r="A531" s="357"/>
      <c r="B531" s="259"/>
      <c r="C531" s="402" t="s">
        <v>1281</v>
      </c>
      <c r="D531" s="356">
        <v>21020101</v>
      </c>
      <c r="E531" s="259" t="s">
        <v>369</v>
      </c>
      <c r="F531" s="304">
        <v>37524944</v>
      </c>
      <c r="G531" s="404">
        <v>37000000</v>
      </c>
      <c r="H531" s="304">
        <v>37000000</v>
      </c>
      <c r="I531" s="304">
        <v>37000000</v>
      </c>
    </row>
    <row r="532" spans="1:9">
      <c r="A532" s="357"/>
      <c r="B532" s="259"/>
      <c r="C532" s="402" t="s">
        <v>1281</v>
      </c>
      <c r="D532" s="356">
        <v>21020103</v>
      </c>
      <c r="E532" s="259" t="s">
        <v>370</v>
      </c>
      <c r="F532" s="304">
        <v>884461.72</v>
      </c>
      <c r="G532" s="404">
        <v>1289938.92</v>
      </c>
      <c r="H532" s="304">
        <v>1289938.92</v>
      </c>
      <c r="I532" s="304">
        <v>1289938.92</v>
      </c>
    </row>
    <row r="533" spans="1:9">
      <c r="A533" s="357"/>
      <c r="B533" s="259"/>
      <c r="C533" s="402" t="s">
        <v>1281</v>
      </c>
      <c r="D533" s="356">
        <v>21020104</v>
      </c>
      <c r="E533" s="259" t="s">
        <v>371</v>
      </c>
      <c r="F533" s="304">
        <v>884461.72</v>
      </c>
      <c r="G533" s="404">
        <v>5809070.8799999999</v>
      </c>
      <c r="H533" s="304">
        <v>5809070.8799999999</v>
      </c>
      <c r="I533" s="304">
        <v>5809070.8799999999</v>
      </c>
    </row>
    <row r="534" spans="1:9">
      <c r="A534" s="357"/>
      <c r="B534" s="259"/>
      <c r="C534" s="402" t="s">
        <v>1281</v>
      </c>
      <c r="D534" s="356">
        <v>21020105</v>
      </c>
      <c r="E534" s="259" t="s">
        <v>372</v>
      </c>
      <c r="F534" s="304">
        <v>131978.28</v>
      </c>
      <c r="G534" s="404">
        <v>4685469.5999999996</v>
      </c>
      <c r="H534" s="304">
        <v>4685469.5999999996</v>
      </c>
      <c r="I534" s="304">
        <v>4685469.5999999996</v>
      </c>
    </row>
    <row r="535" spans="1:9">
      <c r="A535" s="357"/>
      <c r="B535" s="259"/>
      <c r="C535" s="402" t="s">
        <v>1281</v>
      </c>
      <c r="D535" s="356">
        <v>21020106</v>
      </c>
      <c r="E535" s="259" t="s">
        <v>373</v>
      </c>
      <c r="F535" s="304">
        <v>1761294.59</v>
      </c>
      <c r="G535" s="404">
        <v>4836915.3480000002</v>
      </c>
      <c r="H535" s="304">
        <v>4836915.3480000002</v>
      </c>
      <c r="I535" s="304">
        <v>4836915.3480000002</v>
      </c>
    </row>
    <row r="536" spans="1:9">
      <c r="A536" s="357"/>
      <c r="B536" s="259"/>
      <c r="C536" s="402" t="s">
        <v>1281</v>
      </c>
      <c r="D536" s="356">
        <v>21020107</v>
      </c>
      <c r="E536" s="259" t="s">
        <v>374</v>
      </c>
      <c r="F536" s="304">
        <v>1296000</v>
      </c>
      <c r="G536" s="404">
        <v>18209235.84</v>
      </c>
      <c r="H536" s="304">
        <v>18209235.84</v>
      </c>
      <c r="I536" s="304">
        <v>18209235.84</v>
      </c>
    </row>
    <row r="537" spans="1:9" s="310" customFormat="1">
      <c r="A537" s="359" t="s">
        <v>1730</v>
      </c>
      <c r="B537" s="308" t="s">
        <v>804</v>
      </c>
      <c r="C537" s="405" t="s">
        <v>1282</v>
      </c>
      <c r="D537" s="400"/>
      <c r="E537" s="308"/>
      <c r="F537" s="326">
        <f>SUM(F528:F536)</f>
        <v>176630348.31</v>
      </c>
      <c r="G537" s="326">
        <f>SUM(G528:G536)</f>
        <v>187187237.00799996</v>
      </c>
      <c r="H537" s="326">
        <f>SUM(H528:H536)</f>
        <v>187187237.00799996</v>
      </c>
      <c r="I537" s="326">
        <f>SUM(I528:I536)</f>
        <v>187187237.00799996</v>
      </c>
    </row>
    <row r="538" spans="1:9">
      <c r="A538" s="357"/>
      <c r="B538" s="259"/>
      <c r="C538" s="406" t="s">
        <v>1283</v>
      </c>
      <c r="D538" s="356">
        <v>22020105</v>
      </c>
      <c r="E538" s="259" t="s">
        <v>1250</v>
      </c>
      <c r="F538" s="304">
        <v>20586986</v>
      </c>
      <c r="G538" s="404">
        <v>45084000</v>
      </c>
      <c r="H538" s="304">
        <v>25430000</v>
      </c>
      <c r="I538" s="304">
        <v>25430000</v>
      </c>
    </row>
    <row r="539" spans="1:9">
      <c r="A539" s="357"/>
      <c r="B539" s="259"/>
      <c r="C539" s="406" t="s">
        <v>1283</v>
      </c>
      <c r="D539" s="356">
        <v>22020114</v>
      </c>
      <c r="E539" s="259" t="s">
        <v>703</v>
      </c>
      <c r="F539" s="304">
        <v>255821748</v>
      </c>
      <c r="G539" s="404">
        <v>255821748</v>
      </c>
      <c r="H539" s="304">
        <v>255821748</v>
      </c>
      <c r="I539" s="304">
        <v>255821748</v>
      </c>
    </row>
    <row r="540" spans="1:9">
      <c r="A540" s="357"/>
      <c r="B540" s="259"/>
      <c r="C540" s="406" t="s">
        <v>1283</v>
      </c>
      <c r="D540" s="356">
        <v>22020203</v>
      </c>
      <c r="E540" s="259" t="s">
        <v>20</v>
      </c>
      <c r="F540" s="304"/>
      <c r="G540" s="404">
        <v>2500000</v>
      </c>
      <c r="H540" s="304">
        <v>1800000</v>
      </c>
      <c r="I540" s="304">
        <v>1800000</v>
      </c>
    </row>
    <row r="541" spans="1:9">
      <c r="A541" s="357"/>
      <c r="B541" s="259"/>
      <c r="C541" s="406" t="s">
        <v>1283</v>
      </c>
      <c r="D541" s="356">
        <v>22020301</v>
      </c>
      <c r="E541" s="259" t="s">
        <v>5</v>
      </c>
      <c r="F541" s="304">
        <v>5408267</v>
      </c>
      <c r="G541" s="404">
        <v>20743310</v>
      </c>
      <c r="H541" s="304">
        <v>33711200</v>
      </c>
      <c r="I541" s="304">
        <v>33711200</v>
      </c>
    </row>
    <row r="542" spans="1:9">
      <c r="A542" s="357"/>
      <c r="B542" s="259"/>
      <c r="C542" s="406" t="s">
        <v>1283</v>
      </c>
      <c r="D542" s="356">
        <v>22020305</v>
      </c>
      <c r="E542" s="259" t="s">
        <v>35</v>
      </c>
      <c r="F542" s="304">
        <v>11147380</v>
      </c>
      <c r="G542" s="404">
        <v>24100000</v>
      </c>
      <c r="H542" s="304">
        <v>34140000</v>
      </c>
      <c r="I542" s="304">
        <v>34140000</v>
      </c>
    </row>
    <row r="543" spans="1:9">
      <c r="A543" s="357"/>
      <c r="B543" s="259"/>
      <c r="C543" s="406" t="s">
        <v>1283</v>
      </c>
      <c r="D543" s="356">
        <v>22020401</v>
      </c>
      <c r="E543" s="259" t="s">
        <v>1985</v>
      </c>
      <c r="F543" s="304">
        <v>3962493</v>
      </c>
      <c r="G543" s="404">
        <v>15255000</v>
      </c>
      <c r="H543" s="304">
        <v>20200000</v>
      </c>
      <c r="I543" s="304">
        <v>20200000</v>
      </c>
    </row>
    <row r="544" spans="1:9">
      <c r="A544" s="357"/>
      <c r="B544" s="259"/>
      <c r="C544" s="406" t="s">
        <v>1283</v>
      </c>
      <c r="D544" s="356">
        <v>22020404</v>
      </c>
      <c r="E544" s="259" t="s">
        <v>735</v>
      </c>
      <c r="F544" s="304">
        <v>2409624</v>
      </c>
      <c r="G544" s="404">
        <v>17410000</v>
      </c>
      <c r="H544" s="304">
        <v>27820000</v>
      </c>
      <c r="I544" s="304">
        <v>27820000</v>
      </c>
    </row>
    <row r="545" spans="1:9">
      <c r="A545" s="357"/>
      <c r="B545" s="259"/>
      <c r="C545" s="406" t="s">
        <v>1283</v>
      </c>
      <c r="D545" s="356">
        <v>22020503</v>
      </c>
      <c r="E545" s="259" t="s">
        <v>717</v>
      </c>
      <c r="F545" s="304"/>
      <c r="G545" s="404">
        <v>35532000</v>
      </c>
      <c r="H545" s="304">
        <v>32612000</v>
      </c>
      <c r="I545" s="304">
        <v>32612000</v>
      </c>
    </row>
    <row r="546" spans="1:9">
      <c r="A546" s="357"/>
      <c r="B546" s="259"/>
      <c r="C546" s="406" t="s">
        <v>1283</v>
      </c>
      <c r="D546" s="356">
        <v>22020601</v>
      </c>
      <c r="E546" s="259" t="s">
        <v>37</v>
      </c>
      <c r="F546" s="304">
        <v>103269600</v>
      </c>
      <c r="G546" s="404">
        <v>145944000</v>
      </c>
      <c r="H546" s="304">
        <v>145944000</v>
      </c>
      <c r="I546" s="304">
        <v>145944000</v>
      </c>
    </row>
    <row r="547" spans="1:9">
      <c r="A547" s="357"/>
      <c r="B547" s="259"/>
      <c r="C547" s="406" t="s">
        <v>1283</v>
      </c>
      <c r="D547" s="356">
        <v>22020801</v>
      </c>
      <c r="E547" s="259" t="s">
        <v>13</v>
      </c>
      <c r="F547" s="304"/>
      <c r="G547" s="404">
        <v>20590000</v>
      </c>
      <c r="H547" s="304">
        <v>11600000</v>
      </c>
      <c r="I547" s="304">
        <v>11600000</v>
      </c>
    </row>
    <row r="548" spans="1:9">
      <c r="A548" s="357"/>
      <c r="B548" s="259"/>
      <c r="C548" s="406" t="s">
        <v>1283</v>
      </c>
      <c r="D548" s="356">
        <v>22020901</v>
      </c>
      <c r="E548" s="259" t="s">
        <v>15</v>
      </c>
      <c r="F548" s="304">
        <v>86058</v>
      </c>
      <c r="G548" s="404">
        <v>73368</v>
      </c>
      <c r="H548" s="304">
        <v>72000</v>
      </c>
      <c r="I548" s="304">
        <v>72000</v>
      </c>
    </row>
    <row r="549" spans="1:9">
      <c r="A549" s="357"/>
      <c r="B549" s="259"/>
      <c r="C549" s="406" t="s">
        <v>1283</v>
      </c>
      <c r="D549" s="356">
        <v>22021001</v>
      </c>
      <c r="E549" s="259" t="s">
        <v>16</v>
      </c>
      <c r="F549" s="304"/>
      <c r="G549" s="404">
        <v>16500000</v>
      </c>
      <c r="H549" s="304">
        <v>10800000</v>
      </c>
      <c r="I549" s="304">
        <v>10800000</v>
      </c>
    </row>
    <row r="550" spans="1:9">
      <c r="A550" s="357"/>
      <c r="B550" s="259"/>
      <c r="C550" s="406" t="s">
        <v>1283</v>
      </c>
      <c r="D550" s="356">
        <v>22021007</v>
      </c>
      <c r="E550" s="259" t="s">
        <v>98</v>
      </c>
      <c r="F550" s="304">
        <v>7079705</v>
      </c>
      <c r="G550" s="404">
        <v>17600000</v>
      </c>
      <c r="H550" s="304">
        <v>17600000</v>
      </c>
      <c r="I550" s="304">
        <v>17600000</v>
      </c>
    </row>
    <row r="551" spans="1:9">
      <c r="A551" s="357"/>
      <c r="B551" s="259"/>
      <c r="C551" s="406" t="s">
        <v>1283</v>
      </c>
      <c r="D551" s="356">
        <v>22021021</v>
      </c>
      <c r="E551" s="259" t="s">
        <v>120</v>
      </c>
      <c r="F551" s="304">
        <v>14558145</v>
      </c>
      <c r="G551" s="404">
        <v>20800000</v>
      </c>
      <c r="H551" s="304">
        <v>19800000</v>
      </c>
      <c r="I551" s="304">
        <v>19800000</v>
      </c>
    </row>
    <row r="552" spans="1:9">
      <c r="A552" s="357"/>
      <c r="B552" s="259"/>
      <c r="C552" s="406" t="s">
        <v>1283</v>
      </c>
      <c r="D552" s="356">
        <v>22021026</v>
      </c>
      <c r="E552" s="259" t="s">
        <v>19</v>
      </c>
      <c r="F552" s="304">
        <v>8032080</v>
      </c>
      <c r="G552" s="404">
        <v>0</v>
      </c>
      <c r="H552" s="304">
        <v>20880000</v>
      </c>
      <c r="I552" s="304">
        <v>20880000</v>
      </c>
    </row>
    <row r="553" spans="1:9">
      <c r="A553" s="357"/>
      <c r="B553" s="259"/>
      <c r="C553" s="406" t="s">
        <v>1283</v>
      </c>
      <c r="D553" s="356">
        <v>22021017</v>
      </c>
      <c r="E553" s="259" t="s">
        <v>119</v>
      </c>
      <c r="F553" s="304">
        <v>55555220</v>
      </c>
      <c r="G553" s="404">
        <v>31144000</v>
      </c>
      <c r="H553" s="304"/>
      <c r="I553" s="304"/>
    </row>
    <row r="554" spans="1:9">
      <c r="A554" s="357"/>
      <c r="B554" s="259"/>
      <c r="C554" s="406" t="s">
        <v>1283</v>
      </c>
      <c r="D554" s="356">
        <v>22021029</v>
      </c>
      <c r="E554" s="259" t="s">
        <v>121</v>
      </c>
      <c r="F554" s="304">
        <v>43029000</v>
      </c>
      <c r="G554" s="404">
        <v>30422513.739999998</v>
      </c>
      <c r="H554" s="304">
        <v>9422513.7400000002</v>
      </c>
      <c r="I554" s="304">
        <v>9422513.7400000002</v>
      </c>
    </row>
    <row r="555" spans="1:9">
      <c r="A555" s="357"/>
      <c r="B555" s="259"/>
      <c r="C555" s="406" t="s">
        <v>1283</v>
      </c>
      <c r="D555" s="356">
        <v>22020202</v>
      </c>
      <c r="E555" s="259" t="s">
        <v>51</v>
      </c>
      <c r="F555" s="304">
        <v>458976</v>
      </c>
      <c r="G555" s="404"/>
      <c r="H555" s="304"/>
      <c r="I555" s="304"/>
    </row>
    <row r="556" spans="1:9">
      <c r="A556" s="357"/>
      <c r="B556" s="259"/>
      <c r="C556" s="406" t="s">
        <v>1283</v>
      </c>
      <c r="D556" s="356">
        <v>22020416</v>
      </c>
      <c r="E556" s="259" t="s">
        <v>4182</v>
      </c>
      <c r="F556" s="304">
        <v>177808851</v>
      </c>
      <c r="G556" s="404"/>
      <c r="H556" s="304"/>
      <c r="I556" s="304"/>
    </row>
    <row r="557" spans="1:9" s="310" customFormat="1">
      <c r="A557" s="359" t="s">
        <v>1730</v>
      </c>
      <c r="B557" s="308" t="s">
        <v>804</v>
      </c>
      <c r="C557" s="407" t="s">
        <v>1287</v>
      </c>
      <c r="D557" s="400"/>
      <c r="E557" s="308"/>
      <c r="F557" s="326">
        <f>SUM(F538:F556)</f>
        <v>709214133</v>
      </c>
      <c r="G557" s="326">
        <f>SUM(G538:G556)</f>
        <v>699519939.74000001</v>
      </c>
      <c r="H557" s="326">
        <f>SUM(H538:H556)</f>
        <v>667653461.74000001</v>
      </c>
      <c r="I557" s="326">
        <f>SUM(I538:I556)</f>
        <v>667653461.74000001</v>
      </c>
    </row>
    <row r="558" spans="1:9" s="310" customFormat="1">
      <c r="A558" s="359" t="s">
        <v>1730</v>
      </c>
      <c r="B558" s="308" t="s">
        <v>804</v>
      </c>
      <c r="C558" s="407" t="s">
        <v>1288</v>
      </c>
      <c r="D558" s="400"/>
      <c r="E558" s="308"/>
      <c r="F558" s="326">
        <f>F557+F537</f>
        <v>885844481.30999994</v>
      </c>
      <c r="G558" s="326">
        <f>G557+G537</f>
        <v>886707176.74799991</v>
      </c>
      <c r="H558" s="326">
        <f>H557+H537</f>
        <v>854840698.74799991</v>
      </c>
      <c r="I558" s="326">
        <f>I557+I537</f>
        <v>854840698.74799991</v>
      </c>
    </row>
    <row r="559" spans="1:9" s="310" customFormat="1">
      <c r="A559" s="359"/>
      <c r="B559" s="308"/>
      <c r="C559" s="407"/>
      <c r="D559" s="400"/>
      <c r="E559" s="308"/>
      <c r="F559" s="408"/>
      <c r="G559" s="404"/>
      <c r="H559" s="326"/>
      <c r="I559" s="326"/>
    </row>
    <row r="560" spans="1:9" s="310" customFormat="1" ht="31.5">
      <c r="A560" s="359" t="s">
        <v>4471</v>
      </c>
      <c r="B560" s="308" t="s">
        <v>4473</v>
      </c>
      <c r="C560" s="407"/>
      <c r="D560" s="400"/>
      <c r="E560" s="308"/>
      <c r="F560" s="408"/>
      <c r="G560" s="404"/>
      <c r="H560" s="326"/>
      <c r="I560" s="326"/>
    </row>
    <row r="561" spans="1:9">
      <c r="A561" s="357"/>
      <c r="B561" s="259"/>
      <c r="C561" s="402" t="s">
        <v>1281</v>
      </c>
      <c r="D561" s="356">
        <v>21010101</v>
      </c>
      <c r="E561" s="259" t="s">
        <v>368</v>
      </c>
      <c r="F561" s="304">
        <v>25356311.039999999</v>
      </c>
      <c r="G561" s="404"/>
      <c r="H561" s="304"/>
      <c r="I561" s="304"/>
    </row>
    <row r="562" spans="1:9" s="310" customFormat="1" ht="31.5">
      <c r="A562" s="359" t="s">
        <v>4471</v>
      </c>
      <c r="B562" s="308" t="s">
        <v>4473</v>
      </c>
      <c r="C562" s="405" t="s">
        <v>1282</v>
      </c>
      <c r="D562" s="400"/>
      <c r="E562" s="308"/>
      <c r="F562" s="326">
        <f>SUM(F561:F561)</f>
        <v>25356311.039999999</v>
      </c>
      <c r="G562" s="326">
        <f>SUM(G561:G561)</f>
        <v>0</v>
      </c>
      <c r="H562" s="326">
        <f>SUM(H561:H561)</f>
        <v>0</v>
      </c>
      <c r="I562" s="326">
        <f>SUM(I561:I561)</f>
        <v>0</v>
      </c>
    </row>
    <row r="563" spans="1:9">
      <c r="A563" s="357"/>
      <c r="B563" s="259"/>
      <c r="C563" s="406" t="s">
        <v>1283</v>
      </c>
      <c r="D563" s="356">
        <v>22020105</v>
      </c>
      <c r="E563" s="259" t="s">
        <v>1716</v>
      </c>
      <c r="F563" s="304">
        <v>3622563.7</v>
      </c>
      <c r="G563" s="404"/>
      <c r="H563" s="304"/>
      <c r="I563" s="304"/>
    </row>
    <row r="564" spans="1:9">
      <c r="A564" s="357"/>
      <c r="B564" s="259"/>
      <c r="C564" s="406" t="s">
        <v>1283</v>
      </c>
      <c r="D564" s="356">
        <v>22020108</v>
      </c>
      <c r="E564" s="259" t="s">
        <v>50</v>
      </c>
      <c r="F564" s="304">
        <v>68846.400000000009</v>
      </c>
      <c r="G564" s="404"/>
      <c r="H564" s="304"/>
      <c r="I564" s="304"/>
    </row>
    <row r="565" spans="1:9">
      <c r="A565" s="357"/>
      <c r="B565" s="259"/>
      <c r="C565" s="406" t="s">
        <v>1283</v>
      </c>
      <c r="D565" s="356">
        <v>22020113</v>
      </c>
      <c r="E565" s="259" t="s">
        <v>4472</v>
      </c>
      <c r="F565" s="304">
        <v>36911232.399999999</v>
      </c>
      <c r="G565" s="404"/>
      <c r="H565" s="304"/>
      <c r="I565" s="304"/>
    </row>
    <row r="566" spans="1:9">
      <c r="A566" s="357"/>
      <c r="B566" s="259"/>
      <c r="C566" s="406" t="s">
        <v>1283</v>
      </c>
      <c r="D566" s="356">
        <v>22020301</v>
      </c>
      <c r="E566" s="259" t="s">
        <v>5</v>
      </c>
      <c r="F566" s="304">
        <v>2423202.04</v>
      </c>
      <c r="G566" s="404"/>
      <c r="H566" s="304"/>
      <c r="I566" s="304"/>
    </row>
    <row r="567" spans="1:9">
      <c r="A567" s="357"/>
      <c r="B567" s="259"/>
      <c r="C567" s="406" t="s">
        <v>1283</v>
      </c>
      <c r="D567" s="356">
        <v>22020305</v>
      </c>
      <c r="E567" s="259" t="s">
        <v>35</v>
      </c>
      <c r="F567" s="304">
        <v>227575.6</v>
      </c>
      <c r="G567" s="404"/>
      <c r="H567" s="304"/>
      <c r="I567" s="304"/>
    </row>
    <row r="568" spans="1:9">
      <c r="A568" s="357"/>
      <c r="B568" s="259"/>
      <c r="C568" s="406" t="s">
        <v>1283</v>
      </c>
      <c r="D568" s="356">
        <v>22020401</v>
      </c>
      <c r="E568" s="259" t="s">
        <v>2094</v>
      </c>
      <c r="F568" s="304">
        <v>573720</v>
      </c>
      <c r="G568" s="404"/>
      <c r="H568" s="304"/>
      <c r="I568" s="304"/>
    </row>
    <row r="569" spans="1:9">
      <c r="A569" s="357"/>
      <c r="B569" s="259"/>
      <c r="C569" s="406" t="s">
        <v>1283</v>
      </c>
      <c r="D569" s="356">
        <v>22020404</v>
      </c>
      <c r="E569" s="259" t="s">
        <v>1707</v>
      </c>
      <c r="F569" s="304">
        <v>4819248</v>
      </c>
      <c r="G569" s="404"/>
      <c r="H569" s="304"/>
      <c r="I569" s="304"/>
    </row>
    <row r="570" spans="1:9">
      <c r="A570" s="357"/>
      <c r="B570" s="259"/>
      <c r="C570" s="406" t="s">
        <v>1283</v>
      </c>
      <c r="D570" s="356">
        <v>22020405</v>
      </c>
      <c r="E570" s="259" t="s">
        <v>9</v>
      </c>
      <c r="F570" s="304">
        <v>917952</v>
      </c>
      <c r="G570" s="404"/>
      <c r="H570" s="304"/>
      <c r="I570" s="304"/>
    </row>
    <row r="571" spans="1:9">
      <c r="A571" s="357"/>
      <c r="B571" s="259"/>
      <c r="C571" s="406" t="s">
        <v>1283</v>
      </c>
      <c r="D571" s="356">
        <v>22020605</v>
      </c>
      <c r="E571" s="259" t="s">
        <v>39</v>
      </c>
      <c r="F571" s="304">
        <v>688464</v>
      </c>
      <c r="G571" s="404"/>
      <c r="H571" s="304"/>
      <c r="I571" s="304"/>
    </row>
    <row r="572" spans="1:9">
      <c r="A572" s="357"/>
      <c r="B572" s="259"/>
      <c r="C572" s="406" t="s">
        <v>1283</v>
      </c>
      <c r="D572" s="356">
        <v>22020801</v>
      </c>
      <c r="E572" s="259" t="s">
        <v>13</v>
      </c>
      <c r="F572" s="304">
        <v>687699.04</v>
      </c>
      <c r="G572" s="404"/>
      <c r="H572" s="304"/>
      <c r="I572" s="304"/>
    </row>
    <row r="573" spans="1:9">
      <c r="A573" s="357"/>
      <c r="B573" s="259"/>
      <c r="C573" s="406" t="s">
        <v>1283</v>
      </c>
      <c r="D573" s="356">
        <v>22020803</v>
      </c>
      <c r="E573" s="259" t="s">
        <v>14</v>
      </c>
      <c r="F573" s="304">
        <v>956200</v>
      </c>
      <c r="G573" s="404"/>
      <c r="H573" s="304"/>
      <c r="I573" s="304"/>
    </row>
    <row r="574" spans="1:9">
      <c r="A574" s="357"/>
      <c r="B574" s="259"/>
      <c r="C574" s="406" t="s">
        <v>1283</v>
      </c>
      <c r="D574" s="356">
        <v>22020901</v>
      </c>
      <c r="E574" s="259" t="s">
        <v>15</v>
      </c>
      <c r="F574" s="304">
        <v>19124</v>
      </c>
      <c r="G574" s="404"/>
      <c r="H574" s="304"/>
      <c r="I574" s="304"/>
    </row>
    <row r="575" spans="1:9">
      <c r="A575" s="357"/>
      <c r="B575" s="259"/>
      <c r="C575" s="406" t="s">
        <v>1283</v>
      </c>
      <c r="D575" s="356">
        <v>22021001</v>
      </c>
      <c r="E575" s="259" t="s">
        <v>16</v>
      </c>
      <c r="F575" s="304">
        <v>637402.92000000004</v>
      </c>
      <c r="G575" s="404"/>
      <c r="H575" s="304"/>
      <c r="I575" s="304"/>
    </row>
    <row r="576" spans="1:9">
      <c r="A576" s="357"/>
      <c r="B576" s="259"/>
      <c r="C576" s="406" t="s">
        <v>1283</v>
      </c>
      <c r="D576" s="356">
        <v>22021003</v>
      </c>
      <c r="E576" s="259" t="s">
        <v>17</v>
      </c>
      <c r="F576" s="304">
        <v>1646576.4000000001</v>
      </c>
      <c r="G576" s="404"/>
      <c r="H576" s="304"/>
      <c r="I576" s="304"/>
    </row>
    <row r="577" spans="1:9">
      <c r="A577" s="357"/>
      <c r="B577" s="259"/>
      <c r="C577" s="406" t="s">
        <v>1283</v>
      </c>
      <c r="D577" s="356">
        <v>22021014</v>
      </c>
      <c r="E577" s="259" t="s">
        <v>26</v>
      </c>
      <c r="F577" s="304">
        <v>47810</v>
      </c>
      <c r="G577" s="404"/>
      <c r="H577" s="304"/>
      <c r="I577" s="304"/>
    </row>
    <row r="578" spans="1:9" s="310" customFormat="1" ht="31.5">
      <c r="A578" s="359" t="s">
        <v>4471</v>
      </c>
      <c r="B578" s="308" t="s">
        <v>4473</v>
      </c>
      <c r="C578" s="407" t="s">
        <v>1287</v>
      </c>
      <c r="D578" s="400"/>
      <c r="E578" s="308"/>
      <c r="F578" s="326">
        <f>SUM(F563:F577)</f>
        <v>54247616.5</v>
      </c>
      <c r="G578" s="326">
        <f>SUM(G563:G577)</f>
        <v>0</v>
      </c>
      <c r="H578" s="326">
        <f>SUM(H563:H577)</f>
        <v>0</v>
      </c>
      <c r="I578" s="326">
        <f>SUM(I563:I577)</f>
        <v>0</v>
      </c>
    </row>
    <row r="579" spans="1:9" s="310" customFormat="1" ht="31.5">
      <c r="A579" s="359" t="s">
        <v>4471</v>
      </c>
      <c r="B579" s="308" t="s">
        <v>4473</v>
      </c>
      <c r="C579" s="407" t="s">
        <v>1288</v>
      </c>
      <c r="D579" s="400"/>
      <c r="E579" s="308"/>
      <c r="F579" s="326">
        <f>F578+F562</f>
        <v>79603927.539999992</v>
      </c>
      <c r="G579" s="326">
        <f>G578+G562</f>
        <v>0</v>
      </c>
      <c r="H579" s="326">
        <f>H578+H562</f>
        <v>0</v>
      </c>
      <c r="I579" s="326">
        <f>I578+I562</f>
        <v>0</v>
      </c>
    </row>
    <row r="580" spans="1:9" s="310" customFormat="1">
      <c r="A580" s="359"/>
      <c r="B580" s="308"/>
      <c r="C580" s="407"/>
      <c r="D580" s="400"/>
      <c r="E580" s="308"/>
      <c r="F580" s="408"/>
      <c r="G580" s="404"/>
      <c r="H580" s="326"/>
      <c r="I580" s="326"/>
    </row>
    <row r="581" spans="1:9" s="310" customFormat="1" ht="31.5">
      <c r="A581" s="359" t="s">
        <v>4416</v>
      </c>
      <c r="B581" s="308" t="s">
        <v>1897</v>
      </c>
      <c r="C581" s="407"/>
      <c r="D581" s="400"/>
      <c r="E581" s="308"/>
      <c r="F581" s="408"/>
      <c r="G581" s="404"/>
      <c r="H581" s="326"/>
      <c r="I581" s="326"/>
    </row>
    <row r="582" spans="1:9">
      <c r="A582" s="357"/>
      <c r="B582" s="259"/>
      <c r="C582" s="402" t="s">
        <v>1281</v>
      </c>
      <c r="D582" s="356">
        <v>21010101</v>
      </c>
      <c r="E582" s="259" t="s">
        <v>368</v>
      </c>
      <c r="F582" s="304">
        <v>101316060</v>
      </c>
      <c r="G582" s="404"/>
      <c r="H582" s="304"/>
      <c r="I582" s="304"/>
    </row>
    <row r="583" spans="1:9" s="310" customFormat="1" ht="31.5">
      <c r="A583" s="359" t="s">
        <v>4416</v>
      </c>
      <c r="B583" s="308" t="s">
        <v>1897</v>
      </c>
      <c r="C583" s="405" t="s">
        <v>1282</v>
      </c>
      <c r="D583" s="400"/>
      <c r="E583" s="308"/>
      <c r="F583" s="326">
        <f>SUM(F582:F582)</f>
        <v>101316060</v>
      </c>
      <c r="G583" s="326">
        <f>SUM(G582:G582)</f>
        <v>0</v>
      </c>
      <c r="H583" s="326">
        <f>SUM(H582:H582)</f>
        <v>0</v>
      </c>
      <c r="I583" s="326">
        <f>SUM(I582:I582)</f>
        <v>0</v>
      </c>
    </row>
    <row r="584" spans="1:9">
      <c r="A584" s="357"/>
      <c r="B584" s="259"/>
      <c r="C584" s="406" t="s">
        <v>1283</v>
      </c>
      <c r="D584" s="356">
        <v>22020105</v>
      </c>
      <c r="E584" s="259" t="s">
        <v>1716</v>
      </c>
      <c r="F584" s="304">
        <v>389173.4</v>
      </c>
      <c r="G584" s="404"/>
      <c r="H584" s="304"/>
      <c r="I584" s="304"/>
    </row>
    <row r="585" spans="1:9">
      <c r="A585" s="357"/>
      <c r="B585" s="259"/>
      <c r="C585" s="406" t="s">
        <v>1283</v>
      </c>
      <c r="D585" s="356">
        <v>22020203</v>
      </c>
      <c r="E585" s="259" t="s">
        <v>20</v>
      </c>
      <c r="F585" s="304">
        <v>143430</v>
      </c>
      <c r="G585" s="404"/>
      <c r="H585" s="304"/>
      <c r="I585" s="304"/>
    </row>
    <row r="586" spans="1:9">
      <c r="A586" s="357"/>
      <c r="B586" s="259"/>
      <c r="C586" s="406" t="s">
        <v>1283</v>
      </c>
      <c r="D586" s="356">
        <v>22020209</v>
      </c>
      <c r="E586" s="259" t="s">
        <v>34</v>
      </c>
      <c r="F586" s="304">
        <v>14343</v>
      </c>
      <c r="G586" s="404"/>
      <c r="H586" s="304"/>
      <c r="I586" s="304"/>
    </row>
    <row r="587" spans="1:9">
      <c r="A587" s="357"/>
      <c r="B587" s="259"/>
      <c r="C587" s="406" t="s">
        <v>1283</v>
      </c>
      <c r="D587" s="356">
        <v>22020301</v>
      </c>
      <c r="E587" s="259" t="s">
        <v>5</v>
      </c>
      <c r="F587" s="304">
        <v>2716267.7779999999</v>
      </c>
      <c r="G587" s="404"/>
      <c r="H587" s="304"/>
      <c r="I587" s="304"/>
    </row>
    <row r="588" spans="1:9">
      <c r="A588" s="357"/>
      <c r="B588" s="259"/>
      <c r="C588" s="406" t="s">
        <v>1283</v>
      </c>
      <c r="D588" s="356">
        <v>22020302</v>
      </c>
      <c r="E588" s="259" t="s">
        <v>91</v>
      </c>
      <c r="F588" s="304">
        <v>525910</v>
      </c>
      <c r="G588" s="404"/>
      <c r="H588" s="304"/>
      <c r="I588" s="304"/>
    </row>
    <row r="589" spans="1:9">
      <c r="A589" s="357"/>
      <c r="B589" s="259"/>
      <c r="C589" s="406" t="s">
        <v>1283</v>
      </c>
      <c r="D589" s="356">
        <v>22020303</v>
      </c>
      <c r="E589" s="259" t="s">
        <v>6</v>
      </c>
      <c r="F589" s="304">
        <v>174506.5</v>
      </c>
      <c r="G589" s="404"/>
      <c r="H589" s="304"/>
      <c r="I589" s="304"/>
    </row>
    <row r="590" spans="1:9">
      <c r="A590" s="357"/>
      <c r="B590" s="259"/>
      <c r="C590" s="406" t="s">
        <v>1283</v>
      </c>
      <c r="D590" s="356">
        <v>22020305</v>
      </c>
      <c r="E590" s="259" t="s">
        <v>35</v>
      </c>
      <c r="F590" s="304">
        <v>1587339.81</v>
      </c>
      <c r="G590" s="404"/>
      <c r="H590" s="304"/>
      <c r="I590" s="304"/>
    </row>
    <row r="591" spans="1:9">
      <c r="A591" s="357"/>
      <c r="B591" s="259"/>
      <c r="C591" s="406" t="s">
        <v>1283</v>
      </c>
      <c r="D591" s="356">
        <v>22020306</v>
      </c>
      <c r="E591" s="259" t="s">
        <v>21</v>
      </c>
      <c r="F591" s="304">
        <v>631092</v>
      </c>
      <c r="G591" s="404"/>
      <c r="H591" s="304"/>
      <c r="I591" s="304"/>
    </row>
    <row r="592" spans="1:9">
      <c r="A592" s="357"/>
      <c r="B592" s="259"/>
      <c r="C592" s="406" t="s">
        <v>1283</v>
      </c>
      <c r="D592" s="356">
        <v>22020307</v>
      </c>
      <c r="E592" s="259" t="s">
        <v>80</v>
      </c>
      <c r="F592" s="304">
        <v>401604</v>
      </c>
      <c r="G592" s="404"/>
      <c r="H592" s="304"/>
      <c r="I592" s="304"/>
    </row>
    <row r="593" spans="1:9">
      <c r="A593" s="357"/>
      <c r="B593" s="259"/>
      <c r="C593" s="406" t="s">
        <v>1283</v>
      </c>
      <c r="D593" s="356">
        <v>22020309</v>
      </c>
      <c r="E593" s="259" t="s">
        <v>7</v>
      </c>
      <c r="F593" s="304">
        <v>4016040</v>
      </c>
      <c r="G593" s="404"/>
      <c r="H593" s="304"/>
      <c r="I593" s="304"/>
    </row>
    <row r="594" spans="1:9">
      <c r="A594" s="357"/>
      <c r="B594" s="259"/>
      <c r="C594" s="406" t="s">
        <v>1283</v>
      </c>
      <c r="D594" s="356">
        <v>22020403</v>
      </c>
      <c r="E594" s="259" t="s">
        <v>58</v>
      </c>
      <c r="F594" s="304">
        <v>2362053.0500000003</v>
      </c>
      <c r="G594" s="404"/>
      <c r="H594" s="304"/>
      <c r="I594" s="304"/>
    </row>
    <row r="595" spans="1:9">
      <c r="A595" s="357"/>
      <c r="B595" s="259"/>
      <c r="C595" s="406" t="s">
        <v>1283</v>
      </c>
      <c r="D595" s="356">
        <v>22020405</v>
      </c>
      <c r="E595" s="259" t="s">
        <v>9</v>
      </c>
      <c r="F595" s="304">
        <v>619617.6</v>
      </c>
      <c r="G595" s="404"/>
      <c r="H595" s="304"/>
      <c r="I595" s="304"/>
    </row>
    <row r="596" spans="1:9">
      <c r="A596" s="357"/>
      <c r="B596" s="259"/>
      <c r="C596" s="406" t="s">
        <v>1283</v>
      </c>
      <c r="D596" s="356">
        <v>22020406</v>
      </c>
      <c r="E596" s="259" t="s">
        <v>45</v>
      </c>
      <c r="F596" s="304">
        <v>152992</v>
      </c>
      <c r="G596" s="404"/>
      <c r="H596" s="304"/>
      <c r="I596" s="304"/>
    </row>
    <row r="597" spans="1:9">
      <c r="A597" s="357"/>
      <c r="B597" s="259"/>
      <c r="C597" s="406" t="s">
        <v>1283</v>
      </c>
      <c r="D597" s="356">
        <v>22020605</v>
      </c>
      <c r="E597" s="259" t="s">
        <v>39</v>
      </c>
      <c r="F597" s="304">
        <v>1164651.6000000001</v>
      </c>
      <c r="G597" s="404"/>
      <c r="H597" s="304"/>
      <c r="I597" s="304"/>
    </row>
    <row r="598" spans="1:9">
      <c r="A598" s="357"/>
      <c r="B598" s="259"/>
      <c r="C598" s="406" t="s">
        <v>1283</v>
      </c>
      <c r="D598" s="356">
        <v>22020803</v>
      </c>
      <c r="E598" s="259" t="s">
        <v>14</v>
      </c>
      <c r="F598" s="304">
        <v>2452653</v>
      </c>
      <c r="G598" s="404"/>
      <c r="H598" s="304"/>
      <c r="I598" s="304"/>
    </row>
    <row r="599" spans="1:9">
      <c r="A599" s="357"/>
      <c r="B599" s="259"/>
      <c r="C599" s="406" t="s">
        <v>1283</v>
      </c>
      <c r="D599" s="356">
        <v>22021001</v>
      </c>
      <c r="E599" s="259" t="s">
        <v>16</v>
      </c>
      <c r="F599" s="304">
        <v>762569.5</v>
      </c>
      <c r="G599" s="404"/>
      <c r="H599" s="304"/>
      <c r="I599" s="304"/>
    </row>
    <row r="600" spans="1:9">
      <c r="A600" s="357"/>
      <c r="B600" s="259"/>
      <c r="C600" s="406" t="s">
        <v>1283</v>
      </c>
      <c r="D600" s="356">
        <v>22021003</v>
      </c>
      <c r="E600" s="259" t="s">
        <v>17</v>
      </c>
      <c r="F600" s="304">
        <v>410209.80000000005</v>
      </c>
      <c r="G600" s="404"/>
      <c r="H600" s="304"/>
      <c r="I600" s="304"/>
    </row>
    <row r="601" spans="1:9">
      <c r="A601" s="357"/>
      <c r="B601" s="259"/>
      <c r="C601" s="406" t="s">
        <v>1283</v>
      </c>
      <c r="D601" s="356">
        <v>22021009</v>
      </c>
      <c r="E601" s="259" t="s">
        <v>101</v>
      </c>
      <c r="F601" s="304">
        <v>1039389.4</v>
      </c>
      <c r="G601" s="404"/>
      <c r="H601" s="304"/>
      <c r="I601" s="304"/>
    </row>
    <row r="602" spans="1:9" s="310" customFormat="1" ht="31.5">
      <c r="A602" s="359" t="s">
        <v>4416</v>
      </c>
      <c r="B602" s="308" t="s">
        <v>1897</v>
      </c>
      <c r="C602" s="407" t="s">
        <v>1287</v>
      </c>
      <c r="D602" s="400"/>
      <c r="E602" s="308"/>
      <c r="F602" s="326">
        <f>SUM(F584:F601)</f>
        <v>19563842.437999997</v>
      </c>
      <c r="G602" s="326">
        <f t="shared" ref="G602:I602" si="6">SUM(G584:G601)</f>
        <v>0</v>
      </c>
      <c r="H602" s="326">
        <f t="shared" si="6"/>
        <v>0</v>
      </c>
      <c r="I602" s="326">
        <f t="shared" si="6"/>
        <v>0</v>
      </c>
    </row>
    <row r="603" spans="1:9" s="310" customFormat="1" ht="31.5">
      <c r="A603" s="359" t="s">
        <v>4416</v>
      </c>
      <c r="B603" s="308" t="s">
        <v>1897</v>
      </c>
      <c r="C603" s="407" t="s">
        <v>1288</v>
      </c>
      <c r="D603" s="400"/>
      <c r="E603" s="308"/>
      <c r="F603" s="326">
        <f>F602+F583</f>
        <v>120879902.43799999</v>
      </c>
      <c r="G603" s="326">
        <f>G602+G583</f>
        <v>0</v>
      </c>
      <c r="H603" s="326">
        <f>H602+H583</f>
        <v>0</v>
      </c>
      <c r="I603" s="326">
        <f>I602+I583</f>
        <v>0</v>
      </c>
    </row>
    <row r="604" spans="1:9" s="310" customFormat="1">
      <c r="A604" s="359"/>
      <c r="B604" s="308"/>
      <c r="C604" s="407"/>
      <c r="D604" s="400"/>
      <c r="E604" s="308"/>
      <c r="F604" s="408"/>
      <c r="G604" s="404"/>
      <c r="H604" s="326"/>
      <c r="I604" s="326"/>
    </row>
    <row r="605" spans="1:9" s="310" customFormat="1">
      <c r="A605" s="359" t="s">
        <v>88</v>
      </c>
      <c r="B605" s="308" t="s">
        <v>670</v>
      </c>
      <c r="C605" s="407"/>
      <c r="D605" s="400"/>
      <c r="E605" s="308"/>
      <c r="F605" s="408"/>
      <c r="G605" s="404"/>
      <c r="H605" s="326"/>
      <c r="I605" s="326"/>
    </row>
    <row r="606" spans="1:9">
      <c r="A606" s="357"/>
      <c r="B606" s="259"/>
      <c r="C606" s="406" t="s">
        <v>1283</v>
      </c>
      <c r="D606" s="356">
        <v>22020301</v>
      </c>
      <c r="E606" s="259" t="s">
        <v>5</v>
      </c>
      <c r="F606" s="304">
        <v>1029444.92</v>
      </c>
      <c r="G606" s="404">
        <v>2050700</v>
      </c>
      <c r="H606" s="304">
        <v>785000</v>
      </c>
      <c r="I606" s="304">
        <v>785000</v>
      </c>
    </row>
    <row r="607" spans="1:9">
      <c r="A607" s="357"/>
      <c r="B607" s="259"/>
      <c r="C607" s="406" t="s">
        <v>1283</v>
      </c>
      <c r="D607" s="356">
        <v>22020303</v>
      </c>
      <c r="E607" s="259" t="s">
        <v>6</v>
      </c>
      <c r="F607" s="304"/>
      <c r="G607" s="404">
        <v>120000</v>
      </c>
      <c r="H607" s="304">
        <v>368000</v>
      </c>
      <c r="I607" s="304">
        <v>368000</v>
      </c>
    </row>
    <row r="608" spans="1:9">
      <c r="A608" s="357"/>
      <c r="B608" s="259"/>
      <c r="C608" s="406" t="s">
        <v>1283</v>
      </c>
      <c r="D608" s="356">
        <v>22020305</v>
      </c>
      <c r="E608" s="259" t="s">
        <v>35</v>
      </c>
      <c r="F608" s="304">
        <v>332279.5</v>
      </c>
      <c r="G608" s="404">
        <v>1527500</v>
      </c>
      <c r="H608" s="304">
        <v>480000</v>
      </c>
      <c r="I608" s="304">
        <v>480000</v>
      </c>
    </row>
    <row r="609" spans="1:9">
      <c r="A609" s="357"/>
      <c r="B609" s="259"/>
      <c r="C609" s="406" t="s">
        <v>1283</v>
      </c>
      <c r="D609" s="356">
        <v>22020401</v>
      </c>
      <c r="E609" s="259" t="s">
        <v>2094</v>
      </c>
      <c r="F609" s="304">
        <v>523997.6</v>
      </c>
      <c r="G609" s="404">
        <v>548000</v>
      </c>
      <c r="H609" s="304">
        <v>0</v>
      </c>
      <c r="I609" s="304">
        <v>0</v>
      </c>
    </row>
    <row r="610" spans="1:9">
      <c r="A610" s="357"/>
      <c r="B610" s="259"/>
      <c r="C610" s="406" t="s">
        <v>1283</v>
      </c>
      <c r="D610" s="356">
        <v>22020402</v>
      </c>
      <c r="E610" s="259" t="s">
        <v>36</v>
      </c>
      <c r="F610" s="304">
        <v>90839</v>
      </c>
      <c r="G610" s="404">
        <v>95000</v>
      </c>
      <c r="H610" s="304">
        <v>0</v>
      </c>
      <c r="I610" s="304">
        <v>0</v>
      </c>
    </row>
    <row r="611" spans="1:9">
      <c r="A611" s="357"/>
      <c r="B611" s="259"/>
      <c r="C611" s="406" t="s">
        <v>1283</v>
      </c>
      <c r="D611" s="356">
        <v>22020404</v>
      </c>
      <c r="E611" s="259" t="s">
        <v>1707</v>
      </c>
      <c r="F611" s="304">
        <v>68846.399999999994</v>
      </c>
      <c r="G611" s="404">
        <v>72000</v>
      </c>
      <c r="H611" s="304">
        <v>0</v>
      </c>
      <c r="I611" s="304">
        <v>0</v>
      </c>
    </row>
    <row r="612" spans="1:9">
      <c r="A612" s="357"/>
      <c r="B612" s="259"/>
      <c r="C612" s="406" t="s">
        <v>1283</v>
      </c>
      <c r="D612" s="356">
        <v>22020405</v>
      </c>
      <c r="E612" s="259" t="s">
        <v>9</v>
      </c>
      <c r="F612" s="304">
        <v>178618.16</v>
      </c>
      <c r="G612" s="404">
        <v>186800</v>
      </c>
      <c r="H612" s="304">
        <v>0</v>
      </c>
      <c r="I612" s="304">
        <v>0</v>
      </c>
    </row>
    <row r="613" spans="1:9">
      <c r="A613" s="357"/>
      <c r="B613" s="259"/>
      <c r="C613" s="406" t="s">
        <v>1283</v>
      </c>
      <c r="D613" s="356">
        <v>22020605</v>
      </c>
      <c r="E613" s="259" t="s">
        <v>39</v>
      </c>
      <c r="F613" s="304">
        <v>95620</v>
      </c>
      <c r="G613" s="404">
        <v>100000</v>
      </c>
      <c r="H613" s="304">
        <v>4350</v>
      </c>
      <c r="I613" s="304">
        <v>4350</v>
      </c>
    </row>
    <row r="614" spans="1:9">
      <c r="A614" s="357"/>
      <c r="B614" s="259"/>
      <c r="C614" s="406" t="s">
        <v>1283</v>
      </c>
      <c r="D614" s="356">
        <v>22020801</v>
      </c>
      <c r="E614" s="259" t="s">
        <v>13</v>
      </c>
      <c r="F614" s="304">
        <v>499136.4</v>
      </c>
      <c r="G614" s="404">
        <v>546650</v>
      </c>
      <c r="H614" s="304">
        <v>0</v>
      </c>
      <c r="I614" s="304">
        <v>0</v>
      </c>
    </row>
    <row r="615" spans="1:9">
      <c r="A615" s="357"/>
      <c r="B615" s="259"/>
      <c r="C615" s="406" t="s">
        <v>1283</v>
      </c>
      <c r="D615" s="356">
        <v>22020803</v>
      </c>
      <c r="E615" s="259" t="s">
        <v>14</v>
      </c>
      <c r="F615" s="304">
        <v>555360.96</v>
      </c>
      <c r="G615" s="404">
        <v>580800</v>
      </c>
      <c r="H615" s="304">
        <v>0</v>
      </c>
      <c r="I615" s="304">
        <v>0</v>
      </c>
    </row>
    <row r="616" spans="1:9">
      <c r="A616" s="357"/>
      <c r="B616" s="259"/>
      <c r="C616" s="406" t="s">
        <v>1283</v>
      </c>
      <c r="D616" s="356">
        <v>22020901</v>
      </c>
      <c r="E616" s="259" t="s">
        <v>15</v>
      </c>
      <c r="F616" s="304">
        <v>6425.66</v>
      </c>
      <c r="G616" s="404">
        <v>6720</v>
      </c>
      <c r="H616" s="304">
        <v>0</v>
      </c>
      <c r="I616" s="304">
        <v>0</v>
      </c>
    </row>
    <row r="617" spans="1:9">
      <c r="A617" s="357"/>
      <c r="B617" s="259"/>
      <c r="C617" s="406" t="s">
        <v>1283</v>
      </c>
      <c r="D617" s="356">
        <v>22021001</v>
      </c>
      <c r="E617" s="259" t="s">
        <v>16</v>
      </c>
      <c r="F617" s="304">
        <v>229488</v>
      </c>
      <c r="G617" s="404">
        <v>3925000</v>
      </c>
      <c r="H617" s="304">
        <v>900000</v>
      </c>
      <c r="I617" s="304">
        <v>900000</v>
      </c>
    </row>
    <row r="618" spans="1:9">
      <c r="A618" s="357"/>
      <c r="B618" s="259"/>
      <c r="C618" s="406" t="s">
        <v>1283</v>
      </c>
      <c r="D618" s="356">
        <v>22021002</v>
      </c>
      <c r="E618" s="259" t="s">
        <v>25</v>
      </c>
      <c r="F618" s="304"/>
      <c r="G618" s="404">
        <v>200000</v>
      </c>
      <c r="H618" s="304"/>
      <c r="I618" s="304"/>
    </row>
    <row r="619" spans="1:9">
      <c r="A619" s="357"/>
      <c r="B619" s="259"/>
      <c r="C619" s="406" t="s">
        <v>1283</v>
      </c>
      <c r="D619" s="356">
        <v>22021003</v>
      </c>
      <c r="E619" s="259" t="s">
        <v>17</v>
      </c>
      <c r="F619" s="304"/>
      <c r="G619" s="404">
        <v>900000</v>
      </c>
      <c r="H619" s="304"/>
      <c r="I619" s="304"/>
    </row>
    <row r="620" spans="1:9">
      <c r="A620" s="357"/>
      <c r="B620" s="259"/>
      <c r="C620" s="406" t="s">
        <v>1283</v>
      </c>
      <c r="D620" s="356">
        <v>22021026</v>
      </c>
      <c r="E620" s="259" t="s">
        <v>19</v>
      </c>
      <c r="F620" s="304">
        <v>877791.6</v>
      </c>
      <c r="G620" s="404">
        <v>1850000</v>
      </c>
      <c r="H620" s="304"/>
      <c r="I620" s="304"/>
    </row>
    <row r="621" spans="1:9">
      <c r="A621" s="357"/>
      <c r="B621" s="259"/>
      <c r="C621" s="406" t="s">
        <v>1283</v>
      </c>
      <c r="D621" s="356">
        <v>22020105</v>
      </c>
      <c r="E621" s="259" t="s">
        <v>1250</v>
      </c>
      <c r="F621" s="304">
        <v>1721160</v>
      </c>
      <c r="G621" s="404"/>
      <c r="H621" s="304"/>
      <c r="I621" s="304"/>
    </row>
    <row r="622" spans="1:9">
      <c r="A622" s="357"/>
      <c r="B622" s="259"/>
      <c r="C622" s="406" t="s">
        <v>1283</v>
      </c>
      <c r="D622" s="356">
        <v>22020315</v>
      </c>
      <c r="E622" s="259" t="s">
        <v>4183</v>
      </c>
      <c r="F622" s="304">
        <v>3973967.2</v>
      </c>
      <c r="G622" s="404"/>
      <c r="H622" s="304"/>
      <c r="I622" s="304"/>
    </row>
    <row r="623" spans="1:9" s="310" customFormat="1">
      <c r="A623" s="359" t="s">
        <v>88</v>
      </c>
      <c r="B623" s="308" t="s">
        <v>670</v>
      </c>
      <c r="C623" s="407" t="s">
        <v>1287</v>
      </c>
      <c r="D623" s="400"/>
      <c r="E623" s="308"/>
      <c r="F623" s="326">
        <f>SUM(F606:F622)</f>
        <v>10182975.4</v>
      </c>
      <c r="G623" s="326">
        <f>SUM(G606:G622)</f>
        <v>12709170</v>
      </c>
      <c r="H623" s="326">
        <f>SUM(H606:H622)</f>
        <v>2537350</v>
      </c>
      <c r="I623" s="326">
        <f>SUM(I606:I622)</f>
        <v>2537350</v>
      </c>
    </row>
    <row r="624" spans="1:9" s="310" customFormat="1">
      <c r="A624" s="359" t="s">
        <v>88</v>
      </c>
      <c r="B624" s="308" t="s">
        <v>670</v>
      </c>
      <c r="C624" s="407" t="s">
        <v>1288</v>
      </c>
      <c r="D624" s="400"/>
      <c r="E624" s="308"/>
      <c r="F624" s="326">
        <f>F623</f>
        <v>10182975.4</v>
      </c>
      <c r="G624" s="326">
        <f>G623</f>
        <v>12709170</v>
      </c>
      <c r="H624" s="326">
        <f>H623</f>
        <v>2537350</v>
      </c>
      <c r="I624" s="326">
        <f>I623</f>
        <v>2537350</v>
      </c>
    </row>
    <row r="625" spans="1:9" s="310" customFormat="1">
      <c r="A625" s="359"/>
      <c r="B625" s="308"/>
      <c r="C625" s="407"/>
      <c r="D625" s="400"/>
      <c r="E625" s="308"/>
      <c r="F625" s="408"/>
      <c r="G625" s="404"/>
      <c r="H625" s="326"/>
      <c r="I625" s="326"/>
    </row>
    <row r="626" spans="1:9" s="310" customFormat="1">
      <c r="A626" s="359" t="s">
        <v>1731</v>
      </c>
      <c r="B626" s="410" t="s">
        <v>1467</v>
      </c>
      <c r="C626" s="407"/>
      <c r="D626" s="400"/>
      <c r="E626" s="308"/>
      <c r="F626" s="408"/>
      <c r="G626" s="404"/>
      <c r="H626" s="326"/>
      <c r="I626" s="326"/>
    </row>
    <row r="627" spans="1:9">
      <c r="A627" s="357"/>
      <c r="B627" s="259"/>
      <c r="C627" s="402" t="s">
        <v>1281</v>
      </c>
      <c r="D627" s="356">
        <v>21010101</v>
      </c>
      <c r="E627" s="259" t="s">
        <v>368</v>
      </c>
      <c r="F627" s="304">
        <v>26668969.280000001</v>
      </c>
      <c r="G627" s="404">
        <v>26103875.52</v>
      </c>
      <c r="H627" s="304">
        <v>28714263.072000001</v>
      </c>
      <c r="I627" s="304">
        <v>31585689.3792</v>
      </c>
    </row>
    <row r="628" spans="1:9">
      <c r="A628" s="357"/>
      <c r="B628" s="259"/>
      <c r="C628" s="402" t="s">
        <v>1281</v>
      </c>
      <c r="D628" s="356">
        <v>21020101</v>
      </c>
      <c r="E628" s="259" t="s">
        <v>377</v>
      </c>
      <c r="F628" s="304">
        <v>6792013.4400000004</v>
      </c>
      <c r="G628" s="404">
        <v>6525969.1200000001</v>
      </c>
      <c r="H628" s="304">
        <v>7178566.0319999997</v>
      </c>
      <c r="I628" s="304">
        <v>7896422.6351999994</v>
      </c>
    </row>
    <row r="629" spans="1:9">
      <c r="A629" s="357"/>
      <c r="B629" s="259"/>
      <c r="C629" s="402" t="s">
        <v>1281</v>
      </c>
      <c r="D629" s="356">
        <v>21020102</v>
      </c>
      <c r="E629" s="259" t="s">
        <v>99</v>
      </c>
      <c r="F629" s="304">
        <v>2716805.52</v>
      </c>
      <c r="G629" s="404">
        <v>2610351.6</v>
      </c>
      <c r="H629" s="304">
        <v>2871386.7600000002</v>
      </c>
      <c r="I629" s="304">
        <v>3158525.4360000002</v>
      </c>
    </row>
    <row r="630" spans="1:9">
      <c r="A630" s="357"/>
      <c r="B630" s="259"/>
      <c r="C630" s="402" t="s">
        <v>1281</v>
      </c>
      <c r="D630" s="356">
        <v>21020103</v>
      </c>
      <c r="E630" s="259" t="s">
        <v>370</v>
      </c>
      <c r="F630" s="304">
        <v>1358403.36</v>
      </c>
      <c r="G630" s="404">
        <v>1290261.24</v>
      </c>
      <c r="H630" s="304">
        <v>319287.364</v>
      </c>
      <c r="I630" s="304">
        <v>351216.1004</v>
      </c>
    </row>
    <row r="631" spans="1:9">
      <c r="A631" s="357"/>
      <c r="B631" s="259"/>
      <c r="C631" s="402" t="s">
        <v>1281</v>
      </c>
      <c r="D631" s="356">
        <v>21020104</v>
      </c>
      <c r="E631" s="259" t="s">
        <v>371</v>
      </c>
      <c r="F631" s="304">
        <v>1358403.36</v>
      </c>
      <c r="G631" s="404">
        <v>1290261.24</v>
      </c>
      <c r="H631" s="304">
        <v>319287.364</v>
      </c>
      <c r="I631" s="304">
        <v>351216.1004</v>
      </c>
    </row>
    <row r="632" spans="1:9">
      <c r="A632" s="357"/>
      <c r="B632" s="259"/>
      <c r="C632" s="402" t="s">
        <v>1281</v>
      </c>
      <c r="D632" s="356">
        <v>21020105</v>
      </c>
      <c r="E632" s="259" t="s">
        <v>372</v>
      </c>
      <c r="F632" s="304">
        <v>106137.12</v>
      </c>
      <c r="G632" s="404">
        <v>137072.4</v>
      </c>
      <c r="H632" s="304">
        <v>150779.63999999998</v>
      </c>
      <c r="I632" s="304">
        <v>165857.60399999999</v>
      </c>
    </row>
    <row r="633" spans="1:9">
      <c r="A633" s="357"/>
      <c r="B633" s="259"/>
      <c r="C633" s="402" t="s">
        <v>1281</v>
      </c>
      <c r="D633" s="356">
        <v>21020106</v>
      </c>
      <c r="E633" s="259" t="s">
        <v>373</v>
      </c>
      <c r="F633" s="304">
        <v>2716805.52</v>
      </c>
      <c r="G633" s="404">
        <v>2611246.92</v>
      </c>
      <c r="H633" s="304">
        <v>2872371.6119999997</v>
      </c>
      <c r="I633" s="304">
        <v>3159608.7731999997</v>
      </c>
    </row>
    <row r="634" spans="1:9">
      <c r="A634" s="357"/>
      <c r="B634" s="259"/>
      <c r="C634" s="402" t="s">
        <v>1281</v>
      </c>
      <c r="D634" s="356">
        <v>21020107</v>
      </c>
      <c r="E634" s="259" t="s">
        <v>374</v>
      </c>
      <c r="F634" s="304">
        <v>1080000</v>
      </c>
      <c r="G634" s="404">
        <v>1296000</v>
      </c>
      <c r="H634" s="304">
        <v>1425600</v>
      </c>
      <c r="I634" s="304">
        <v>1568160</v>
      </c>
    </row>
    <row r="635" spans="1:9">
      <c r="A635" s="357"/>
      <c r="B635" s="259"/>
      <c r="C635" s="402" t="s">
        <v>1281</v>
      </c>
      <c r="D635" s="356">
        <v>21020125</v>
      </c>
      <c r="E635" s="259" t="s">
        <v>128</v>
      </c>
      <c r="F635" s="304">
        <v>6531797.4000000004</v>
      </c>
      <c r="G635" s="404">
        <v>6139061.8799999999</v>
      </c>
      <c r="H635" s="304">
        <v>6752968.068</v>
      </c>
      <c r="I635" s="304">
        <v>7428264.8748000003</v>
      </c>
    </row>
    <row r="636" spans="1:9">
      <c r="A636" s="357"/>
      <c r="B636" s="259"/>
      <c r="C636" s="402" t="s">
        <v>1281</v>
      </c>
      <c r="D636" s="356">
        <v>21020108</v>
      </c>
      <c r="E636" s="259" t="s">
        <v>381</v>
      </c>
      <c r="F636" s="304">
        <v>150000</v>
      </c>
      <c r="G636" s="404">
        <v>150000</v>
      </c>
      <c r="H636" s="304">
        <v>165000</v>
      </c>
      <c r="I636" s="304">
        <v>181500</v>
      </c>
    </row>
    <row r="637" spans="1:9" s="310" customFormat="1">
      <c r="A637" s="359" t="s">
        <v>1731</v>
      </c>
      <c r="B637" s="308" t="s">
        <v>1989</v>
      </c>
      <c r="C637" s="405" t="s">
        <v>1282</v>
      </c>
      <c r="D637" s="400"/>
      <c r="E637" s="308"/>
      <c r="F637" s="326">
        <f>SUM(F627:F636)</f>
        <v>49479335</v>
      </c>
      <c r="G637" s="326">
        <f>SUM(G627:G636)</f>
        <v>48154099.920000009</v>
      </c>
      <c r="H637" s="326">
        <f>SUM(H627:H636)</f>
        <v>50769509.912</v>
      </c>
      <c r="I637" s="326">
        <f>SUM(I627:I636)</f>
        <v>55846460.903200001</v>
      </c>
    </row>
    <row r="638" spans="1:9">
      <c r="A638" s="357"/>
      <c r="B638" s="259"/>
      <c r="C638" s="406" t="s">
        <v>1283</v>
      </c>
      <c r="D638" s="356">
        <v>22020105</v>
      </c>
      <c r="E638" s="259" t="s">
        <v>1250</v>
      </c>
      <c r="F638" s="409"/>
      <c r="G638" s="404">
        <v>2440000</v>
      </c>
      <c r="H638" s="304">
        <v>2440000</v>
      </c>
      <c r="I638" s="304">
        <v>2440000</v>
      </c>
    </row>
    <row r="639" spans="1:9">
      <c r="A639" s="357"/>
      <c r="B639" s="259"/>
      <c r="C639" s="406" t="s">
        <v>1283</v>
      </c>
      <c r="D639" s="356">
        <v>22020301</v>
      </c>
      <c r="E639" s="259" t="s">
        <v>5</v>
      </c>
      <c r="F639" s="304">
        <v>1192382</v>
      </c>
      <c r="G639" s="404">
        <v>1742300</v>
      </c>
      <c r="H639" s="304">
        <v>1742300</v>
      </c>
      <c r="I639" s="304">
        <v>1742300</v>
      </c>
    </row>
    <row r="640" spans="1:9">
      <c r="A640" s="357"/>
      <c r="B640" s="259"/>
      <c r="C640" s="406" t="s">
        <v>1283</v>
      </c>
      <c r="D640" s="356">
        <v>22020305</v>
      </c>
      <c r="E640" s="259" t="s">
        <v>35</v>
      </c>
      <c r="F640" s="304">
        <v>981444</v>
      </c>
      <c r="G640" s="404">
        <v>1086400</v>
      </c>
      <c r="H640" s="304">
        <v>1086400</v>
      </c>
      <c r="I640" s="304">
        <v>1086400</v>
      </c>
    </row>
    <row r="641" spans="1:9">
      <c r="A641" s="357"/>
      <c r="B641" s="259"/>
      <c r="C641" s="406" t="s">
        <v>1283</v>
      </c>
      <c r="D641" s="356">
        <v>22020401</v>
      </c>
      <c r="E641" s="259" t="s">
        <v>1985</v>
      </c>
      <c r="F641" s="304">
        <v>644096</v>
      </c>
      <c r="G641" s="404">
        <v>673600</v>
      </c>
      <c r="H641" s="304">
        <v>673600</v>
      </c>
      <c r="I641" s="304">
        <v>673600</v>
      </c>
    </row>
    <row r="642" spans="1:9">
      <c r="A642" s="357"/>
      <c r="B642" s="259"/>
      <c r="C642" s="406" t="s">
        <v>1283</v>
      </c>
      <c r="D642" s="356">
        <v>22020402</v>
      </c>
      <c r="E642" s="259" t="s">
        <v>36</v>
      </c>
      <c r="F642" s="304">
        <v>191240</v>
      </c>
      <c r="G642" s="404">
        <v>300000</v>
      </c>
      <c r="H642" s="304">
        <v>300000</v>
      </c>
      <c r="I642" s="304">
        <v>300000</v>
      </c>
    </row>
    <row r="643" spans="1:9">
      <c r="A643" s="357"/>
      <c r="B643" s="259"/>
      <c r="C643" s="406" t="s">
        <v>1283</v>
      </c>
      <c r="D643" s="356">
        <v>22020404</v>
      </c>
      <c r="E643" s="259" t="s">
        <v>1644</v>
      </c>
      <c r="F643" s="304">
        <v>126218</v>
      </c>
      <c r="G643" s="404">
        <v>572000</v>
      </c>
      <c r="H643" s="304">
        <v>572000</v>
      </c>
      <c r="I643" s="304">
        <v>572000</v>
      </c>
    </row>
    <row r="644" spans="1:9">
      <c r="A644" s="357"/>
      <c r="B644" s="259"/>
      <c r="C644" s="406" t="s">
        <v>1283</v>
      </c>
      <c r="D644" s="356">
        <v>22020405</v>
      </c>
      <c r="E644" s="259" t="s">
        <v>9</v>
      </c>
      <c r="F644" s="304"/>
      <c r="G644" s="404">
        <v>135000</v>
      </c>
      <c r="H644" s="304">
        <v>135000</v>
      </c>
      <c r="I644" s="304">
        <v>135000</v>
      </c>
    </row>
    <row r="645" spans="1:9">
      <c r="A645" s="357"/>
      <c r="B645" s="259"/>
      <c r="C645" s="406" t="s">
        <v>1283</v>
      </c>
      <c r="D645" s="356">
        <v>23020328</v>
      </c>
      <c r="E645" s="259" t="s">
        <v>1835</v>
      </c>
      <c r="F645" s="304"/>
      <c r="G645" s="404">
        <v>7950000</v>
      </c>
      <c r="H645" s="304">
        <v>7950000</v>
      </c>
      <c r="I645" s="304">
        <v>7950000</v>
      </c>
    </row>
    <row r="646" spans="1:9">
      <c r="A646" s="357"/>
      <c r="B646" s="259"/>
      <c r="C646" s="406" t="s">
        <v>1283</v>
      </c>
      <c r="D646" s="356">
        <v>22020801</v>
      </c>
      <c r="E646" s="259" t="s">
        <v>13</v>
      </c>
      <c r="F646" s="304">
        <v>623921</v>
      </c>
      <c r="G646" s="404">
        <v>652500</v>
      </c>
      <c r="H646" s="304">
        <v>652500</v>
      </c>
      <c r="I646" s="304">
        <v>652500</v>
      </c>
    </row>
    <row r="647" spans="1:9">
      <c r="A647" s="357"/>
      <c r="B647" s="259"/>
      <c r="C647" s="406" t="s">
        <v>1283</v>
      </c>
      <c r="D647" s="356">
        <v>22020803</v>
      </c>
      <c r="E647" s="259" t="s">
        <v>14</v>
      </c>
      <c r="F647" s="304">
        <v>239050</v>
      </c>
      <c r="G647" s="404">
        <v>218750</v>
      </c>
      <c r="H647" s="304">
        <v>218750</v>
      </c>
      <c r="I647" s="304">
        <v>218750</v>
      </c>
    </row>
    <row r="648" spans="1:9">
      <c r="A648" s="357"/>
      <c r="B648" s="259"/>
      <c r="C648" s="406" t="s">
        <v>1283</v>
      </c>
      <c r="D648" s="356">
        <v>22020901</v>
      </c>
      <c r="E648" s="259" t="s">
        <v>15</v>
      </c>
      <c r="F648" s="304"/>
      <c r="G648" s="404">
        <v>10000</v>
      </c>
      <c r="H648" s="304">
        <v>10000</v>
      </c>
      <c r="I648" s="304">
        <v>10000</v>
      </c>
    </row>
    <row r="649" spans="1:9">
      <c r="A649" s="357"/>
      <c r="B649" s="259"/>
      <c r="C649" s="406" t="s">
        <v>1283</v>
      </c>
      <c r="D649" s="356">
        <v>22021001</v>
      </c>
      <c r="E649" s="259" t="s">
        <v>16</v>
      </c>
      <c r="F649" s="304">
        <v>1091980</v>
      </c>
      <c r="G649" s="404">
        <v>915000</v>
      </c>
      <c r="H649" s="304">
        <v>765000</v>
      </c>
      <c r="I649" s="304">
        <v>765000</v>
      </c>
    </row>
    <row r="650" spans="1:9">
      <c r="A650" s="357"/>
      <c r="B650" s="259"/>
      <c r="C650" s="406" t="s">
        <v>1283</v>
      </c>
      <c r="D650" s="356">
        <v>22021013</v>
      </c>
      <c r="E650" s="259" t="s">
        <v>123</v>
      </c>
      <c r="F650" s="304">
        <v>10923262</v>
      </c>
      <c r="G650" s="404">
        <v>10599815.98</v>
      </c>
      <c r="H650" s="304">
        <v>10599815.98</v>
      </c>
      <c r="I650" s="304">
        <v>10599815.98</v>
      </c>
    </row>
    <row r="651" spans="1:9">
      <c r="A651" s="357"/>
      <c r="B651" s="259"/>
      <c r="C651" s="406" t="s">
        <v>1283</v>
      </c>
      <c r="D651" s="356">
        <v>22020404</v>
      </c>
      <c r="E651" s="259" t="s">
        <v>165</v>
      </c>
      <c r="F651" s="304">
        <v>764960</v>
      </c>
      <c r="G651" s="404"/>
      <c r="H651" s="304"/>
      <c r="I651" s="304"/>
    </row>
    <row r="652" spans="1:9">
      <c r="A652" s="357"/>
      <c r="B652" s="259"/>
      <c r="C652" s="406" t="s">
        <v>1283</v>
      </c>
      <c r="D652" s="356">
        <v>22021003</v>
      </c>
      <c r="E652" s="259" t="s">
        <v>17</v>
      </c>
      <c r="F652" s="304">
        <v>292597</v>
      </c>
      <c r="G652" s="404"/>
      <c r="H652" s="304"/>
      <c r="I652" s="304"/>
    </row>
    <row r="653" spans="1:9">
      <c r="A653" s="357"/>
      <c r="B653" s="259"/>
      <c r="C653" s="406" t="s">
        <v>1283</v>
      </c>
      <c r="D653" s="356">
        <v>22020209</v>
      </c>
      <c r="E653" s="259" t="s">
        <v>34</v>
      </c>
      <c r="F653" s="304">
        <v>9562</v>
      </c>
      <c r="G653" s="404"/>
      <c r="H653" s="304"/>
      <c r="I653" s="304"/>
    </row>
    <row r="654" spans="1:9">
      <c r="A654" s="357"/>
      <c r="B654" s="259"/>
      <c r="C654" s="406" t="s">
        <v>1283</v>
      </c>
      <c r="D654" s="356">
        <v>22021011</v>
      </c>
      <c r="E654" s="259" t="s">
        <v>4400</v>
      </c>
      <c r="F654" s="304">
        <v>478100</v>
      </c>
      <c r="G654" s="404"/>
      <c r="H654" s="304"/>
      <c r="I654" s="304"/>
    </row>
    <row r="655" spans="1:9" s="310" customFormat="1">
      <c r="A655" s="359" t="s">
        <v>1731</v>
      </c>
      <c r="B655" s="308" t="s">
        <v>1990</v>
      </c>
      <c r="C655" s="407" t="s">
        <v>1287</v>
      </c>
      <c r="D655" s="400"/>
      <c r="E655" s="308"/>
      <c r="F655" s="326">
        <f>SUM(F638:F654)</f>
        <v>17558812</v>
      </c>
      <c r="G655" s="326">
        <f>SUM(G638:G654)</f>
        <v>27295365.98</v>
      </c>
      <c r="H655" s="326">
        <f>SUM(H638:H654)</f>
        <v>27145365.98</v>
      </c>
      <c r="I655" s="326">
        <f>SUM(I638:I654)</f>
        <v>27145365.98</v>
      </c>
    </row>
    <row r="656" spans="1:9" s="310" customFormat="1">
      <c r="A656" s="359" t="s">
        <v>1731</v>
      </c>
      <c r="B656" s="308" t="s">
        <v>1990</v>
      </c>
      <c r="C656" s="407" t="s">
        <v>1288</v>
      </c>
      <c r="D656" s="400"/>
      <c r="E656" s="308"/>
      <c r="F656" s="326">
        <f>F655+F637</f>
        <v>67038147</v>
      </c>
      <c r="G656" s="326">
        <f>G655+G637</f>
        <v>75449465.900000006</v>
      </c>
      <c r="H656" s="326">
        <f>H655+H637</f>
        <v>77914875.892000005</v>
      </c>
      <c r="I656" s="326">
        <f>I655+I637</f>
        <v>82991826.883200005</v>
      </c>
    </row>
    <row r="657" spans="1:9" s="310" customFormat="1">
      <c r="A657" s="359"/>
      <c r="B657" s="308"/>
      <c r="C657" s="407"/>
      <c r="D657" s="400"/>
      <c r="E657" s="308"/>
      <c r="F657" s="408"/>
      <c r="G657" s="404"/>
      <c r="H657" s="326"/>
      <c r="I657" s="326"/>
    </row>
    <row r="658" spans="1:9" s="310" customFormat="1">
      <c r="A658" s="359" t="s">
        <v>1732</v>
      </c>
      <c r="B658" s="410" t="s">
        <v>806</v>
      </c>
      <c r="C658" s="407"/>
      <c r="D658" s="400"/>
      <c r="E658" s="308"/>
      <c r="F658" s="408"/>
      <c r="G658" s="404"/>
      <c r="H658" s="326"/>
      <c r="I658" s="326"/>
    </row>
    <row r="659" spans="1:9">
      <c r="A659" s="357"/>
      <c r="B659" s="259"/>
      <c r="C659" s="402" t="s">
        <v>1281</v>
      </c>
      <c r="D659" s="356">
        <v>21010101</v>
      </c>
      <c r="E659" s="259" t="s">
        <v>368</v>
      </c>
      <c r="F659" s="304">
        <v>60758154</v>
      </c>
      <c r="G659" s="404">
        <v>44733953.760000005</v>
      </c>
      <c r="H659" s="304">
        <v>44733953.760000005</v>
      </c>
      <c r="I659" s="304">
        <v>44733953.760000005</v>
      </c>
    </row>
    <row r="660" spans="1:9">
      <c r="A660" s="357"/>
      <c r="B660" s="259"/>
      <c r="C660" s="402" t="s">
        <v>1281</v>
      </c>
      <c r="D660" s="356">
        <v>21020101</v>
      </c>
      <c r="E660" s="259" t="s">
        <v>369</v>
      </c>
      <c r="F660" s="304"/>
      <c r="G660" s="404">
        <v>11212182.35999999</v>
      </c>
      <c r="H660" s="304">
        <v>11212182.35999999</v>
      </c>
      <c r="I660" s="304">
        <v>11212182.35999999</v>
      </c>
    </row>
    <row r="661" spans="1:9">
      <c r="A661" s="357"/>
      <c r="B661" s="259"/>
      <c r="C661" s="402" t="s">
        <v>1281</v>
      </c>
      <c r="D661" s="356">
        <v>21020102</v>
      </c>
      <c r="E661" s="259" t="s">
        <v>99</v>
      </c>
      <c r="F661" s="304"/>
      <c r="G661" s="404">
        <v>4485377.879999998</v>
      </c>
      <c r="H661" s="304">
        <v>4485377.879999998</v>
      </c>
      <c r="I661" s="304">
        <v>4485377.879999998</v>
      </c>
    </row>
    <row r="662" spans="1:9">
      <c r="A662" s="357"/>
      <c r="B662" s="259"/>
      <c r="C662" s="402" t="s">
        <v>1281</v>
      </c>
      <c r="D662" s="356">
        <v>21020103</v>
      </c>
      <c r="E662" s="259" t="s">
        <v>370</v>
      </c>
      <c r="F662" s="304"/>
      <c r="G662" s="404">
        <v>2211967.680000002</v>
      </c>
      <c r="H662" s="304">
        <v>2211967.680000002</v>
      </c>
      <c r="I662" s="304">
        <v>2211967.680000002</v>
      </c>
    </row>
    <row r="663" spans="1:9">
      <c r="A663" s="357"/>
      <c r="B663" s="259"/>
      <c r="C663" s="402" t="s">
        <v>1281</v>
      </c>
      <c r="D663" s="356">
        <v>21020104</v>
      </c>
      <c r="E663" s="259" t="s">
        <v>371</v>
      </c>
      <c r="F663" s="304"/>
      <c r="G663" s="404">
        <v>2544962.04</v>
      </c>
      <c r="H663" s="304">
        <v>2544962.04</v>
      </c>
      <c r="I663" s="304">
        <v>2544962.04</v>
      </c>
    </row>
    <row r="664" spans="1:9">
      <c r="A664" s="357"/>
      <c r="B664" s="259"/>
      <c r="C664" s="402" t="s">
        <v>1281</v>
      </c>
      <c r="D664" s="356">
        <v>21020105</v>
      </c>
      <c r="E664" s="259" t="s">
        <v>372</v>
      </c>
      <c r="F664" s="304"/>
      <c r="G664" s="404">
        <v>31792.199999999997</v>
      </c>
      <c r="H664" s="304">
        <v>31792.199999999997</v>
      </c>
      <c r="I664" s="304">
        <v>31792.199999999997</v>
      </c>
    </row>
    <row r="665" spans="1:9">
      <c r="A665" s="357"/>
      <c r="B665" s="259"/>
      <c r="C665" s="402" t="s">
        <v>1281</v>
      </c>
      <c r="D665" s="356">
        <v>21020106</v>
      </c>
      <c r="E665" s="259" t="s">
        <v>373</v>
      </c>
      <c r="F665" s="304"/>
      <c r="G665" s="404">
        <v>4473395.3500000061</v>
      </c>
      <c r="H665" s="304">
        <v>4473395.3500000061</v>
      </c>
      <c r="I665" s="304">
        <v>4473395.3500000061</v>
      </c>
    </row>
    <row r="666" spans="1:9">
      <c r="A666" s="357"/>
      <c r="B666" s="259"/>
      <c r="C666" s="402" t="s">
        <v>1281</v>
      </c>
      <c r="D666" s="356">
        <v>21020107</v>
      </c>
      <c r="E666" s="259" t="s">
        <v>374</v>
      </c>
      <c r="F666" s="304"/>
      <c r="G666" s="404">
        <v>432000</v>
      </c>
      <c r="H666" s="304">
        <v>432000</v>
      </c>
      <c r="I666" s="304">
        <v>432000</v>
      </c>
    </row>
    <row r="667" spans="1:9" s="310" customFormat="1" ht="31.5">
      <c r="A667" s="359" t="s">
        <v>1732</v>
      </c>
      <c r="B667" s="308" t="s">
        <v>806</v>
      </c>
      <c r="C667" s="405" t="s">
        <v>1282</v>
      </c>
      <c r="D667" s="400"/>
      <c r="E667" s="308"/>
      <c r="F667" s="326">
        <f>SUM(F659:F666)</f>
        <v>60758154</v>
      </c>
      <c r="G667" s="326">
        <f>SUM(G659:G666)</f>
        <v>70125631.269999996</v>
      </c>
      <c r="H667" s="326">
        <f>SUM(H659:H666)</f>
        <v>70125631.269999996</v>
      </c>
      <c r="I667" s="326">
        <f>SUM(I659:I666)</f>
        <v>70125631.269999996</v>
      </c>
    </row>
    <row r="668" spans="1:9">
      <c r="A668" s="357"/>
      <c r="B668" s="259"/>
      <c r="C668" s="406" t="s">
        <v>1283</v>
      </c>
      <c r="D668" s="356">
        <v>22020105</v>
      </c>
      <c r="E668" s="259" t="s">
        <v>1706</v>
      </c>
      <c r="F668" s="304">
        <v>4423381</v>
      </c>
      <c r="G668" s="404">
        <v>2633570</v>
      </c>
      <c r="H668" s="304">
        <v>2633570</v>
      </c>
      <c r="I668" s="304">
        <v>2633570</v>
      </c>
    </row>
    <row r="669" spans="1:9">
      <c r="A669" s="357"/>
      <c r="B669" s="259"/>
      <c r="C669" s="406" t="s">
        <v>1283</v>
      </c>
      <c r="D669" s="356">
        <v>22020208</v>
      </c>
      <c r="E669" s="259" t="s">
        <v>54</v>
      </c>
      <c r="F669" s="304">
        <v>1371191</v>
      </c>
      <c r="G669" s="404">
        <v>974250</v>
      </c>
      <c r="H669" s="304">
        <v>974250</v>
      </c>
      <c r="I669" s="304">
        <v>974250</v>
      </c>
    </row>
    <row r="670" spans="1:9">
      <c r="A670" s="357"/>
      <c r="B670" s="259"/>
      <c r="C670" s="406" t="s">
        <v>1283</v>
      </c>
      <c r="D670" s="356">
        <v>22020301</v>
      </c>
      <c r="E670" s="259" t="s">
        <v>5</v>
      </c>
      <c r="F670" s="304">
        <v>2137509</v>
      </c>
      <c r="G670" s="404">
        <v>3262300</v>
      </c>
      <c r="H670" s="304">
        <v>3294500</v>
      </c>
      <c r="I670" s="304">
        <v>2957700</v>
      </c>
    </row>
    <row r="671" spans="1:9">
      <c r="A671" s="357"/>
      <c r="B671" s="259"/>
      <c r="C671" s="406" t="s">
        <v>1283</v>
      </c>
      <c r="D671" s="356">
        <v>22020302</v>
      </c>
      <c r="E671" s="259" t="s">
        <v>91</v>
      </c>
      <c r="F671" s="304">
        <v>92751</v>
      </c>
      <c r="G671" s="404">
        <v>97000</v>
      </c>
      <c r="H671" s="304">
        <v>97000</v>
      </c>
      <c r="I671" s="304">
        <v>97000</v>
      </c>
    </row>
    <row r="672" spans="1:9">
      <c r="A672" s="357"/>
      <c r="B672" s="259"/>
      <c r="C672" s="406" t="s">
        <v>1283</v>
      </c>
      <c r="D672" s="356">
        <v>22020401</v>
      </c>
      <c r="E672" s="259" t="s">
        <v>1985</v>
      </c>
      <c r="F672" s="304">
        <v>487662</v>
      </c>
      <c r="G672" s="404">
        <v>1000000</v>
      </c>
      <c r="H672" s="304">
        <v>1000000</v>
      </c>
      <c r="I672" s="304">
        <v>1000000</v>
      </c>
    </row>
    <row r="673" spans="1:9">
      <c r="A673" s="357"/>
      <c r="B673" s="259"/>
      <c r="C673" s="406" t="s">
        <v>1283</v>
      </c>
      <c r="D673" s="356">
        <v>22020402</v>
      </c>
      <c r="E673" s="259" t="s">
        <v>36</v>
      </c>
      <c r="F673" s="304">
        <v>694201</v>
      </c>
      <c r="G673" s="404">
        <v>3856478</v>
      </c>
      <c r="H673" s="304">
        <v>3856478</v>
      </c>
      <c r="I673" s="304">
        <v>3856478</v>
      </c>
    </row>
    <row r="674" spans="1:9">
      <c r="A674" s="357"/>
      <c r="B674" s="259"/>
      <c r="C674" s="406" t="s">
        <v>1283</v>
      </c>
      <c r="D674" s="356">
        <v>22020405</v>
      </c>
      <c r="E674" s="259" t="s">
        <v>9</v>
      </c>
      <c r="F674" s="304"/>
      <c r="G674" s="404">
        <v>540000</v>
      </c>
      <c r="H674" s="304">
        <v>540000</v>
      </c>
      <c r="I674" s="304">
        <v>540000</v>
      </c>
    </row>
    <row r="675" spans="1:9">
      <c r="A675" s="357"/>
      <c r="B675" s="259"/>
      <c r="C675" s="406" t="s">
        <v>1283</v>
      </c>
      <c r="D675" s="356">
        <v>22020416</v>
      </c>
      <c r="E675" s="259" t="s">
        <v>46</v>
      </c>
      <c r="F675" s="304">
        <v>1121623</v>
      </c>
      <c r="G675" s="404">
        <v>1266790</v>
      </c>
      <c r="H675" s="304">
        <v>1266790</v>
      </c>
      <c r="I675" s="304">
        <v>1266790</v>
      </c>
    </row>
    <row r="676" spans="1:9">
      <c r="A676" s="357"/>
      <c r="B676" s="259"/>
      <c r="C676" s="406" t="s">
        <v>1283</v>
      </c>
      <c r="D676" s="356">
        <v>22020602</v>
      </c>
      <c r="E676" s="259" t="s">
        <v>38</v>
      </c>
      <c r="F676" s="304">
        <v>519217</v>
      </c>
      <c r="G676" s="404">
        <v>450000</v>
      </c>
      <c r="H676" s="304">
        <v>450000</v>
      </c>
      <c r="I676" s="304">
        <v>450000</v>
      </c>
    </row>
    <row r="677" spans="1:9">
      <c r="A677" s="357"/>
      <c r="B677" s="259"/>
      <c r="C677" s="406" t="s">
        <v>1283</v>
      </c>
      <c r="D677" s="356">
        <v>22020709</v>
      </c>
      <c r="E677" s="259" t="s">
        <v>23</v>
      </c>
      <c r="F677" s="304">
        <v>573720</v>
      </c>
      <c r="G677" s="404">
        <v>700000</v>
      </c>
      <c r="H677" s="304">
        <v>700000</v>
      </c>
      <c r="I677" s="304">
        <v>700000</v>
      </c>
    </row>
    <row r="678" spans="1:9">
      <c r="A678" s="357"/>
      <c r="B678" s="259"/>
      <c r="C678" s="406" t="s">
        <v>1283</v>
      </c>
      <c r="D678" s="356">
        <v>22020801</v>
      </c>
      <c r="E678" s="259" t="s">
        <v>13</v>
      </c>
      <c r="F678" s="304">
        <v>2687878</v>
      </c>
      <c r="G678" s="404">
        <v>2058000</v>
      </c>
      <c r="H678" s="304">
        <v>2058000</v>
      </c>
      <c r="I678" s="304">
        <v>4116000</v>
      </c>
    </row>
    <row r="679" spans="1:9">
      <c r="A679" s="357"/>
      <c r="B679" s="259"/>
      <c r="C679" s="406" t="s">
        <v>1283</v>
      </c>
      <c r="D679" s="356">
        <v>22020803</v>
      </c>
      <c r="E679" s="259" t="s">
        <v>14</v>
      </c>
      <c r="F679" s="304">
        <v>1487847</v>
      </c>
      <c r="G679" s="404">
        <v>556920</v>
      </c>
      <c r="H679" s="304">
        <v>556920</v>
      </c>
      <c r="I679" s="304">
        <v>556920</v>
      </c>
    </row>
    <row r="680" spans="1:9">
      <c r="A680" s="357"/>
      <c r="B680" s="259"/>
      <c r="C680" s="406" t="s">
        <v>1283</v>
      </c>
      <c r="D680" s="356">
        <v>22020901</v>
      </c>
      <c r="E680" s="259" t="s">
        <v>15</v>
      </c>
      <c r="F680" s="304">
        <v>47810</v>
      </c>
      <c r="G680" s="404"/>
      <c r="H680" s="304"/>
      <c r="I680" s="304"/>
    </row>
    <row r="681" spans="1:9">
      <c r="A681" s="357"/>
      <c r="B681" s="259"/>
      <c r="C681" s="406" t="s">
        <v>1283</v>
      </c>
      <c r="D681" s="356">
        <v>22021001</v>
      </c>
      <c r="E681" s="259" t="s">
        <v>16</v>
      </c>
      <c r="F681" s="304">
        <v>887698</v>
      </c>
      <c r="G681" s="404">
        <v>329472</v>
      </c>
      <c r="H681" s="304">
        <v>329472</v>
      </c>
      <c r="I681" s="304">
        <v>329472</v>
      </c>
    </row>
    <row r="682" spans="1:9">
      <c r="A682" s="357"/>
      <c r="B682" s="259"/>
      <c r="C682" s="406" t="s">
        <v>1283</v>
      </c>
      <c r="D682" s="356">
        <v>22021002</v>
      </c>
      <c r="E682" s="259" t="s">
        <v>25</v>
      </c>
      <c r="F682" s="304"/>
      <c r="G682" s="404">
        <v>506750</v>
      </c>
      <c r="H682" s="304">
        <v>506750</v>
      </c>
      <c r="I682" s="304">
        <v>506750</v>
      </c>
    </row>
    <row r="683" spans="1:9">
      <c r="A683" s="357"/>
      <c r="B683" s="259"/>
      <c r="C683" s="406" t="s">
        <v>1283</v>
      </c>
      <c r="D683" s="356">
        <v>22021003</v>
      </c>
      <c r="E683" s="259" t="s">
        <v>17</v>
      </c>
      <c r="F683" s="304">
        <v>1496013</v>
      </c>
      <c r="G683" s="404">
        <v>467540</v>
      </c>
      <c r="H683" s="304">
        <v>467540</v>
      </c>
      <c r="I683" s="304">
        <v>467540</v>
      </c>
    </row>
    <row r="684" spans="1:9" s="310" customFormat="1" ht="31.5">
      <c r="A684" s="359" t="s">
        <v>1732</v>
      </c>
      <c r="B684" s="308" t="s">
        <v>806</v>
      </c>
      <c r="C684" s="407" t="s">
        <v>1287</v>
      </c>
      <c r="D684" s="400"/>
      <c r="E684" s="308"/>
      <c r="F684" s="326">
        <f>SUM(F668:F683)</f>
        <v>18028501</v>
      </c>
      <c r="G684" s="326">
        <f>SUM(G668:G683)</f>
        <v>18699070</v>
      </c>
      <c r="H684" s="326">
        <f>SUM(H668:H683)</f>
        <v>18731270</v>
      </c>
      <c r="I684" s="326">
        <f>SUM(I668:I683)</f>
        <v>20452470</v>
      </c>
    </row>
    <row r="685" spans="1:9" s="310" customFormat="1" ht="31.5">
      <c r="A685" s="359" t="s">
        <v>1732</v>
      </c>
      <c r="B685" s="308" t="s">
        <v>806</v>
      </c>
      <c r="C685" s="407" t="s">
        <v>1288</v>
      </c>
      <c r="D685" s="400"/>
      <c r="E685" s="308"/>
      <c r="F685" s="326">
        <f>F684+F667</f>
        <v>78786655</v>
      </c>
      <c r="G685" s="326">
        <f>G684+G667</f>
        <v>88824701.269999996</v>
      </c>
      <c r="H685" s="326">
        <f>H684+H667</f>
        <v>88856901.269999996</v>
      </c>
      <c r="I685" s="326">
        <f>I684+I667</f>
        <v>90578101.269999996</v>
      </c>
    </row>
    <row r="686" spans="1:9" s="310" customFormat="1">
      <c r="A686" s="359"/>
      <c r="B686" s="308"/>
      <c r="C686" s="407"/>
      <c r="D686" s="400"/>
      <c r="E686" s="308"/>
      <c r="F686" s="408"/>
      <c r="G686" s="404"/>
      <c r="H686" s="326"/>
      <c r="I686" s="326"/>
    </row>
    <row r="687" spans="1:9" s="310" customFormat="1">
      <c r="A687" s="359" t="s">
        <v>102</v>
      </c>
      <c r="B687" s="308" t="s">
        <v>1468</v>
      </c>
      <c r="C687" s="407"/>
      <c r="D687" s="400"/>
      <c r="E687" s="308"/>
      <c r="F687" s="408"/>
      <c r="G687" s="404"/>
      <c r="H687" s="326"/>
      <c r="I687" s="326"/>
    </row>
    <row r="688" spans="1:9">
      <c r="A688" s="357"/>
      <c r="B688" s="259"/>
      <c r="C688" s="402" t="s">
        <v>1281</v>
      </c>
      <c r="D688" s="356">
        <v>21010101</v>
      </c>
      <c r="E688" s="259" t="s">
        <v>368</v>
      </c>
      <c r="F688" s="409">
        <v>56561876</v>
      </c>
      <c r="G688" s="404">
        <v>50798904</v>
      </c>
      <c r="H688" s="304">
        <v>50798904</v>
      </c>
      <c r="I688" s="304">
        <v>50798904</v>
      </c>
    </row>
    <row r="689" spans="1:9">
      <c r="A689" s="357"/>
      <c r="B689" s="259"/>
      <c r="C689" s="402" t="s">
        <v>1281</v>
      </c>
      <c r="D689" s="356">
        <v>21020101</v>
      </c>
      <c r="E689" s="259" t="s">
        <v>369</v>
      </c>
      <c r="F689" s="409">
        <v>13962948</v>
      </c>
      <c r="G689" s="404">
        <v>12700500</v>
      </c>
      <c r="H689" s="304">
        <v>12700500</v>
      </c>
      <c r="I689" s="304">
        <v>12700500</v>
      </c>
    </row>
    <row r="690" spans="1:9">
      <c r="A690" s="357"/>
      <c r="B690" s="259"/>
      <c r="C690" s="402" t="s">
        <v>1281</v>
      </c>
      <c r="D690" s="356">
        <v>21020102</v>
      </c>
      <c r="E690" s="259" t="s">
        <v>99</v>
      </c>
      <c r="F690" s="409">
        <v>5585364</v>
      </c>
      <c r="G690" s="404">
        <v>5079996</v>
      </c>
      <c r="H690" s="304">
        <v>5079996</v>
      </c>
      <c r="I690" s="304">
        <v>5079996</v>
      </c>
    </row>
    <row r="691" spans="1:9">
      <c r="A691" s="357"/>
      <c r="B691" s="259"/>
      <c r="C691" s="402" t="s">
        <v>1281</v>
      </c>
      <c r="D691" s="356">
        <v>21020103</v>
      </c>
      <c r="E691" s="259" t="s">
        <v>370</v>
      </c>
      <c r="F691" s="409">
        <v>2792616</v>
      </c>
      <c r="G691" s="404">
        <v>2541156</v>
      </c>
      <c r="H691" s="304">
        <v>2541156</v>
      </c>
      <c r="I691" s="304">
        <v>2541156</v>
      </c>
    </row>
    <row r="692" spans="1:9">
      <c r="A692" s="357"/>
      <c r="B692" s="259"/>
      <c r="C692" s="402" t="s">
        <v>1281</v>
      </c>
      <c r="D692" s="356">
        <v>21020104</v>
      </c>
      <c r="E692" s="259" t="s">
        <v>371</v>
      </c>
      <c r="F692" s="409">
        <v>3166980</v>
      </c>
      <c r="G692" s="404">
        <v>2541156</v>
      </c>
      <c r="H692" s="304">
        <v>2541156</v>
      </c>
      <c r="I692" s="304">
        <v>2541156</v>
      </c>
    </row>
    <row r="693" spans="1:9">
      <c r="A693" s="357"/>
      <c r="B693" s="259"/>
      <c r="C693" s="402" t="s">
        <v>1281</v>
      </c>
      <c r="D693" s="356">
        <v>21020105</v>
      </c>
      <c r="E693" s="259" t="s">
        <v>372</v>
      </c>
      <c r="F693" s="409">
        <v>691476</v>
      </c>
      <c r="G693" s="404">
        <v>620172</v>
      </c>
      <c r="H693" s="304">
        <v>620172</v>
      </c>
      <c r="I693" s="304">
        <v>620172</v>
      </c>
    </row>
    <row r="694" spans="1:9">
      <c r="A694" s="357"/>
      <c r="B694" s="259"/>
      <c r="C694" s="402" t="s">
        <v>1281</v>
      </c>
      <c r="D694" s="356">
        <v>21020108</v>
      </c>
      <c r="E694" s="259" t="s">
        <v>381</v>
      </c>
      <c r="F694" s="409"/>
      <c r="G694" s="404">
        <v>90000</v>
      </c>
      <c r="H694" s="304">
        <v>90000</v>
      </c>
      <c r="I694" s="304">
        <v>90000</v>
      </c>
    </row>
    <row r="695" spans="1:9">
      <c r="A695" s="357"/>
      <c r="B695" s="259"/>
      <c r="C695" s="402" t="s">
        <v>1281</v>
      </c>
      <c r="D695" s="356">
        <v>21020124</v>
      </c>
      <c r="E695" s="259" t="s">
        <v>376</v>
      </c>
      <c r="F695" s="409">
        <v>11173524</v>
      </c>
      <c r="G695" s="404">
        <v>10159932</v>
      </c>
      <c r="H695" s="304">
        <v>10159932</v>
      </c>
      <c r="I695" s="304">
        <v>10159932</v>
      </c>
    </row>
    <row r="696" spans="1:9">
      <c r="A696" s="357"/>
      <c r="B696" s="259"/>
      <c r="C696" s="402" t="s">
        <v>1281</v>
      </c>
      <c r="D696" s="356">
        <v>21020106</v>
      </c>
      <c r="E696" s="259" t="s">
        <v>373</v>
      </c>
      <c r="F696" s="409">
        <v>5656188</v>
      </c>
      <c r="G696" s="404">
        <v>5080762</v>
      </c>
      <c r="H696" s="304">
        <v>5080762</v>
      </c>
      <c r="I696" s="304">
        <v>5080762</v>
      </c>
    </row>
    <row r="697" spans="1:9">
      <c r="A697" s="357"/>
      <c r="B697" s="259"/>
      <c r="C697" s="402" t="s">
        <v>1281</v>
      </c>
      <c r="D697" s="356">
        <v>21020141</v>
      </c>
      <c r="E697" s="259" t="s">
        <v>4168</v>
      </c>
      <c r="F697" s="409">
        <v>243000</v>
      </c>
      <c r="G697" s="404"/>
      <c r="H697" s="304"/>
      <c r="I697" s="304"/>
    </row>
    <row r="698" spans="1:9">
      <c r="A698" s="357"/>
      <c r="B698" s="259"/>
      <c r="C698" s="402" t="s">
        <v>1281</v>
      </c>
      <c r="D698" s="356">
        <v>21020107</v>
      </c>
      <c r="E698" s="259" t="s">
        <v>374</v>
      </c>
      <c r="F698" s="409">
        <v>6048000</v>
      </c>
      <c r="G698" s="404"/>
      <c r="H698" s="304"/>
      <c r="I698" s="304"/>
    </row>
    <row r="699" spans="1:9" s="310" customFormat="1">
      <c r="A699" s="359" t="s">
        <v>102</v>
      </c>
      <c r="B699" s="308" t="s">
        <v>1468</v>
      </c>
      <c r="C699" s="405" t="s">
        <v>1282</v>
      </c>
      <c r="D699" s="400"/>
      <c r="E699" s="308"/>
      <c r="F699" s="326">
        <f>SUM(F688:F698)</f>
        <v>105881972</v>
      </c>
      <c r="G699" s="326">
        <f t="shared" ref="G699:I699" si="7">SUM(G688:G698)</f>
        <v>89612578</v>
      </c>
      <c r="H699" s="326">
        <f t="shared" si="7"/>
        <v>89612578</v>
      </c>
      <c r="I699" s="326">
        <f t="shared" si="7"/>
        <v>89612578</v>
      </c>
    </row>
    <row r="700" spans="1:9">
      <c r="A700" s="357"/>
      <c r="B700" s="259"/>
      <c r="C700" s="406" t="s">
        <v>1283</v>
      </c>
      <c r="D700" s="356">
        <v>22020105</v>
      </c>
      <c r="E700" s="259" t="s">
        <v>1250</v>
      </c>
      <c r="F700" s="409">
        <v>4314374</v>
      </c>
      <c r="G700" s="404">
        <v>4512000</v>
      </c>
      <c r="H700" s="304">
        <v>4512000</v>
      </c>
      <c r="I700" s="304">
        <v>4512000</v>
      </c>
    </row>
    <row r="701" spans="1:9">
      <c r="A701" s="357"/>
      <c r="B701" s="259"/>
      <c r="C701" s="406" t="s">
        <v>1283</v>
      </c>
      <c r="D701" s="356">
        <v>22020301</v>
      </c>
      <c r="E701" s="259" t="s">
        <v>5</v>
      </c>
      <c r="F701" s="409">
        <v>2135195</v>
      </c>
      <c r="G701" s="404">
        <v>2233000</v>
      </c>
      <c r="H701" s="304">
        <v>2233000</v>
      </c>
      <c r="I701" s="304">
        <v>2233000</v>
      </c>
    </row>
    <row r="702" spans="1:9">
      <c r="A702" s="357"/>
      <c r="B702" s="259"/>
      <c r="C702" s="406" t="s">
        <v>1283</v>
      </c>
      <c r="D702" s="356">
        <v>22020305</v>
      </c>
      <c r="E702" s="259" t="s">
        <v>35</v>
      </c>
      <c r="F702" s="409">
        <v>3346700</v>
      </c>
      <c r="G702" s="404">
        <v>4250000</v>
      </c>
      <c r="H702" s="304">
        <v>4250000</v>
      </c>
      <c r="I702" s="304">
        <v>4250000</v>
      </c>
    </row>
    <row r="703" spans="1:9">
      <c r="A703" s="357"/>
      <c r="B703" s="259"/>
      <c r="C703" s="406" t="s">
        <v>1283</v>
      </c>
      <c r="D703" s="356">
        <v>22020315</v>
      </c>
      <c r="E703" s="259" t="s">
        <v>8</v>
      </c>
      <c r="F703" s="409">
        <v>1147440</v>
      </c>
      <c r="G703" s="404">
        <v>1436400</v>
      </c>
      <c r="H703" s="304">
        <v>1436400</v>
      </c>
      <c r="I703" s="304">
        <v>1436400</v>
      </c>
    </row>
    <row r="704" spans="1:9">
      <c r="A704" s="357"/>
      <c r="B704" s="259"/>
      <c r="C704" s="406" t="s">
        <v>1283</v>
      </c>
      <c r="D704" s="356">
        <v>22020401</v>
      </c>
      <c r="E704" s="259" t="s">
        <v>1985</v>
      </c>
      <c r="F704" s="409">
        <v>2811228</v>
      </c>
      <c r="G704" s="404">
        <v>2940000</v>
      </c>
      <c r="H704" s="304">
        <v>2940000</v>
      </c>
      <c r="I704" s="304">
        <v>2940000</v>
      </c>
    </row>
    <row r="705" spans="1:9">
      <c r="A705" s="357"/>
      <c r="B705" s="259"/>
      <c r="C705" s="406" t="s">
        <v>1283</v>
      </c>
      <c r="D705" s="356">
        <v>22020402</v>
      </c>
      <c r="E705" s="259" t="s">
        <v>36</v>
      </c>
      <c r="F705" s="409">
        <v>813726</v>
      </c>
      <c r="G705" s="404">
        <v>851000</v>
      </c>
      <c r="H705" s="304">
        <v>851000</v>
      </c>
      <c r="I705" s="304">
        <v>851000</v>
      </c>
    </row>
    <row r="706" spans="1:9">
      <c r="A706" s="357"/>
      <c r="B706" s="259"/>
      <c r="C706" s="406" t="s">
        <v>1283</v>
      </c>
      <c r="D706" s="356">
        <v>22020404</v>
      </c>
      <c r="E706" s="259" t="s">
        <v>735</v>
      </c>
      <c r="F706" s="409">
        <v>1740284</v>
      </c>
      <c r="G706" s="404">
        <v>3125000</v>
      </c>
      <c r="H706" s="304">
        <v>3125000</v>
      </c>
      <c r="I706" s="304">
        <v>3125000</v>
      </c>
    </row>
    <row r="707" spans="1:9">
      <c r="A707" s="357"/>
      <c r="B707" s="259"/>
      <c r="C707" s="406" t="s">
        <v>1283</v>
      </c>
      <c r="D707" s="356">
        <v>22020801</v>
      </c>
      <c r="E707" s="259" t="s">
        <v>13</v>
      </c>
      <c r="F707" s="409">
        <v>3327576</v>
      </c>
      <c r="G707" s="404">
        <v>3480000</v>
      </c>
      <c r="H707" s="304">
        <v>3480000</v>
      </c>
      <c r="I707" s="304">
        <v>3480000</v>
      </c>
    </row>
    <row r="708" spans="1:9">
      <c r="A708" s="357"/>
      <c r="B708" s="259"/>
      <c r="C708" s="406" t="s">
        <v>1283</v>
      </c>
      <c r="D708" s="356">
        <v>22020803</v>
      </c>
      <c r="E708" s="259" t="s">
        <v>14</v>
      </c>
      <c r="F708" s="409">
        <v>2669710</v>
      </c>
      <c r="G708" s="404">
        <v>2792000</v>
      </c>
      <c r="H708" s="304">
        <v>2792000</v>
      </c>
      <c r="I708" s="304">
        <v>2792000</v>
      </c>
    </row>
    <row r="709" spans="1:9">
      <c r="A709" s="357"/>
      <c r="B709" s="259"/>
      <c r="C709" s="406" t="s">
        <v>1283</v>
      </c>
      <c r="D709" s="356">
        <v>22020901</v>
      </c>
      <c r="E709" s="259" t="s">
        <v>15</v>
      </c>
      <c r="F709" s="409">
        <v>52591</v>
      </c>
      <c r="G709" s="404">
        <v>50000</v>
      </c>
      <c r="H709" s="304">
        <v>50000</v>
      </c>
      <c r="I709" s="304">
        <v>50000</v>
      </c>
    </row>
    <row r="710" spans="1:9">
      <c r="A710" s="357"/>
      <c r="B710" s="259"/>
      <c r="C710" s="406" t="s">
        <v>1283</v>
      </c>
      <c r="D710" s="356">
        <v>22021001</v>
      </c>
      <c r="E710" s="259" t="s">
        <v>16</v>
      </c>
      <c r="F710" s="409">
        <v>959451</v>
      </c>
      <c r="G710" s="404">
        <v>1003400</v>
      </c>
      <c r="H710" s="304">
        <v>1003400</v>
      </c>
      <c r="I710" s="304">
        <v>1003400</v>
      </c>
    </row>
    <row r="711" spans="1:9">
      <c r="A711" s="357"/>
      <c r="B711" s="259"/>
      <c r="C711" s="406" t="s">
        <v>1283</v>
      </c>
      <c r="D711" s="356">
        <v>22021008</v>
      </c>
      <c r="E711" s="259" t="s">
        <v>62</v>
      </c>
      <c r="F711" s="409"/>
      <c r="G711" s="404">
        <v>200000</v>
      </c>
      <c r="H711" s="304">
        <v>200000</v>
      </c>
      <c r="I711" s="304">
        <v>200000</v>
      </c>
    </row>
    <row r="712" spans="1:9">
      <c r="A712" s="357"/>
      <c r="B712" s="259"/>
      <c r="C712" s="406" t="s">
        <v>1283</v>
      </c>
      <c r="D712" s="356">
        <v>22021023</v>
      </c>
      <c r="E712" s="259" t="s">
        <v>103</v>
      </c>
      <c r="F712" s="409">
        <v>7190624</v>
      </c>
      <c r="G712" s="404">
        <v>9000000</v>
      </c>
      <c r="H712" s="304"/>
      <c r="I712" s="304"/>
    </row>
    <row r="713" spans="1:9">
      <c r="A713" s="357"/>
      <c r="B713" s="259"/>
      <c r="C713" s="406" t="s">
        <v>1283</v>
      </c>
      <c r="D713" s="356">
        <v>22021014</v>
      </c>
      <c r="E713" s="259" t="s">
        <v>124</v>
      </c>
      <c r="F713" s="409"/>
      <c r="G713" s="404">
        <v>1000000</v>
      </c>
      <c r="H713" s="304">
        <v>10000000</v>
      </c>
      <c r="I713" s="304">
        <v>10000000</v>
      </c>
    </row>
    <row r="714" spans="1:9">
      <c r="A714" s="357"/>
      <c r="B714" s="259"/>
      <c r="C714" s="406" t="s">
        <v>1283</v>
      </c>
      <c r="D714" s="356">
        <v>22020108</v>
      </c>
      <c r="E714" s="259" t="s">
        <v>4434</v>
      </c>
      <c r="F714" s="409">
        <v>778347</v>
      </c>
      <c r="G714" s="404"/>
      <c r="H714" s="304"/>
      <c r="I714" s="304"/>
    </row>
    <row r="715" spans="1:9" s="310" customFormat="1">
      <c r="A715" s="359" t="s">
        <v>102</v>
      </c>
      <c r="B715" s="308" t="s">
        <v>1468</v>
      </c>
      <c r="C715" s="407" t="s">
        <v>1287</v>
      </c>
      <c r="D715" s="400"/>
      <c r="E715" s="308"/>
      <c r="F715" s="326">
        <f>SUM(F700:F714)</f>
        <v>31287246</v>
      </c>
      <c r="G715" s="326">
        <f t="shared" ref="G715:I715" si="8">SUM(G700:G714)</f>
        <v>36872800</v>
      </c>
      <c r="H715" s="326">
        <f t="shared" si="8"/>
        <v>36872800</v>
      </c>
      <c r="I715" s="326">
        <f t="shared" si="8"/>
        <v>36872800</v>
      </c>
    </row>
    <row r="716" spans="1:9" s="310" customFormat="1">
      <c r="A716" s="359" t="s">
        <v>102</v>
      </c>
      <c r="B716" s="308" t="s">
        <v>1468</v>
      </c>
      <c r="C716" s="407" t="s">
        <v>1288</v>
      </c>
      <c r="D716" s="400"/>
      <c r="E716" s="308"/>
      <c r="F716" s="326">
        <f t="shared" ref="F716" si="9">F715+F699</f>
        <v>137169218</v>
      </c>
      <c r="G716" s="326">
        <f>G715+G699</f>
        <v>126485378</v>
      </c>
      <c r="H716" s="326">
        <f>H715+H699</f>
        <v>126485378</v>
      </c>
      <c r="I716" s="326">
        <f>I715+I699</f>
        <v>126485378</v>
      </c>
    </row>
    <row r="717" spans="1:9" s="310" customFormat="1">
      <c r="A717" s="359"/>
      <c r="B717" s="308"/>
      <c r="C717" s="407"/>
      <c r="D717" s="400"/>
      <c r="E717" s="308"/>
      <c r="F717" s="408"/>
      <c r="G717" s="404"/>
      <c r="H717" s="326"/>
      <c r="I717" s="326"/>
    </row>
    <row r="718" spans="1:9" s="310" customFormat="1">
      <c r="A718" s="359" t="s">
        <v>1733</v>
      </c>
      <c r="B718" s="410" t="s">
        <v>1469</v>
      </c>
      <c r="C718" s="407"/>
      <c r="D718" s="400"/>
      <c r="E718" s="308"/>
      <c r="F718" s="408"/>
      <c r="G718" s="404"/>
      <c r="H718" s="326"/>
      <c r="I718" s="326"/>
    </row>
    <row r="719" spans="1:9">
      <c r="A719" s="357"/>
      <c r="B719" s="259"/>
      <c r="C719" s="402" t="s">
        <v>1281</v>
      </c>
      <c r="D719" s="356">
        <v>21010101</v>
      </c>
      <c r="E719" s="259" t="s">
        <v>368</v>
      </c>
      <c r="F719" s="409">
        <v>55240920</v>
      </c>
      <c r="G719" s="404">
        <v>54044412</v>
      </c>
      <c r="H719" s="304">
        <v>54044412</v>
      </c>
      <c r="I719" s="304">
        <v>54044412</v>
      </c>
    </row>
    <row r="720" spans="1:9">
      <c r="A720" s="357"/>
      <c r="B720" s="259"/>
      <c r="C720" s="402" t="s">
        <v>1281</v>
      </c>
      <c r="D720" s="356">
        <v>21020101</v>
      </c>
      <c r="E720" s="259" t="s">
        <v>369</v>
      </c>
      <c r="F720" s="409">
        <v>13824240</v>
      </c>
      <c r="G720" s="404">
        <v>13508796</v>
      </c>
      <c r="H720" s="304">
        <v>13508796</v>
      </c>
      <c r="I720" s="304">
        <v>13508796</v>
      </c>
    </row>
    <row r="721" spans="1:9">
      <c r="A721" s="357"/>
      <c r="B721" s="259"/>
      <c r="C721" s="402" t="s">
        <v>1281</v>
      </c>
      <c r="D721" s="356">
        <v>21020102</v>
      </c>
      <c r="E721" s="259" t="s">
        <v>99</v>
      </c>
      <c r="F721" s="409">
        <v>5585844</v>
      </c>
      <c r="G721" s="404">
        <v>5404788</v>
      </c>
      <c r="H721" s="304">
        <v>5404788</v>
      </c>
      <c r="I721" s="304">
        <v>5404788</v>
      </c>
    </row>
    <row r="722" spans="1:9">
      <c r="A722" s="357"/>
      <c r="B722" s="259"/>
      <c r="C722" s="402" t="s">
        <v>1281</v>
      </c>
      <c r="D722" s="356">
        <v>21020103</v>
      </c>
      <c r="E722" s="259" t="s">
        <v>370</v>
      </c>
      <c r="F722" s="409">
        <v>2785476</v>
      </c>
      <c r="G722" s="404">
        <v>2702052</v>
      </c>
      <c r="H722" s="304">
        <v>2702052</v>
      </c>
      <c r="I722" s="304">
        <v>2702052</v>
      </c>
    </row>
    <row r="723" spans="1:9">
      <c r="A723" s="357"/>
      <c r="B723" s="259"/>
      <c r="C723" s="402" t="s">
        <v>1281</v>
      </c>
      <c r="D723" s="356">
        <v>21020104</v>
      </c>
      <c r="E723" s="259" t="s">
        <v>371</v>
      </c>
      <c r="F723" s="409">
        <v>2785476</v>
      </c>
      <c r="G723" s="404">
        <v>2702052</v>
      </c>
      <c r="H723" s="304">
        <v>2702052</v>
      </c>
      <c r="I723" s="304">
        <v>2702052</v>
      </c>
    </row>
    <row r="724" spans="1:9">
      <c r="A724" s="357"/>
      <c r="B724" s="259"/>
      <c r="C724" s="402" t="s">
        <v>1281</v>
      </c>
      <c r="D724" s="356">
        <v>21020105</v>
      </c>
      <c r="E724" s="259" t="s">
        <v>372</v>
      </c>
      <c r="F724" s="409">
        <v>250536</v>
      </c>
      <c r="G724" s="404">
        <v>184080</v>
      </c>
      <c r="H724" s="304">
        <v>184080</v>
      </c>
      <c r="I724" s="304">
        <v>184080</v>
      </c>
    </row>
    <row r="725" spans="1:9">
      <c r="A725" s="357"/>
      <c r="B725" s="259"/>
      <c r="C725" s="402" t="s">
        <v>1281</v>
      </c>
      <c r="D725" s="356">
        <v>21020106</v>
      </c>
      <c r="E725" s="259" t="s">
        <v>373</v>
      </c>
      <c r="F725" s="409">
        <v>5545212</v>
      </c>
      <c r="G725" s="404">
        <v>5404500</v>
      </c>
      <c r="H725" s="304">
        <v>5404500</v>
      </c>
      <c r="I725" s="304">
        <v>5404500</v>
      </c>
    </row>
    <row r="726" spans="1:9">
      <c r="A726" s="357"/>
      <c r="B726" s="259"/>
      <c r="C726" s="402" t="s">
        <v>1281</v>
      </c>
      <c r="D726" s="356">
        <v>21020107</v>
      </c>
      <c r="E726" s="259" t="s">
        <v>374</v>
      </c>
      <c r="F726" s="409">
        <v>2592000</v>
      </c>
      <c r="G726" s="404">
        <v>2808000</v>
      </c>
      <c r="H726" s="304">
        <v>2808000</v>
      </c>
      <c r="I726" s="304">
        <v>2808000</v>
      </c>
    </row>
    <row r="727" spans="1:9">
      <c r="A727" s="357"/>
      <c r="B727" s="259"/>
      <c r="C727" s="402" t="s">
        <v>1281</v>
      </c>
      <c r="D727" s="356">
        <v>21020108</v>
      </c>
      <c r="E727" s="259" t="s">
        <v>381</v>
      </c>
      <c r="F727" s="409">
        <v>150000</v>
      </c>
      <c r="G727" s="404">
        <v>120000</v>
      </c>
      <c r="H727" s="304">
        <v>120000</v>
      </c>
      <c r="I727" s="304">
        <v>120000</v>
      </c>
    </row>
    <row r="728" spans="1:9">
      <c r="A728" s="357"/>
      <c r="B728" s="259"/>
      <c r="C728" s="402" t="s">
        <v>1281</v>
      </c>
      <c r="D728" s="356">
        <v>21020124</v>
      </c>
      <c r="E728" s="259" t="s">
        <v>376</v>
      </c>
      <c r="F728" s="409">
        <v>11045916</v>
      </c>
      <c r="G728" s="404">
        <v>10809132</v>
      </c>
      <c r="H728" s="304">
        <v>10809132</v>
      </c>
      <c r="I728" s="304">
        <v>10809132</v>
      </c>
    </row>
    <row r="729" spans="1:9" s="310" customFormat="1" ht="31.5">
      <c r="A729" s="359" t="s">
        <v>1733</v>
      </c>
      <c r="B729" s="308" t="s">
        <v>1469</v>
      </c>
      <c r="C729" s="405" t="s">
        <v>1282</v>
      </c>
      <c r="D729" s="400"/>
      <c r="E729" s="308"/>
      <c r="F729" s="326">
        <f t="shared" ref="F729" si="10">SUM(F719:F728)</f>
        <v>99805620</v>
      </c>
      <c r="G729" s="326">
        <f>SUM(G719:G728)</f>
        <v>97687812</v>
      </c>
      <c r="H729" s="326">
        <f>SUM(H719:H728)</f>
        <v>97687812</v>
      </c>
      <c r="I729" s="326">
        <f>SUM(I719:I728)</f>
        <v>97687812</v>
      </c>
    </row>
    <row r="730" spans="1:9">
      <c r="A730" s="357"/>
      <c r="B730" s="259"/>
      <c r="C730" s="406" t="s">
        <v>1283</v>
      </c>
      <c r="D730" s="356">
        <v>22020105</v>
      </c>
      <c r="E730" s="259" t="s">
        <v>1250</v>
      </c>
      <c r="F730" s="409">
        <v>13549354</v>
      </c>
      <c r="G730" s="404">
        <v>13758000</v>
      </c>
      <c r="H730" s="304">
        <v>14758000</v>
      </c>
      <c r="I730" s="304">
        <v>14758000</v>
      </c>
    </row>
    <row r="731" spans="1:9">
      <c r="A731" s="357"/>
      <c r="B731" s="259"/>
      <c r="C731" s="406" t="s">
        <v>1283</v>
      </c>
      <c r="D731" s="356">
        <v>22020204</v>
      </c>
      <c r="E731" s="259" t="s">
        <v>52</v>
      </c>
      <c r="F731" s="409"/>
      <c r="G731" s="404">
        <v>402000</v>
      </c>
      <c r="H731" s="304">
        <v>402000</v>
      </c>
      <c r="I731" s="304">
        <v>402000</v>
      </c>
    </row>
    <row r="732" spans="1:9">
      <c r="A732" s="357"/>
      <c r="B732" s="259"/>
      <c r="C732" s="406" t="s">
        <v>1283</v>
      </c>
      <c r="D732" s="356">
        <v>22020301</v>
      </c>
      <c r="E732" s="259" t="s">
        <v>5</v>
      </c>
      <c r="F732" s="409">
        <v>2219818.3000000003</v>
      </c>
      <c r="G732" s="404">
        <v>2715500</v>
      </c>
      <c r="H732" s="304">
        <v>2715500</v>
      </c>
      <c r="I732" s="304">
        <v>2715500</v>
      </c>
    </row>
    <row r="733" spans="1:9">
      <c r="A733" s="357"/>
      <c r="B733" s="259"/>
      <c r="C733" s="406" t="s">
        <v>1283</v>
      </c>
      <c r="D733" s="356">
        <v>22020305</v>
      </c>
      <c r="E733" s="259" t="s">
        <v>35</v>
      </c>
      <c r="F733" s="409">
        <v>5055046.92</v>
      </c>
      <c r="G733" s="404">
        <v>5435000</v>
      </c>
      <c r="H733" s="304">
        <v>7435000</v>
      </c>
      <c r="I733" s="304">
        <v>7435000</v>
      </c>
    </row>
    <row r="734" spans="1:9">
      <c r="A734" s="357"/>
      <c r="B734" s="259"/>
      <c r="C734" s="406" t="s">
        <v>1283</v>
      </c>
      <c r="D734" s="356">
        <v>22020315</v>
      </c>
      <c r="E734" s="259" t="s">
        <v>8</v>
      </c>
      <c r="F734" s="409">
        <v>1970250.1</v>
      </c>
      <c r="G734" s="404">
        <v>660500</v>
      </c>
      <c r="H734" s="304">
        <v>660500</v>
      </c>
      <c r="I734" s="304">
        <v>660500</v>
      </c>
    </row>
    <row r="735" spans="1:9">
      <c r="A735" s="357"/>
      <c r="B735" s="259"/>
      <c r="C735" s="406" t="s">
        <v>1283</v>
      </c>
      <c r="D735" s="356">
        <v>22020401</v>
      </c>
      <c r="E735" s="259" t="s">
        <v>1985</v>
      </c>
      <c r="F735" s="409">
        <v>755398</v>
      </c>
      <c r="G735" s="404">
        <v>880000</v>
      </c>
      <c r="H735" s="304">
        <v>880000</v>
      </c>
      <c r="I735" s="304">
        <v>880000</v>
      </c>
    </row>
    <row r="736" spans="1:9">
      <c r="A736" s="357"/>
      <c r="B736" s="259"/>
      <c r="C736" s="406" t="s">
        <v>1283</v>
      </c>
      <c r="D736" s="356">
        <v>22020402</v>
      </c>
      <c r="E736" s="259" t="s">
        <v>36</v>
      </c>
      <c r="F736" s="409">
        <v>478100</v>
      </c>
      <c r="G736" s="404">
        <v>237500</v>
      </c>
      <c r="H736" s="304">
        <v>237500</v>
      </c>
      <c r="I736" s="304">
        <v>237500</v>
      </c>
    </row>
    <row r="737" spans="1:9">
      <c r="A737" s="357"/>
      <c r="B737" s="259"/>
      <c r="C737" s="406" t="s">
        <v>1283</v>
      </c>
      <c r="D737" s="356">
        <v>22020404</v>
      </c>
      <c r="E737" s="259" t="s">
        <v>735</v>
      </c>
      <c r="F737" s="409">
        <v>179765.6</v>
      </c>
      <c r="G737" s="404">
        <v>190000</v>
      </c>
      <c r="H737" s="304">
        <v>190000</v>
      </c>
      <c r="I737" s="304">
        <v>190000</v>
      </c>
    </row>
    <row r="738" spans="1:9">
      <c r="A738" s="357"/>
      <c r="B738" s="259"/>
      <c r="C738" s="406" t="s">
        <v>1283</v>
      </c>
      <c r="D738" s="356">
        <v>22020405</v>
      </c>
      <c r="E738" s="259" t="s">
        <v>9</v>
      </c>
      <c r="F738" s="409">
        <v>458976</v>
      </c>
      <c r="G738" s="404">
        <v>555000</v>
      </c>
      <c r="H738" s="304">
        <v>555000</v>
      </c>
      <c r="I738" s="304">
        <v>555000</v>
      </c>
    </row>
    <row r="739" spans="1:9">
      <c r="A739" s="357"/>
      <c r="B739" s="259"/>
      <c r="C739" s="406" t="s">
        <v>1283</v>
      </c>
      <c r="D739" s="356">
        <v>22020801</v>
      </c>
      <c r="E739" s="259" t="s">
        <v>13</v>
      </c>
      <c r="F739" s="409">
        <v>1386490</v>
      </c>
      <c r="G739" s="404">
        <v>1800000</v>
      </c>
      <c r="H739" s="304">
        <v>1800000</v>
      </c>
      <c r="I739" s="304">
        <v>1800000</v>
      </c>
    </row>
    <row r="740" spans="1:9">
      <c r="A740" s="357"/>
      <c r="B740" s="259"/>
      <c r="C740" s="406" t="s">
        <v>1283</v>
      </c>
      <c r="D740" s="356">
        <v>22020803</v>
      </c>
      <c r="E740" s="259" t="s">
        <v>14</v>
      </c>
      <c r="F740" s="409">
        <v>1223171</v>
      </c>
      <c r="G740" s="404">
        <v>1453800</v>
      </c>
      <c r="H740" s="304">
        <v>1453800</v>
      </c>
      <c r="I740" s="304">
        <v>1453800</v>
      </c>
    </row>
    <row r="741" spans="1:9">
      <c r="A741" s="357"/>
      <c r="B741" s="259"/>
      <c r="C741" s="406" t="s">
        <v>1283</v>
      </c>
      <c r="D741" s="356">
        <v>22020901</v>
      </c>
      <c r="E741" s="259" t="s">
        <v>15</v>
      </c>
      <c r="F741" s="409">
        <v>57372</v>
      </c>
      <c r="G741" s="404">
        <v>60000</v>
      </c>
      <c r="H741" s="304">
        <v>60000</v>
      </c>
      <c r="I741" s="304">
        <v>60000</v>
      </c>
    </row>
    <row r="742" spans="1:9">
      <c r="A742" s="357"/>
      <c r="B742" s="259"/>
      <c r="C742" s="406" t="s">
        <v>1283</v>
      </c>
      <c r="D742" s="356">
        <v>22021001</v>
      </c>
      <c r="E742" s="259" t="s">
        <v>16</v>
      </c>
      <c r="F742" s="409">
        <v>1172062</v>
      </c>
      <c r="G742" s="404">
        <v>1414800</v>
      </c>
      <c r="H742" s="304">
        <v>1414800</v>
      </c>
      <c r="I742" s="304">
        <v>1414800</v>
      </c>
    </row>
    <row r="743" spans="1:9">
      <c r="A743" s="357"/>
      <c r="B743" s="259"/>
      <c r="C743" s="406" t="s">
        <v>1283</v>
      </c>
      <c r="D743" s="356">
        <v>22021023</v>
      </c>
      <c r="E743" s="259" t="s">
        <v>103</v>
      </c>
      <c r="F743" s="409"/>
      <c r="G743" s="404">
        <v>14000000</v>
      </c>
      <c r="H743" s="304"/>
      <c r="I743" s="304"/>
    </row>
    <row r="744" spans="1:9">
      <c r="A744" s="357"/>
      <c r="B744" s="259"/>
      <c r="C744" s="406" t="s">
        <v>1283</v>
      </c>
      <c r="D744" s="356">
        <v>22020209</v>
      </c>
      <c r="E744" s="259" t="s">
        <v>18</v>
      </c>
      <c r="F744" s="409"/>
      <c r="G744" s="404">
        <v>15000</v>
      </c>
      <c r="H744" s="304">
        <v>15000</v>
      </c>
      <c r="I744" s="304">
        <v>15000</v>
      </c>
    </row>
    <row r="745" spans="1:9">
      <c r="A745" s="357"/>
      <c r="B745" s="259"/>
      <c r="C745" s="406" t="s">
        <v>1283</v>
      </c>
      <c r="D745" s="356">
        <v>22020605</v>
      </c>
      <c r="E745" s="259" t="s">
        <v>1641</v>
      </c>
      <c r="F745" s="409">
        <v>129087</v>
      </c>
      <c r="G745" s="404"/>
      <c r="H745" s="304"/>
      <c r="I745" s="304"/>
    </row>
    <row r="746" spans="1:9">
      <c r="A746" s="357"/>
      <c r="B746" s="259"/>
      <c r="C746" s="406" t="s">
        <v>1283</v>
      </c>
      <c r="D746" s="356">
        <v>22020414</v>
      </c>
      <c r="E746" s="259" t="s">
        <v>4435</v>
      </c>
      <c r="F746" s="409">
        <v>975324</v>
      </c>
      <c r="G746" s="404"/>
      <c r="H746" s="304"/>
      <c r="I746" s="304"/>
    </row>
    <row r="747" spans="1:9" s="310" customFormat="1" ht="31.5">
      <c r="A747" s="359" t="s">
        <v>1733</v>
      </c>
      <c r="B747" s="308" t="s">
        <v>1469</v>
      </c>
      <c r="C747" s="407" t="s">
        <v>1287</v>
      </c>
      <c r="D747" s="400"/>
      <c r="E747" s="308"/>
      <c r="F747" s="408">
        <f>SUM(F730:F746)</f>
        <v>29610214.920000002</v>
      </c>
      <c r="G747" s="408">
        <f t="shared" ref="G747:I747" si="11">SUM(G730:G746)</f>
        <v>43577100</v>
      </c>
      <c r="H747" s="408">
        <f t="shared" si="11"/>
        <v>32577100</v>
      </c>
      <c r="I747" s="408">
        <f t="shared" si="11"/>
        <v>32577100</v>
      </c>
    </row>
    <row r="748" spans="1:9" s="310" customFormat="1" ht="31.5">
      <c r="A748" s="359" t="s">
        <v>1733</v>
      </c>
      <c r="B748" s="308" t="s">
        <v>1469</v>
      </c>
      <c r="C748" s="407" t="s">
        <v>1288</v>
      </c>
      <c r="D748" s="400"/>
      <c r="E748" s="308"/>
      <c r="F748" s="326">
        <f t="shared" ref="F748" si="12">F747+F729</f>
        <v>129415834.92</v>
      </c>
      <c r="G748" s="326">
        <f>G747+G729</f>
        <v>141264912</v>
      </c>
      <c r="H748" s="326">
        <f>H747+H729</f>
        <v>130264912</v>
      </c>
      <c r="I748" s="326">
        <f>I747+I729</f>
        <v>130264912</v>
      </c>
    </row>
    <row r="749" spans="1:9" s="310" customFormat="1">
      <c r="A749" s="359"/>
      <c r="B749" s="308"/>
      <c r="C749" s="407"/>
      <c r="D749" s="400"/>
      <c r="E749" s="308"/>
      <c r="F749" s="408"/>
      <c r="G749" s="404"/>
      <c r="H749" s="326"/>
      <c r="I749" s="326"/>
    </row>
    <row r="750" spans="1:9" s="310" customFormat="1">
      <c r="A750" s="359" t="s">
        <v>1734</v>
      </c>
      <c r="B750" s="410" t="s">
        <v>668</v>
      </c>
      <c r="C750" s="407"/>
      <c r="D750" s="400"/>
      <c r="E750" s="308"/>
      <c r="F750" s="408"/>
      <c r="G750" s="404"/>
      <c r="H750" s="326"/>
      <c r="I750" s="326"/>
    </row>
    <row r="751" spans="1:9">
      <c r="A751" s="357"/>
      <c r="B751" s="259"/>
      <c r="C751" s="402" t="s">
        <v>1281</v>
      </c>
      <c r="D751" s="356">
        <v>21010101</v>
      </c>
      <c r="E751" s="259" t="s">
        <v>368</v>
      </c>
      <c r="F751" s="409">
        <v>19050800.52</v>
      </c>
      <c r="G751" s="404">
        <v>19016919</v>
      </c>
      <c r="H751" s="304">
        <v>20918610.899999999</v>
      </c>
      <c r="I751" s="304">
        <v>23010471.989999998</v>
      </c>
    </row>
    <row r="752" spans="1:9">
      <c r="A752" s="357"/>
      <c r="B752" s="259"/>
      <c r="C752" s="402" t="s">
        <v>1281</v>
      </c>
      <c r="D752" s="356">
        <v>21020101</v>
      </c>
      <c r="E752" s="259" t="s">
        <v>377</v>
      </c>
      <c r="F752" s="409">
        <v>4750088.5199999996</v>
      </c>
      <c r="G752" s="404">
        <v>4754235.4800000004</v>
      </c>
      <c r="H752" s="304">
        <v>5229659.0280000009</v>
      </c>
      <c r="I752" s="304">
        <v>5752624.9308000011</v>
      </c>
    </row>
    <row r="753" spans="1:9">
      <c r="A753" s="357"/>
      <c r="B753" s="259"/>
      <c r="C753" s="402" t="s">
        <v>1281</v>
      </c>
      <c r="D753" s="356">
        <v>21020102</v>
      </c>
      <c r="E753" s="259" t="s">
        <v>99</v>
      </c>
      <c r="F753" s="409">
        <v>1900035.12</v>
      </c>
      <c r="G753" s="404">
        <v>1901691.6</v>
      </c>
      <c r="H753" s="304">
        <v>2091860.7600000002</v>
      </c>
      <c r="I753" s="304">
        <v>2301046.8360000001</v>
      </c>
    </row>
    <row r="754" spans="1:9">
      <c r="A754" s="357"/>
      <c r="B754" s="259"/>
      <c r="C754" s="402" t="s">
        <v>1281</v>
      </c>
      <c r="D754" s="356">
        <v>21020103</v>
      </c>
      <c r="E754" s="259" t="s">
        <v>370</v>
      </c>
      <c r="F754" s="409">
        <v>950018.04</v>
      </c>
      <c r="G754" s="404">
        <v>950847.24</v>
      </c>
      <c r="H754" s="304">
        <v>1045931.964</v>
      </c>
      <c r="I754" s="304">
        <v>1150525.1603999999</v>
      </c>
    </row>
    <row r="755" spans="1:9">
      <c r="A755" s="357"/>
      <c r="B755" s="259"/>
      <c r="C755" s="402" t="s">
        <v>1281</v>
      </c>
      <c r="D755" s="356">
        <v>21020104</v>
      </c>
      <c r="E755" s="259" t="s">
        <v>371</v>
      </c>
      <c r="F755" s="409">
        <v>950018.04</v>
      </c>
      <c r="G755" s="404">
        <v>950847.24</v>
      </c>
      <c r="H755" s="304">
        <v>1045931.964</v>
      </c>
      <c r="I755" s="304">
        <v>1150525.1603999999</v>
      </c>
    </row>
    <row r="756" spans="1:9">
      <c r="A756" s="357"/>
      <c r="B756" s="259"/>
      <c r="C756" s="402" t="s">
        <v>1281</v>
      </c>
      <c r="D756" s="356">
        <v>21020105</v>
      </c>
      <c r="E756" s="259" t="s">
        <v>372</v>
      </c>
      <c r="F756" s="409">
        <v>134994</v>
      </c>
      <c r="G756" s="404">
        <v>174651.72</v>
      </c>
      <c r="H756" s="304">
        <v>192116.89199999999</v>
      </c>
      <c r="I756" s="304">
        <v>211328.58119999999</v>
      </c>
    </row>
    <row r="757" spans="1:9">
      <c r="A757" s="357"/>
      <c r="B757" s="259"/>
      <c r="C757" s="402" t="s">
        <v>1281</v>
      </c>
      <c r="D757" s="356">
        <v>21020106</v>
      </c>
      <c r="E757" s="259" t="s">
        <v>373</v>
      </c>
      <c r="F757" s="409">
        <v>1905080.05</v>
      </c>
      <c r="G757" s="404">
        <v>1901691.9000000001</v>
      </c>
      <c r="H757" s="304">
        <v>2056996.7439999999</v>
      </c>
      <c r="I757" s="304">
        <v>2262696.4183999998</v>
      </c>
    </row>
    <row r="758" spans="1:9">
      <c r="A758" s="357"/>
      <c r="B758" s="259"/>
      <c r="C758" s="402" t="s">
        <v>1281</v>
      </c>
      <c r="D758" s="356">
        <v>21020107</v>
      </c>
      <c r="E758" s="259" t="s">
        <v>374</v>
      </c>
      <c r="F758" s="409">
        <v>1296000</v>
      </c>
      <c r="G758" s="404">
        <v>1512000</v>
      </c>
      <c r="H758" s="304">
        <v>1663200</v>
      </c>
      <c r="I758" s="304">
        <v>1829520</v>
      </c>
    </row>
    <row r="759" spans="1:9" s="310" customFormat="1">
      <c r="A759" s="359" t="s">
        <v>1734</v>
      </c>
      <c r="B759" s="308" t="s">
        <v>668</v>
      </c>
      <c r="C759" s="405" t="s">
        <v>1282</v>
      </c>
      <c r="D759" s="400"/>
      <c r="E759" s="308"/>
      <c r="F759" s="408">
        <f>SUM(F751:F758)</f>
        <v>30937034.289999999</v>
      </c>
      <c r="G759" s="326">
        <f>SUM(G751:G758)</f>
        <v>31162884.179999996</v>
      </c>
      <c r="H759" s="326">
        <f>SUM(H751:H758)</f>
        <v>34244308.252000004</v>
      </c>
      <c r="I759" s="326">
        <f>SUM(I751:I758)</f>
        <v>37668739.077199996</v>
      </c>
    </row>
    <row r="760" spans="1:9">
      <c r="A760" s="357"/>
      <c r="B760" s="259"/>
      <c r="C760" s="406" t="s">
        <v>1283</v>
      </c>
      <c r="D760" s="356">
        <v>21020111</v>
      </c>
      <c r="E760" s="259" t="s">
        <v>97</v>
      </c>
      <c r="F760" s="409">
        <v>20080</v>
      </c>
      <c r="G760" s="404">
        <v>252000</v>
      </c>
      <c r="H760" s="304">
        <v>252000</v>
      </c>
      <c r="I760" s="304">
        <v>252000</v>
      </c>
    </row>
    <row r="761" spans="1:9">
      <c r="A761" s="357"/>
      <c r="B761" s="259"/>
      <c r="C761" s="406" t="s">
        <v>1283</v>
      </c>
      <c r="D761" s="356">
        <v>22020301</v>
      </c>
      <c r="E761" s="259" t="s">
        <v>5</v>
      </c>
      <c r="F761" s="409">
        <v>202810</v>
      </c>
      <c r="G761" s="404">
        <v>212100</v>
      </c>
      <c r="H761" s="304">
        <v>212100</v>
      </c>
      <c r="I761" s="304">
        <v>212100</v>
      </c>
    </row>
    <row r="762" spans="1:9">
      <c r="A762" s="357"/>
      <c r="B762" s="259"/>
      <c r="C762" s="406" t="s">
        <v>1283</v>
      </c>
      <c r="D762" s="356">
        <v>22020305</v>
      </c>
      <c r="E762" s="259" t="s">
        <v>35</v>
      </c>
      <c r="F762" s="409">
        <v>191240</v>
      </c>
      <c r="G762" s="404">
        <v>675000</v>
      </c>
      <c r="H762" s="304">
        <v>675000</v>
      </c>
      <c r="I762" s="304">
        <v>675000</v>
      </c>
    </row>
    <row r="763" spans="1:9">
      <c r="A763" s="357"/>
      <c r="B763" s="259"/>
      <c r="C763" s="406" t="s">
        <v>1283</v>
      </c>
      <c r="D763" s="356">
        <v>22020401</v>
      </c>
      <c r="E763" s="259" t="s">
        <v>1985</v>
      </c>
      <c r="F763" s="409">
        <v>272708</v>
      </c>
      <c r="G763" s="404">
        <v>385200</v>
      </c>
      <c r="H763" s="304">
        <v>385200</v>
      </c>
      <c r="I763" s="304">
        <v>385200</v>
      </c>
    </row>
    <row r="764" spans="1:9">
      <c r="A764" s="357"/>
      <c r="B764" s="259"/>
      <c r="C764" s="406" t="s">
        <v>1283</v>
      </c>
      <c r="D764" s="356">
        <v>22020405</v>
      </c>
      <c r="E764" s="259" t="s">
        <v>9</v>
      </c>
      <c r="F764" s="409">
        <v>221838</v>
      </c>
      <c r="G764" s="404">
        <v>232000</v>
      </c>
      <c r="H764" s="304">
        <v>232000</v>
      </c>
      <c r="I764" s="304">
        <v>232000</v>
      </c>
    </row>
    <row r="765" spans="1:9">
      <c r="A765" s="357"/>
      <c r="B765" s="259"/>
      <c r="C765" s="406" t="s">
        <v>1283</v>
      </c>
      <c r="D765" s="356">
        <v>22020709</v>
      </c>
      <c r="E765" s="259" t="s">
        <v>23</v>
      </c>
      <c r="F765" s="409">
        <v>382480</v>
      </c>
      <c r="G765" s="404">
        <v>715000</v>
      </c>
      <c r="H765" s="304">
        <v>715000</v>
      </c>
      <c r="I765" s="304">
        <v>715000</v>
      </c>
    </row>
    <row r="766" spans="1:9">
      <c r="A766" s="357"/>
      <c r="B766" s="259"/>
      <c r="C766" s="406" t="s">
        <v>1283</v>
      </c>
      <c r="D766" s="356">
        <v>22020801</v>
      </c>
      <c r="E766" s="259" t="s">
        <v>13</v>
      </c>
      <c r="F766" s="409">
        <v>301968</v>
      </c>
      <c r="G766" s="404">
        <v>612000</v>
      </c>
      <c r="H766" s="304">
        <v>612000</v>
      </c>
      <c r="I766" s="304">
        <v>612000</v>
      </c>
    </row>
    <row r="767" spans="1:9">
      <c r="A767" s="357"/>
      <c r="B767" s="259"/>
      <c r="C767" s="406" t="s">
        <v>1283</v>
      </c>
      <c r="D767" s="356">
        <v>22020803</v>
      </c>
      <c r="E767" s="259" t="s">
        <v>14</v>
      </c>
      <c r="F767" s="409">
        <v>286860</v>
      </c>
      <c r="G767" s="404">
        <v>960000</v>
      </c>
      <c r="H767" s="304">
        <v>960000</v>
      </c>
      <c r="I767" s="304">
        <v>960000</v>
      </c>
    </row>
    <row r="768" spans="1:9">
      <c r="A768" s="357"/>
      <c r="B768" s="259"/>
      <c r="C768" s="406" t="s">
        <v>1283</v>
      </c>
      <c r="D768" s="356">
        <v>22021001</v>
      </c>
      <c r="E768" s="259" t="s">
        <v>16</v>
      </c>
      <c r="F768" s="409">
        <v>121725</v>
      </c>
      <c r="G768" s="404">
        <v>327300</v>
      </c>
      <c r="H768" s="304">
        <v>327300</v>
      </c>
      <c r="I768" s="304">
        <v>327300</v>
      </c>
    </row>
    <row r="769" spans="1:9">
      <c r="A769" s="357"/>
      <c r="B769" s="259"/>
      <c r="C769" s="406" t="s">
        <v>1283</v>
      </c>
      <c r="D769" s="356">
        <v>22021012</v>
      </c>
      <c r="E769" s="259" t="s">
        <v>1708</v>
      </c>
      <c r="F769" s="409"/>
      <c r="G769" s="404">
        <v>460000</v>
      </c>
      <c r="H769" s="304">
        <v>460000</v>
      </c>
      <c r="I769" s="304">
        <v>460000</v>
      </c>
    </row>
    <row r="770" spans="1:9">
      <c r="A770" s="357"/>
      <c r="B770" s="259"/>
      <c r="C770" s="406" t="s">
        <v>1283</v>
      </c>
      <c r="D770" s="356">
        <v>22021014</v>
      </c>
      <c r="E770" s="259" t="s">
        <v>124</v>
      </c>
      <c r="F770" s="409">
        <v>14343</v>
      </c>
      <c r="G770" s="404">
        <v>25600</v>
      </c>
      <c r="H770" s="304">
        <v>25600</v>
      </c>
      <c r="I770" s="304">
        <v>25600</v>
      </c>
    </row>
    <row r="771" spans="1:9">
      <c r="A771" s="357"/>
      <c r="B771" s="259"/>
      <c r="C771" s="406" t="s">
        <v>1283</v>
      </c>
      <c r="D771" s="356">
        <v>22020416</v>
      </c>
      <c r="E771" s="259" t="s">
        <v>4182</v>
      </c>
      <c r="F771" s="409">
        <v>14917</v>
      </c>
      <c r="G771" s="404"/>
      <c r="H771" s="304"/>
      <c r="I771" s="304"/>
    </row>
    <row r="772" spans="1:9">
      <c r="A772" s="357"/>
      <c r="B772" s="259"/>
      <c r="C772" s="406" t="s">
        <v>1283</v>
      </c>
      <c r="D772" s="356">
        <v>22020605</v>
      </c>
      <c r="E772" s="259" t="s">
        <v>1641</v>
      </c>
      <c r="F772" s="409">
        <v>77452</v>
      </c>
      <c r="G772" s="404"/>
      <c r="H772" s="304"/>
      <c r="I772" s="304"/>
    </row>
    <row r="773" spans="1:9">
      <c r="A773" s="357"/>
      <c r="B773" s="259"/>
      <c r="C773" s="406" t="s">
        <v>1283</v>
      </c>
      <c r="D773" s="356">
        <v>22020315</v>
      </c>
      <c r="E773" s="259" t="s">
        <v>8</v>
      </c>
      <c r="F773" s="409">
        <v>282079</v>
      </c>
      <c r="G773" s="404"/>
      <c r="H773" s="304"/>
      <c r="I773" s="304"/>
    </row>
    <row r="774" spans="1:9" s="310" customFormat="1">
      <c r="A774" s="359" t="s">
        <v>1734</v>
      </c>
      <c r="B774" s="308" t="s">
        <v>668</v>
      </c>
      <c r="C774" s="407" t="s">
        <v>1287</v>
      </c>
      <c r="D774" s="400"/>
      <c r="E774" s="308"/>
      <c r="F774" s="326">
        <f>SUM(F760:F773)</f>
        <v>2390500</v>
      </c>
      <c r="G774" s="326">
        <f>SUM(G760:G773)</f>
        <v>4856200</v>
      </c>
      <c r="H774" s="326">
        <f>SUM(H760:H773)</f>
        <v>4856200</v>
      </c>
      <c r="I774" s="326">
        <f>SUM(I760:I773)</f>
        <v>4856200</v>
      </c>
    </row>
    <row r="775" spans="1:9" s="310" customFormat="1">
      <c r="A775" s="359" t="s">
        <v>1734</v>
      </c>
      <c r="B775" s="308" t="s">
        <v>668</v>
      </c>
      <c r="C775" s="407" t="s">
        <v>1288</v>
      </c>
      <c r="D775" s="400"/>
      <c r="E775" s="308"/>
      <c r="F775" s="326">
        <f>F774+F759</f>
        <v>33327534.289999999</v>
      </c>
      <c r="G775" s="326">
        <f>G774+G759</f>
        <v>36019084.179999992</v>
      </c>
      <c r="H775" s="326">
        <f>H774+H759</f>
        <v>39100508.252000004</v>
      </c>
      <c r="I775" s="326">
        <f>I774+I759</f>
        <v>42524939.077199996</v>
      </c>
    </row>
    <row r="776" spans="1:9" s="310" customFormat="1">
      <c r="A776" s="359"/>
      <c r="B776" s="308"/>
      <c r="C776" s="407"/>
      <c r="D776" s="400"/>
      <c r="E776" s="308"/>
      <c r="F776" s="408"/>
      <c r="G776" s="404"/>
      <c r="H776" s="326"/>
      <c r="I776" s="326"/>
    </row>
    <row r="777" spans="1:9" s="310" customFormat="1">
      <c r="A777" s="359" t="s">
        <v>1735</v>
      </c>
      <c r="B777" s="308" t="s">
        <v>632</v>
      </c>
      <c r="C777" s="407"/>
      <c r="D777" s="400"/>
      <c r="E777" s="308"/>
      <c r="F777" s="408"/>
      <c r="G777" s="404"/>
      <c r="H777" s="326"/>
      <c r="I777" s="326"/>
    </row>
    <row r="778" spans="1:9">
      <c r="A778" s="357"/>
      <c r="B778" s="259"/>
      <c r="C778" s="402" t="s">
        <v>1281</v>
      </c>
      <c r="D778" s="356">
        <v>21010101</v>
      </c>
      <c r="E778" s="259" t="s">
        <v>368</v>
      </c>
      <c r="F778" s="409">
        <v>237503717</v>
      </c>
      <c r="G778" s="404">
        <v>237503717</v>
      </c>
      <c r="H778" s="304">
        <v>285852791.06999999</v>
      </c>
      <c r="I778" s="304">
        <v>285852791.06999999</v>
      </c>
    </row>
    <row r="779" spans="1:9">
      <c r="A779" s="357"/>
      <c r="B779" s="259"/>
      <c r="C779" s="402" t="s">
        <v>1281</v>
      </c>
      <c r="D779" s="356">
        <v>21020101</v>
      </c>
      <c r="E779" s="259" t="s">
        <v>377</v>
      </c>
      <c r="F779" s="409">
        <v>32937332</v>
      </c>
      <c r="G779" s="404">
        <v>49098079.439999998</v>
      </c>
      <c r="H779" s="304">
        <v>49098079.439999998</v>
      </c>
      <c r="I779" s="304">
        <v>49098079.439999998</v>
      </c>
    </row>
    <row r="780" spans="1:9">
      <c r="A780" s="357"/>
      <c r="B780" s="259"/>
      <c r="C780" s="402" t="s">
        <v>1281</v>
      </c>
      <c r="D780" s="356">
        <v>21020102</v>
      </c>
      <c r="E780" s="259" t="s">
        <v>99</v>
      </c>
      <c r="F780" s="409">
        <v>14294282</v>
      </c>
      <c r="G780" s="404">
        <v>19642630.440000001</v>
      </c>
      <c r="H780" s="304">
        <v>19642630.440000001</v>
      </c>
      <c r="I780" s="304">
        <v>19642630.440000001</v>
      </c>
    </row>
    <row r="781" spans="1:9">
      <c r="A781" s="357"/>
      <c r="B781" s="259"/>
      <c r="C781" s="402" t="s">
        <v>1281</v>
      </c>
      <c r="D781" s="356">
        <v>21020103</v>
      </c>
      <c r="E781" s="259" t="s">
        <v>370</v>
      </c>
      <c r="F781" s="409">
        <v>81238379</v>
      </c>
      <c r="G781" s="404">
        <v>78014423.280000001</v>
      </c>
      <c r="H781" s="304">
        <v>78014423.280000001</v>
      </c>
      <c r="I781" s="304">
        <v>78014423.280000001</v>
      </c>
    </row>
    <row r="782" spans="1:9">
      <c r="A782" s="357"/>
      <c r="B782" s="259"/>
      <c r="C782" s="402" t="s">
        <v>1281</v>
      </c>
      <c r="D782" s="356">
        <v>21020104</v>
      </c>
      <c r="E782" s="259" t="s">
        <v>371</v>
      </c>
      <c r="F782" s="409">
        <v>81606116</v>
      </c>
      <c r="G782" s="404">
        <v>78014353.680000007</v>
      </c>
      <c r="H782" s="304">
        <v>78014353.680000007</v>
      </c>
      <c r="I782" s="304">
        <v>78014353.680000007</v>
      </c>
    </row>
    <row r="783" spans="1:9">
      <c r="A783" s="357"/>
      <c r="B783" s="259"/>
      <c r="C783" s="402" t="s">
        <v>1281</v>
      </c>
      <c r="D783" s="356">
        <v>21020105</v>
      </c>
      <c r="E783" s="259" t="s">
        <v>372</v>
      </c>
      <c r="F783" s="409">
        <v>1917236</v>
      </c>
      <c r="G783" s="404">
        <v>901498.8</v>
      </c>
      <c r="H783" s="304">
        <v>901498.8</v>
      </c>
      <c r="I783" s="304">
        <v>901498.8</v>
      </c>
    </row>
    <row r="784" spans="1:9">
      <c r="A784" s="357"/>
      <c r="B784" s="259"/>
      <c r="C784" s="402" t="s">
        <v>1281</v>
      </c>
      <c r="D784" s="356">
        <v>21020106</v>
      </c>
      <c r="E784" s="259" t="s">
        <v>373</v>
      </c>
      <c r="F784" s="409">
        <v>23750371.699999999</v>
      </c>
      <c r="G784" s="404">
        <v>23750371.700000003</v>
      </c>
      <c r="H784" s="304">
        <v>19861743.149999999</v>
      </c>
      <c r="I784" s="304">
        <v>19861743.149999999</v>
      </c>
    </row>
    <row r="785" spans="1:9">
      <c r="A785" s="357"/>
      <c r="B785" s="259"/>
      <c r="C785" s="402" t="s">
        <v>1281</v>
      </c>
      <c r="D785" s="356">
        <v>21020107</v>
      </c>
      <c r="E785" s="259" t="s">
        <v>374</v>
      </c>
      <c r="F785" s="409">
        <v>3353658</v>
      </c>
      <c r="G785" s="404">
        <v>1296000</v>
      </c>
      <c r="H785" s="304">
        <v>1296000</v>
      </c>
      <c r="I785" s="304">
        <v>1296000</v>
      </c>
    </row>
    <row r="786" spans="1:9">
      <c r="A786" s="357"/>
      <c r="B786" s="259"/>
      <c r="C786" s="402" t="s">
        <v>1281</v>
      </c>
      <c r="D786" s="356">
        <v>21020110</v>
      </c>
      <c r="E786" s="259" t="s">
        <v>375</v>
      </c>
      <c r="F786" s="409">
        <v>15827612</v>
      </c>
      <c r="G786" s="404">
        <v>15138960</v>
      </c>
      <c r="H786" s="304">
        <v>15138960</v>
      </c>
      <c r="I786" s="304">
        <v>15138960</v>
      </c>
    </row>
    <row r="787" spans="1:9">
      <c r="A787" s="357"/>
      <c r="B787" s="259"/>
      <c r="C787" s="402" t="s">
        <v>1281</v>
      </c>
      <c r="D787" s="356">
        <v>21020118</v>
      </c>
      <c r="E787" s="259" t="s">
        <v>1610</v>
      </c>
      <c r="F787" s="409">
        <v>3870743</v>
      </c>
      <c r="G787" s="404">
        <v>3667255.2</v>
      </c>
      <c r="H787" s="304">
        <v>3667255.2</v>
      </c>
      <c r="I787" s="304">
        <v>3667255.2</v>
      </c>
    </row>
    <row r="788" spans="1:9">
      <c r="A788" s="357"/>
      <c r="B788" s="259"/>
      <c r="C788" s="402" t="s">
        <v>1281</v>
      </c>
      <c r="D788" s="356">
        <v>21020162</v>
      </c>
      <c r="E788" s="259" t="s">
        <v>388</v>
      </c>
      <c r="F788" s="409">
        <v>12307853</v>
      </c>
      <c r="G788" s="404">
        <v>9306792</v>
      </c>
      <c r="H788" s="304">
        <v>9306792</v>
      </c>
      <c r="I788" s="304">
        <v>9306792</v>
      </c>
    </row>
    <row r="789" spans="1:9">
      <c r="A789" s="357"/>
      <c r="B789" s="259"/>
      <c r="C789" s="402" t="s">
        <v>1281</v>
      </c>
      <c r="D789" s="356">
        <v>21020124</v>
      </c>
      <c r="E789" s="259" t="s">
        <v>376</v>
      </c>
      <c r="F789" s="409">
        <v>4342495</v>
      </c>
      <c r="G789" s="404">
        <v>4122000</v>
      </c>
      <c r="H789" s="304">
        <v>4122000</v>
      </c>
      <c r="I789" s="304">
        <v>4122000</v>
      </c>
    </row>
    <row r="790" spans="1:9">
      <c r="A790" s="357"/>
      <c r="B790" s="259"/>
      <c r="C790" s="402" t="s">
        <v>1281</v>
      </c>
      <c r="D790" s="356">
        <v>21020138</v>
      </c>
      <c r="E790" s="259" t="s">
        <v>131</v>
      </c>
      <c r="F790" s="409">
        <v>4014481</v>
      </c>
      <c r="G790" s="404">
        <v>1654776.8</v>
      </c>
      <c r="H790" s="304">
        <v>1654776.8</v>
      </c>
      <c r="I790" s="304">
        <v>1654776.8</v>
      </c>
    </row>
    <row r="791" spans="1:9">
      <c r="A791" s="357"/>
      <c r="B791" s="259"/>
      <c r="C791" s="402" t="s">
        <v>1281</v>
      </c>
      <c r="D791" s="356">
        <v>21020148</v>
      </c>
      <c r="E791" s="259" t="s">
        <v>385</v>
      </c>
      <c r="F791" s="409">
        <v>661531</v>
      </c>
      <c r="G791" s="404">
        <v>402272.28</v>
      </c>
      <c r="H791" s="304">
        <v>402272.28</v>
      </c>
      <c r="I791" s="304">
        <v>402272.28</v>
      </c>
    </row>
    <row r="792" spans="1:9">
      <c r="A792" s="357"/>
      <c r="B792" s="259"/>
      <c r="C792" s="402" t="s">
        <v>1281</v>
      </c>
      <c r="D792" s="356">
        <v>21020127</v>
      </c>
      <c r="E792" s="259" t="s">
        <v>122</v>
      </c>
      <c r="F792" s="409">
        <v>91504996</v>
      </c>
      <c r="G792" s="404"/>
      <c r="H792" s="304"/>
      <c r="I792" s="304"/>
    </row>
    <row r="793" spans="1:9" s="310" customFormat="1">
      <c r="A793" s="359" t="s">
        <v>1735</v>
      </c>
      <c r="B793" s="308" t="s">
        <v>632</v>
      </c>
      <c r="C793" s="405" t="s">
        <v>1282</v>
      </c>
      <c r="D793" s="400"/>
      <c r="E793" s="308"/>
      <c r="F793" s="408">
        <f>SUM(F778:F792)</f>
        <v>609130802.70000005</v>
      </c>
      <c r="G793" s="408">
        <f t="shared" ref="G793:I793" si="13">SUM(G778:G792)</f>
        <v>522513130.61999995</v>
      </c>
      <c r="H793" s="408">
        <f t="shared" si="13"/>
        <v>566973576.13999999</v>
      </c>
      <c r="I793" s="408">
        <f t="shared" si="13"/>
        <v>566973576.13999999</v>
      </c>
    </row>
    <row r="794" spans="1:9">
      <c r="A794" s="357"/>
      <c r="B794" s="259"/>
      <c r="C794" s="406" t="s">
        <v>1283</v>
      </c>
      <c r="D794" s="356">
        <v>22020105</v>
      </c>
      <c r="E794" s="259" t="s">
        <v>1250</v>
      </c>
      <c r="F794" s="409"/>
      <c r="G794" s="404">
        <v>1400000</v>
      </c>
      <c r="H794" s="304">
        <v>1400000</v>
      </c>
      <c r="I794" s="304">
        <v>1400000</v>
      </c>
    </row>
    <row r="795" spans="1:9">
      <c r="A795" s="357"/>
      <c r="B795" s="259"/>
      <c r="C795" s="406" t="s">
        <v>1283</v>
      </c>
      <c r="D795" s="356">
        <v>22020301</v>
      </c>
      <c r="E795" s="259" t="s">
        <v>5</v>
      </c>
      <c r="F795" s="409">
        <v>1434300</v>
      </c>
      <c r="G795" s="404">
        <v>4417000</v>
      </c>
      <c r="H795" s="304">
        <v>6417000</v>
      </c>
      <c r="I795" s="304">
        <v>6417000</v>
      </c>
    </row>
    <row r="796" spans="1:9">
      <c r="A796" s="357"/>
      <c r="B796" s="259"/>
      <c r="C796" s="406" t="s">
        <v>1283</v>
      </c>
      <c r="D796" s="356">
        <v>22020305</v>
      </c>
      <c r="E796" s="259" t="s">
        <v>35</v>
      </c>
      <c r="F796" s="409">
        <v>1529920</v>
      </c>
      <c r="G796" s="404">
        <v>1400000</v>
      </c>
      <c r="H796" s="304">
        <v>3400000</v>
      </c>
      <c r="I796" s="304">
        <v>3400000</v>
      </c>
    </row>
    <row r="797" spans="1:9">
      <c r="A797" s="357"/>
      <c r="B797" s="259"/>
      <c r="C797" s="406" t="s">
        <v>1283</v>
      </c>
      <c r="D797" s="356">
        <v>22020315</v>
      </c>
      <c r="E797" s="259" t="s">
        <v>8</v>
      </c>
      <c r="F797" s="409">
        <v>1826342</v>
      </c>
      <c r="G797" s="404">
        <v>1800000</v>
      </c>
      <c r="H797" s="304">
        <v>1800000</v>
      </c>
      <c r="I797" s="304">
        <v>1800000</v>
      </c>
    </row>
    <row r="798" spans="1:9">
      <c r="A798" s="357"/>
      <c r="B798" s="259"/>
      <c r="C798" s="406" t="s">
        <v>1283</v>
      </c>
      <c r="D798" s="356">
        <v>22020402</v>
      </c>
      <c r="E798" s="259" t="s">
        <v>36</v>
      </c>
      <c r="F798" s="409">
        <v>478100</v>
      </c>
      <c r="G798" s="404">
        <v>2000000</v>
      </c>
      <c r="H798" s="304">
        <v>6000000</v>
      </c>
      <c r="I798" s="304">
        <v>6000000</v>
      </c>
    </row>
    <row r="799" spans="1:9">
      <c r="A799" s="357"/>
      <c r="B799" s="259"/>
      <c r="C799" s="406" t="s">
        <v>1283</v>
      </c>
      <c r="D799" s="356">
        <v>22020404</v>
      </c>
      <c r="E799" s="259" t="s">
        <v>735</v>
      </c>
      <c r="F799" s="409">
        <v>1147440</v>
      </c>
      <c r="G799" s="404">
        <v>3000000</v>
      </c>
      <c r="H799" s="304">
        <v>3000000</v>
      </c>
      <c r="I799" s="304">
        <v>3000000</v>
      </c>
    </row>
    <row r="800" spans="1:9">
      <c r="A800" s="357"/>
      <c r="B800" s="259"/>
      <c r="C800" s="406" t="s">
        <v>1283</v>
      </c>
      <c r="D800" s="356">
        <v>22020405</v>
      </c>
      <c r="E800" s="259" t="s">
        <v>9</v>
      </c>
      <c r="F800" s="409">
        <v>1434300</v>
      </c>
      <c r="G800" s="404">
        <v>6000000</v>
      </c>
      <c r="H800" s="304">
        <v>6000000</v>
      </c>
      <c r="I800" s="304">
        <v>6000000</v>
      </c>
    </row>
    <row r="801" spans="1:9">
      <c r="A801" s="357"/>
      <c r="B801" s="259"/>
      <c r="C801" s="406" t="s">
        <v>1283</v>
      </c>
      <c r="D801" s="356">
        <v>22020406</v>
      </c>
      <c r="E801" s="259" t="s">
        <v>45</v>
      </c>
      <c r="F801" s="409"/>
      <c r="G801" s="404">
        <v>0</v>
      </c>
      <c r="H801" s="304">
        <v>8428000</v>
      </c>
      <c r="I801" s="304">
        <v>8428000</v>
      </c>
    </row>
    <row r="802" spans="1:9">
      <c r="A802" s="357"/>
      <c r="B802" s="259"/>
      <c r="C802" s="406" t="s">
        <v>1283</v>
      </c>
      <c r="D802" s="356">
        <v>22020801</v>
      </c>
      <c r="E802" s="259" t="s">
        <v>13</v>
      </c>
      <c r="F802" s="409">
        <v>7689760</v>
      </c>
      <c r="G802" s="404">
        <v>600000</v>
      </c>
      <c r="H802" s="304">
        <v>600000</v>
      </c>
      <c r="I802" s="304">
        <v>600000</v>
      </c>
    </row>
    <row r="803" spans="1:9">
      <c r="A803" s="357"/>
      <c r="B803" s="259"/>
      <c r="C803" s="406" t="s">
        <v>1283</v>
      </c>
      <c r="D803" s="356">
        <v>22020803</v>
      </c>
      <c r="E803" s="259" t="s">
        <v>14</v>
      </c>
      <c r="F803" s="409">
        <v>1721160</v>
      </c>
      <c r="G803" s="404">
        <v>3000000</v>
      </c>
      <c r="H803" s="304">
        <v>3000000</v>
      </c>
      <c r="I803" s="304">
        <v>3000000</v>
      </c>
    </row>
    <row r="804" spans="1:9">
      <c r="A804" s="357"/>
      <c r="B804" s="259"/>
      <c r="C804" s="406" t="s">
        <v>1283</v>
      </c>
      <c r="D804" s="356">
        <v>22020901</v>
      </c>
      <c r="E804" s="259" t="s">
        <v>15</v>
      </c>
      <c r="F804" s="409">
        <v>191240</v>
      </c>
      <c r="G804" s="404">
        <v>120000</v>
      </c>
      <c r="H804" s="304">
        <v>120000</v>
      </c>
      <c r="I804" s="304">
        <v>120000</v>
      </c>
    </row>
    <row r="805" spans="1:9">
      <c r="A805" s="357"/>
      <c r="B805" s="259"/>
      <c r="C805" s="406" t="s">
        <v>1283</v>
      </c>
      <c r="D805" s="356">
        <v>22021001</v>
      </c>
      <c r="E805" s="259" t="s">
        <v>16</v>
      </c>
      <c r="F805" s="409">
        <v>1709686</v>
      </c>
      <c r="G805" s="404">
        <v>2092500</v>
      </c>
      <c r="H805" s="304">
        <v>2092500</v>
      </c>
      <c r="I805" s="304">
        <v>2092500</v>
      </c>
    </row>
    <row r="806" spans="1:9">
      <c r="A806" s="357"/>
      <c r="B806" s="259"/>
      <c r="C806" s="406" t="s">
        <v>1283</v>
      </c>
      <c r="D806" s="356">
        <v>22021003</v>
      </c>
      <c r="E806" s="259" t="s">
        <v>17</v>
      </c>
      <c r="F806" s="409">
        <v>2022554</v>
      </c>
      <c r="G806" s="404">
        <v>3160000</v>
      </c>
      <c r="H806" s="304">
        <v>5160000</v>
      </c>
      <c r="I806" s="304">
        <v>5160000</v>
      </c>
    </row>
    <row r="807" spans="1:9">
      <c r="A807" s="357"/>
      <c r="B807" s="259"/>
      <c r="C807" s="406" t="s">
        <v>1283</v>
      </c>
      <c r="D807" s="356">
        <v>22021014</v>
      </c>
      <c r="E807" s="259" t="s">
        <v>124</v>
      </c>
      <c r="F807" s="409">
        <v>47810</v>
      </c>
      <c r="G807" s="404">
        <v>1688000</v>
      </c>
      <c r="H807" s="304">
        <v>6088000</v>
      </c>
      <c r="I807" s="304">
        <v>6088000</v>
      </c>
    </row>
    <row r="808" spans="1:9">
      <c r="A808" s="357"/>
      <c r="B808" s="259"/>
      <c r="C808" s="406" t="s">
        <v>1283</v>
      </c>
      <c r="D808" s="356">
        <v>22021032</v>
      </c>
      <c r="E808" s="259" t="s">
        <v>65</v>
      </c>
      <c r="F808" s="409">
        <v>1147440</v>
      </c>
      <c r="G808" s="404"/>
      <c r="H808" s="304"/>
      <c r="I808" s="304"/>
    </row>
    <row r="809" spans="1:9">
      <c r="A809" s="357"/>
      <c r="B809" s="259"/>
      <c r="C809" s="406" t="s">
        <v>1283</v>
      </c>
      <c r="D809" s="356">
        <v>22020416</v>
      </c>
      <c r="E809" s="259" t="s">
        <v>4182</v>
      </c>
      <c r="F809" s="409">
        <v>478100</v>
      </c>
      <c r="G809" s="404"/>
      <c r="H809" s="304"/>
      <c r="I809" s="304"/>
    </row>
    <row r="810" spans="1:9">
      <c r="A810" s="357"/>
      <c r="B810" s="259"/>
      <c r="C810" s="406" t="s">
        <v>1283</v>
      </c>
      <c r="D810" s="356">
        <v>22020306</v>
      </c>
      <c r="E810" s="259" t="s">
        <v>21</v>
      </c>
      <c r="F810" s="409">
        <v>478100</v>
      </c>
      <c r="G810" s="404"/>
      <c r="H810" s="304"/>
      <c r="I810" s="304"/>
    </row>
    <row r="811" spans="1:9">
      <c r="A811" s="357"/>
      <c r="B811" s="259"/>
      <c r="C811" s="406" t="s">
        <v>1283</v>
      </c>
      <c r="D811" s="356">
        <v>22020108</v>
      </c>
      <c r="E811" s="259" t="s">
        <v>4434</v>
      </c>
      <c r="F811" s="409">
        <v>5662616</v>
      </c>
      <c r="G811" s="404"/>
      <c r="H811" s="304"/>
      <c r="I811" s="304"/>
    </row>
    <row r="812" spans="1:9" s="310" customFormat="1">
      <c r="A812" s="359" t="s">
        <v>1735</v>
      </c>
      <c r="B812" s="308" t="s">
        <v>632</v>
      </c>
      <c r="C812" s="407" t="s">
        <v>1287</v>
      </c>
      <c r="D812" s="400"/>
      <c r="E812" s="308"/>
      <c r="F812" s="326">
        <f>SUM(F794:F811)</f>
        <v>28998868</v>
      </c>
      <c r="G812" s="326">
        <f t="shared" ref="G812:I812" si="14">SUM(G794:G811)</f>
        <v>30677500</v>
      </c>
      <c r="H812" s="326">
        <f t="shared" si="14"/>
        <v>53505500</v>
      </c>
      <c r="I812" s="326">
        <f t="shared" si="14"/>
        <v>53505500</v>
      </c>
    </row>
    <row r="813" spans="1:9" s="310" customFormat="1">
      <c r="A813" s="359" t="s">
        <v>1735</v>
      </c>
      <c r="B813" s="308" t="s">
        <v>632</v>
      </c>
      <c r="C813" s="407" t="s">
        <v>1288</v>
      </c>
      <c r="D813" s="400"/>
      <c r="E813" s="308"/>
      <c r="F813" s="326">
        <f>F812+F793</f>
        <v>638129670.70000005</v>
      </c>
      <c r="G813" s="326">
        <f>G812+G793</f>
        <v>553190630.61999989</v>
      </c>
      <c r="H813" s="326">
        <f>H812+H793</f>
        <v>620479076.13999999</v>
      </c>
      <c r="I813" s="326">
        <f>I812+I793</f>
        <v>620479076.13999999</v>
      </c>
    </row>
    <row r="814" spans="1:9" s="310" customFormat="1">
      <c r="A814" s="359"/>
      <c r="B814" s="308"/>
      <c r="C814" s="407"/>
      <c r="D814" s="400"/>
      <c r="E814" s="308"/>
      <c r="F814" s="408"/>
      <c r="G814" s="404"/>
      <c r="H814" s="326"/>
      <c r="I814" s="326"/>
    </row>
    <row r="815" spans="1:9" s="310" customFormat="1">
      <c r="A815" s="359" t="s">
        <v>1736</v>
      </c>
      <c r="B815" s="410" t="s">
        <v>1470</v>
      </c>
      <c r="C815" s="407"/>
      <c r="D815" s="400"/>
      <c r="E815" s="308"/>
      <c r="F815" s="408"/>
      <c r="G815" s="404"/>
      <c r="H815" s="326"/>
      <c r="I815" s="326"/>
    </row>
    <row r="816" spans="1:9">
      <c r="A816" s="357"/>
      <c r="B816" s="259"/>
      <c r="C816" s="402" t="s">
        <v>1281</v>
      </c>
      <c r="D816" s="356">
        <v>21010101</v>
      </c>
      <c r="E816" s="259" t="s">
        <v>368</v>
      </c>
      <c r="F816" s="304">
        <v>292666910</v>
      </c>
      <c r="G816" s="404">
        <v>180719450.18000001</v>
      </c>
      <c r="H816" s="304">
        <v>180719450.18000001</v>
      </c>
      <c r="I816" s="304">
        <v>180719450.18000001</v>
      </c>
    </row>
    <row r="817" spans="1:9">
      <c r="A817" s="357"/>
      <c r="B817" s="259"/>
      <c r="C817" s="402" t="s">
        <v>1281</v>
      </c>
      <c r="D817" s="356">
        <v>21020101</v>
      </c>
      <c r="E817" s="259" t="s">
        <v>377</v>
      </c>
      <c r="F817" s="409"/>
      <c r="G817" s="404">
        <v>27470623.559999999</v>
      </c>
      <c r="H817" s="304">
        <v>27470623.559999999</v>
      </c>
      <c r="I817" s="304">
        <v>27470623.559999999</v>
      </c>
    </row>
    <row r="818" spans="1:9">
      <c r="A818" s="357"/>
      <c r="B818" s="259"/>
      <c r="C818" s="402" t="s">
        <v>1281</v>
      </c>
      <c r="D818" s="356">
        <v>21020102</v>
      </c>
      <c r="E818" s="259" t="s">
        <v>99</v>
      </c>
      <c r="F818" s="409"/>
      <c r="G818" s="404">
        <v>10981878.58</v>
      </c>
      <c r="H818" s="304">
        <v>10981878.58</v>
      </c>
      <c r="I818" s="304">
        <v>10981878.58</v>
      </c>
    </row>
    <row r="819" spans="1:9">
      <c r="A819" s="357"/>
      <c r="B819" s="259"/>
      <c r="C819" s="402" t="s">
        <v>1281</v>
      </c>
      <c r="D819" s="356">
        <v>21020103</v>
      </c>
      <c r="E819" s="259" t="s">
        <v>370</v>
      </c>
      <c r="F819" s="409"/>
      <c r="G819" s="404">
        <v>5491207.3200000003</v>
      </c>
      <c r="H819" s="304">
        <v>5491207.3200000003</v>
      </c>
      <c r="I819" s="304">
        <v>5491207.3200000003</v>
      </c>
    </row>
    <row r="820" spans="1:9">
      <c r="A820" s="357"/>
      <c r="B820" s="259"/>
      <c r="C820" s="402" t="s">
        <v>1281</v>
      </c>
      <c r="D820" s="356">
        <v>21020104</v>
      </c>
      <c r="E820" s="259" t="s">
        <v>371</v>
      </c>
      <c r="F820" s="409"/>
      <c r="G820" s="404">
        <v>5490990.2400000002</v>
      </c>
      <c r="H820" s="304">
        <v>5490990.2400000002</v>
      </c>
      <c r="I820" s="304">
        <v>5490990.2400000002</v>
      </c>
    </row>
    <row r="821" spans="1:9">
      <c r="A821" s="357"/>
      <c r="B821" s="259"/>
      <c r="C821" s="402" t="s">
        <v>1281</v>
      </c>
      <c r="D821" s="356">
        <v>21020106</v>
      </c>
      <c r="E821" s="259" t="s">
        <v>373</v>
      </c>
      <c r="F821" s="409"/>
      <c r="G821" s="404">
        <v>18071945.018000003</v>
      </c>
      <c r="H821" s="304">
        <v>18071945.018000003</v>
      </c>
      <c r="I821" s="304">
        <v>18071945.018000003</v>
      </c>
    </row>
    <row r="822" spans="1:9">
      <c r="A822" s="357"/>
      <c r="B822" s="259"/>
      <c r="C822" s="402" t="s">
        <v>1281</v>
      </c>
      <c r="D822" s="356">
        <v>21020118</v>
      </c>
      <c r="E822" s="259" t="s">
        <v>1610</v>
      </c>
      <c r="F822" s="409"/>
      <c r="G822" s="404">
        <v>22021224</v>
      </c>
      <c r="H822" s="304">
        <v>22021224</v>
      </c>
      <c r="I822" s="304">
        <v>22021224</v>
      </c>
    </row>
    <row r="823" spans="1:9">
      <c r="A823" s="357"/>
      <c r="B823" s="259"/>
      <c r="C823" s="402" t="s">
        <v>1281</v>
      </c>
      <c r="D823" s="356">
        <v>21020124</v>
      </c>
      <c r="E823" s="259" t="s">
        <v>376</v>
      </c>
      <c r="F823" s="409"/>
      <c r="G823" s="404">
        <v>2568000</v>
      </c>
      <c r="H823" s="304">
        <v>2568000</v>
      </c>
      <c r="I823" s="304">
        <v>2568000</v>
      </c>
    </row>
    <row r="824" spans="1:9">
      <c r="A824" s="357"/>
      <c r="B824" s="259"/>
      <c r="C824" s="402" t="s">
        <v>1281</v>
      </c>
      <c r="D824" s="356">
        <v>21020134</v>
      </c>
      <c r="E824" s="259" t="s">
        <v>389</v>
      </c>
      <c r="F824" s="409"/>
      <c r="G824" s="404">
        <v>2102033.2200000002</v>
      </c>
      <c r="H824" s="304">
        <v>2102033.2200000002</v>
      </c>
      <c r="I824" s="304">
        <v>2102033.2200000002</v>
      </c>
    </row>
    <row r="825" spans="1:9">
      <c r="A825" s="357"/>
      <c r="B825" s="259"/>
      <c r="C825" s="402" t="s">
        <v>1281</v>
      </c>
      <c r="D825" s="356">
        <v>21020136</v>
      </c>
      <c r="E825" s="259" t="s">
        <v>390</v>
      </c>
      <c r="F825" s="409"/>
      <c r="G825" s="404">
        <v>6193785.9000000004</v>
      </c>
      <c r="H825" s="304">
        <v>6193785.9000000004</v>
      </c>
      <c r="I825" s="304">
        <v>6193785.9000000004</v>
      </c>
    </row>
    <row r="826" spans="1:9" s="310" customFormat="1" ht="31.5">
      <c r="A826" s="359" t="s">
        <v>1736</v>
      </c>
      <c r="B826" s="308" t="s">
        <v>1470</v>
      </c>
      <c r="C826" s="405" t="s">
        <v>1282</v>
      </c>
      <c r="D826" s="400"/>
      <c r="E826" s="308"/>
      <c r="F826" s="326">
        <f>SUM(F816:F825)</f>
        <v>292666910</v>
      </c>
      <c r="G826" s="326">
        <f>SUM(G816:G825)</f>
        <v>281111138.01800001</v>
      </c>
      <c r="H826" s="326">
        <f>SUM(H816:H825)</f>
        <v>281111138.01800001</v>
      </c>
      <c r="I826" s="326">
        <f>SUM(I816:I825)</f>
        <v>281111138.01800001</v>
      </c>
    </row>
    <row r="827" spans="1:9">
      <c r="A827" s="357"/>
      <c r="B827" s="259"/>
      <c r="C827" s="406" t="s">
        <v>1283</v>
      </c>
      <c r="D827" s="356">
        <v>22020105</v>
      </c>
      <c r="E827" s="259" t="s">
        <v>1251</v>
      </c>
      <c r="F827" s="409">
        <v>458976</v>
      </c>
      <c r="G827" s="404">
        <v>1834000</v>
      </c>
      <c r="H827" s="304">
        <v>384000</v>
      </c>
      <c r="I827" s="304">
        <v>384000</v>
      </c>
    </row>
    <row r="828" spans="1:9">
      <c r="A828" s="357"/>
      <c r="B828" s="259"/>
      <c r="C828" s="406" t="s">
        <v>1283</v>
      </c>
      <c r="D828" s="356">
        <v>22020209</v>
      </c>
      <c r="E828" s="259" t="s">
        <v>34</v>
      </c>
      <c r="F828" s="409"/>
      <c r="G828" s="404">
        <v>0</v>
      </c>
      <c r="H828" s="304">
        <v>120000</v>
      </c>
      <c r="I828" s="304">
        <v>120000</v>
      </c>
    </row>
    <row r="829" spans="1:9">
      <c r="A829" s="357"/>
      <c r="B829" s="259"/>
      <c r="C829" s="406" t="s">
        <v>1283</v>
      </c>
      <c r="D829" s="356">
        <v>22020301</v>
      </c>
      <c r="E829" s="259" t="s">
        <v>5</v>
      </c>
      <c r="F829" s="409">
        <v>152131</v>
      </c>
      <c r="G829" s="404">
        <v>775500</v>
      </c>
      <c r="H829" s="304">
        <v>775500</v>
      </c>
      <c r="I829" s="304">
        <v>775500</v>
      </c>
    </row>
    <row r="830" spans="1:9">
      <c r="A830" s="357"/>
      <c r="B830" s="259"/>
      <c r="C830" s="406" t="s">
        <v>1283</v>
      </c>
      <c r="D830" s="356">
        <v>22020401</v>
      </c>
      <c r="E830" s="259" t="s">
        <v>1985</v>
      </c>
      <c r="F830" s="409">
        <v>497224</v>
      </c>
      <c r="G830" s="404">
        <v>320000</v>
      </c>
      <c r="H830" s="304">
        <v>320000</v>
      </c>
      <c r="I830" s="304">
        <v>320000</v>
      </c>
    </row>
    <row r="831" spans="1:9">
      <c r="A831" s="357"/>
      <c r="B831" s="259"/>
      <c r="C831" s="406" t="s">
        <v>1283</v>
      </c>
      <c r="D831" s="356">
        <v>22020404</v>
      </c>
      <c r="E831" s="259" t="s">
        <v>735</v>
      </c>
      <c r="F831" s="409">
        <v>322239</v>
      </c>
      <c r="G831" s="404">
        <v>360000</v>
      </c>
      <c r="H831" s="304">
        <v>180000</v>
      </c>
      <c r="I831" s="304">
        <v>180000</v>
      </c>
    </row>
    <row r="832" spans="1:9">
      <c r="A832" s="357"/>
      <c r="B832" s="259"/>
      <c r="C832" s="406" t="s">
        <v>1283</v>
      </c>
      <c r="D832" s="356">
        <v>22020709</v>
      </c>
      <c r="E832" s="259" t="s">
        <v>737</v>
      </c>
      <c r="F832" s="409"/>
      <c r="G832" s="404">
        <v>300000</v>
      </c>
      <c r="H832" s="304">
        <v>1000000</v>
      </c>
      <c r="I832" s="304">
        <v>1000000</v>
      </c>
    </row>
    <row r="833" spans="1:9">
      <c r="A833" s="357"/>
      <c r="B833" s="259"/>
      <c r="C833" s="406" t="s">
        <v>1283</v>
      </c>
      <c r="D833" s="356">
        <v>22020801</v>
      </c>
      <c r="E833" s="259" t="s">
        <v>13</v>
      </c>
      <c r="F833" s="409">
        <v>231400</v>
      </c>
      <c r="G833" s="404">
        <v>1044000</v>
      </c>
      <c r="H833" s="304">
        <v>570000</v>
      </c>
      <c r="I833" s="304">
        <v>570000</v>
      </c>
    </row>
    <row r="834" spans="1:9">
      <c r="A834" s="357"/>
      <c r="B834" s="259"/>
      <c r="C834" s="406" t="s">
        <v>1283</v>
      </c>
      <c r="D834" s="356">
        <v>22020803</v>
      </c>
      <c r="E834" s="259" t="s">
        <v>14</v>
      </c>
      <c r="F834" s="409">
        <v>493399</v>
      </c>
      <c r="G834" s="404">
        <v>420000</v>
      </c>
      <c r="H834" s="304">
        <v>420000</v>
      </c>
      <c r="I834" s="304">
        <v>420000</v>
      </c>
    </row>
    <row r="835" spans="1:9">
      <c r="A835" s="357"/>
      <c r="B835" s="259"/>
      <c r="C835" s="406" t="s">
        <v>1283</v>
      </c>
      <c r="D835" s="356">
        <v>22020901</v>
      </c>
      <c r="E835" s="259" t="s">
        <v>15</v>
      </c>
      <c r="F835" s="409">
        <v>25913</v>
      </c>
      <c r="G835" s="404">
        <v>20400</v>
      </c>
      <c r="H835" s="304">
        <v>20400</v>
      </c>
      <c r="I835" s="304">
        <v>20400</v>
      </c>
    </row>
    <row r="836" spans="1:9">
      <c r="A836" s="357"/>
      <c r="B836" s="259"/>
      <c r="C836" s="406" t="s">
        <v>1283</v>
      </c>
      <c r="D836" s="356">
        <v>22021001</v>
      </c>
      <c r="E836" s="259" t="s">
        <v>16</v>
      </c>
      <c r="F836" s="409">
        <v>202714</v>
      </c>
      <c r="G836" s="404"/>
      <c r="H836" s="304"/>
      <c r="I836" s="304"/>
    </row>
    <row r="837" spans="1:9">
      <c r="A837" s="357"/>
      <c r="B837" s="259"/>
      <c r="C837" s="406" t="s">
        <v>1283</v>
      </c>
      <c r="D837" s="356">
        <v>22020108</v>
      </c>
      <c r="E837" s="259" t="s">
        <v>4381</v>
      </c>
      <c r="F837" s="409"/>
      <c r="G837" s="404"/>
      <c r="H837" s="304"/>
      <c r="I837" s="304"/>
    </row>
    <row r="838" spans="1:9">
      <c r="A838" s="357"/>
      <c r="B838" s="259"/>
      <c r="C838" s="406" t="s">
        <v>1283</v>
      </c>
      <c r="D838" s="356">
        <v>22020405</v>
      </c>
      <c r="E838" s="259" t="s">
        <v>9</v>
      </c>
      <c r="F838" s="409">
        <v>94474</v>
      </c>
      <c r="G838" s="404"/>
      <c r="H838" s="304"/>
      <c r="I838" s="304"/>
    </row>
    <row r="839" spans="1:9">
      <c r="A839" s="357"/>
      <c r="B839" s="259"/>
      <c r="C839" s="406" t="s">
        <v>1283</v>
      </c>
      <c r="D839" s="356">
        <v>22020203</v>
      </c>
      <c r="E839" s="259" t="s">
        <v>20</v>
      </c>
      <c r="F839" s="409"/>
      <c r="G839" s="404"/>
      <c r="H839" s="304"/>
      <c r="I839" s="304"/>
    </row>
    <row r="840" spans="1:9" s="310" customFormat="1" ht="31.5">
      <c r="A840" s="359" t="s">
        <v>1736</v>
      </c>
      <c r="B840" s="308" t="s">
        <v>1470</v>
      </c>
      <c r="C840" s="407" t="s">
        <v>1287</v>
      </c>
      <c r="D840" s="400"/>
      <c r="E840" s="308"/>
      <c r="F840" s="326">
        <f>SUM(F827:F838)</f>
        <v>2478470</v>
      </c>
      <c r="G840" s="326">
        <f t="shared" ref="G840:I840" si="15">SUM(G827:G838)</f>
        <v>5073900</v>
      </c>
      <c r="H840" s="326">
        <f t="shared" si="15"/>
        <v>3789900</v>
      </c>
      <c r="I840" s="326">
        <f t="shared" si="15"/>
        <v>3789900</v>
      </c>
    </row>
    <row r="841" spans="1:9" s="310" customFormat="1" ht="31.5">
      <c r="A841" s="359" t="s">
        <v>1736</v>
      </c>
      <c r="B841" s="308" t="s">
        <v>1470</v>
      </c>
      <c r="C841" s="407" t="s">
        <v>1288</v>
      </c>
      <c r="D841" s="400"/>
      <c r="E841" s="308"/>
      <c r="F841" s="326">
        <f>F840+F826</f>
        <v>295145380</v>
      </c>
      <c r="G841" s="326">
        <f>G840+G826</f>
        <v>286185038.01800001</v>
      </c>
      <c r="H841" s="326">
        <f>H840+H826</f>
        <v>284901038.01800001</v>
      </c>
      <c r="I841" s="326">
        <f>I840+I826</f>
        <v>284901038.01800001</v>
      </c>
    </row>
    <row r="842" spans="1:9" s="310" customFormat="1">
      <c r="A842" s="359"/>
      <c r="B842" s="308"/>
      <c r="C842" s="411"/>
      <c r="D842" s="400"/>
      <c r="E842" s="308"/>
      <c r="F842" s="408"/>
      <c r="G842" s="404"/>
      <c r="H842" s="326"/>
      <c r="I842" s="326"/>
    </row>
    <row r="843" spans="1:9" s="310" customFormat="1">
      <c r="A843" s="359" t="s">
        <v>1737</v>
      </c>
      <c r="B843" s="410" t="s">
        <v>1471</v>
      </c>
      <c r="C843" s="411"/>
      <c r="D843" s="400"/>
      <c r="E843" s="308"/>
      <c r="F843" s="408"/>
      <c r="G843" s="404"/>
      <c r="H843" s="326"/>
      <c r="I843" s="326"/>
    </row>
    <row r="844" spans="1:9">
      <c r="A844" s="357"/>
      <c r="B844" s="259"/>
      <c r="C844" s="412" t="s">
        <v>1281</v>
      </c>
      <c r="D844" s="356">
        <v>21010101</v>
      </c>
      <c r="E844" s="259" t="s">
        <v>368</v>
      </c>
      <c r="F844" s="304">
        <v>35677576</v>
      </c>
      <c r="G844" s="404">
        <v>35313778.920000002</v>
      </c>
      <c r="H844" s="304">
        <v>35313778.920000002</v>
      </c>
      <c r="I844" s="304">
        <v>35313778.920000002</v>
      </c>
    </row>
    <row r="845" spans="1:9">
      <c r="A845" s="357"/>
      <c r="B845" s="259"/>
      <c r="C845" s="412" t="s">
        <v>1281</v>
      </c>
      <c r="D845" s="356">
        <v>21020101</v>
      </c>
      <c r="E845" s="259" t="s">
        <v>369</v>
      </c>
      <c r="F845" s="304">
        <v>8919394</v>
      </c>
      <c r="G845" s="404">
        <v>8828447.8800000008</v>
      </c>
      <c r="H845" s="304">
        <v>8828447.8800000008</v>
      </c>
      <c r="I845" s="304">
        <v>8828447.8800000008</v>
      </c>
    </row>
    <row r="846" spans="1:9">
      <c r="A846" s="357"/>
      <c r="B846" s="259"/>
      <c r="C846" s="412" t="s">
        <v>1281</v>
      </c>
      <c r="D846" s="356">
        <v>21020102</v>
      </c>
      <c r="E846" s="259" t="s">
        <v>99</v>
      </c>
      <c r="F846" s="304">
        <v>3567751</v>
      </c>
      <c r="G846" s="404">
        <v>3532577.52</v>
      </c>
      <c r="H846" s="304">
        <v>3532577.52</v>
      </c>
      <c r="I846" s="304">
        <v>3532577.52</v>
      </c>
    </row>
    <row r="847" spans="1:9">
      <c r="A847" s="357"/>
      <c r="B847" s="259"/>
      <c r="C847" s="412" t="s">
        <v>1281</v>
      </c>
      <c r="D847" s="356">
        <v>21020103</v>
      </c>
      <c r="E847" s="259" t="s">
        <v>370</v>
      </c>
      <c r="F847" s="304">
        <v>1783878</v>
      </c>
      <c r="G847" s="404">
        <v>1751375.28</v>
      </c>
      <c r="H847" s="304">
        <v>1751375.28</v>
      </c>
      <c r="I847" s="304">
        <v>1751375.28</v>
      </c>
    </row>
    <row r="848" spans="1:9">
      <c r="A848" s="357"/>
      <c r="B848" s="259"/>
      <c r="C848" s="412" t="s">
        <v>1281</v>
      </c>
      <c r="D848" s="356">
        <v>21020104</v>
      </c>
      <c r="E848" s="259" t="s">
        <v>371</v>
      </c>
      <c r="F848" s="304">
        <v>1783878</v>
      </c>
      <c r="G848" s="404">
        <v>1751375.28</v>
      </c>
      <c r="H848" s="304">
        <v>1751375.28</v>
      </c>
      <c r="I848" s="304">
        <v>1751375.28</v>
      </c>
    </row>
    <row r="849" spans="1:9">
      <c r="A849" s="357"/>
      <c r="B849" s="259"/>
      <c r="C849" s="402" t="s">
        <v>1281</v>
      </c>
      <c r="D849" s="356">
        <v>21020106</v>
      </c>
      <c r="E849" s="259" t="s">
        <v>373</v>
      </c>
      <c r="F849" s="304">
        <v>3567772</v>
      </c>
      <c r="G849" s="404">
        <v>3532577.52</v>
      </c>
      <c r="H849" s="304">
        <v>3532577.52</v>
      </c>
      <c r="I849" s="304">
        <v>3532577.52</v>
      </c>
    </row>
    <row r="850" spans="1:9" s="310" customFormat="1" ht="31.5">
      <c r="A850" s="359" t="s">
        <v>1737</v>
      </c>
      <c r="B850" s="308" t="s">
        <v>1471</v>
      </c>
      <c r="C850" s="405" t="s">
        <v>1282</v>
      </c>
      <c r="D850" s="400"/>
      <c r="E850" s="308"/>
      <c r="F850" s="326">
        <f>SUM(F844:F849)</f>
        <v>55300249</v>
      </c>
      <c r="G850" s="326">
        <f>SUM(G844:G849)</f>
        <v>54710132.400000013</v>
      </c>
      <c r="H850" s="326">
        <f>SUM(H844:H849)</f>
        <v>54710132.400000013</v>
      </c>
      <c r="I850" s="326">
        <f>SUM(I844:I849)</f>
        <v>54710132.400000013</v>
      </c>
    </row>
    <row r="851" spans="1:9">
      <c r="A851" s="357"/>
      <c r="B851" s="259"/>
      <c r="C851" s="406" t="s">
        <v>1283</v>
      </c>
      <c r="D851" s="356">
        <v>22020105</v>
      </c>
      <c r="E851" s="259" t="s">
        <v>1250</v>
      </c>
      <c r="F851" s="409">
        <v>1547131.6</v>
      </c>
      <c r="G851" s="404">
        <v>300000</v>
      </c>
      <c r="H851" s="304">
        <v>300000</v>
      </c>
      <c r="I851" s="304">
        <v>300000</v>
      </c>
    </row>
    <row r="852" spans="1:9">
      <c r="A852" s="357"/>
      <c r="B852" s="259"/>
      <c r="C852" s="406" t="s">
        <v>1283</v>
      </c>
      <c r="D852" s="356">
        <v>22020301</v>
      </c>
      <c r="E852" s="259" t="s">
        <v>5</v>
      </c>
      <c r="F852" s="409">
        <v>1103693.8500000001</v>
      </c>
      <c r="G852" s="404">
        <v>480000</v>
      </c>
      <c r="H852" s="304">
        <v>480000</v>
      </c>
      <c r="I852" s="304">
        <v>480000</v>
      </c>
    </row>
    <row r="853" spans="1:9">
      <c r="A853" s="357"/>
      <c r="B853" s="259"/>
      <c r="C853" s="406" t="s">
        <v>1283</v>
      </c>
      <c r="D853" s="356">
        <v>22020305</v>
      </c>
      <c r="E853" s="259" t="s">
        <v>35</v>
      </c>
      <c r="F853" s="409">
        <v>202714.40000000002</v>
      </c>
      <c r="G853" s="404">
        <v>100000</v>
      </c>
      <c r="H853" s="304">
        <v>100000</v>
      </c>
      <c r="I853" s="304">
        <v>100000</v>
      </c>
    </row>
    <row r="854" spans="1:9">
      <c r="A854" s="357"/>
      <c r="B854" s="259"/>
      <c r="C854" s="406" t="s">
        <v>1283</v>
      </c>
      <c r="D854" s="356">
        <v>22020401</v>
      </c>
      <c r="E854" s="259" t="s">
        <v>1985</v>
      </c>
      <c r="F854" s="409">
        <v>1255490.6000000001</v>
      </c>
      <c r="G854" s="404">
        <v>1251000</v>
      </c>
      <c r="H854" s="304">
        <v>1251000</v>
      </c>
      <c r="I854" s="304">
        <v>1251000</v>
      </c>
    </row>
    <row r="855" spans="1:9">
      <c r="A855" s="357"/>
      <c r="B855" s="259"/>
      <c r="C855" s="406" t="s">
        <v>1283</v>
      </c>
      <c r="D855" s="356">
        <v>22020709</v>
      </c>
      <c r="E855" s="259" t="s">
        <v>23</v>
      </c>
      <c r="F855" s="409">
        <v>463757</v>
      </c>
      <c r="G855" s="404">
        <v>435000</v>
      </c>
      <c r="H855" s="304">
        <v>435000</v>
      </c>
      <c r="I855" s="304">
        <v>435000</v>
      </c>
    </row>
    <row r="856" spans="1:9">
      <c r="A856" s="357"/>
      <c r="B856" s="259"/>
      <c r="C856" s="406" t="s">
        <v>1283</v>
      </c>
      <c r="D856" s="356">
        <v>22020801</v>
      </c>
      <c r="E856" s="259" t="s">
        <v>13</v>
      </c>
      <c r="F856" s="409">
        <v>876357.3</v>
      </c>
      <c r="G856" s="404">
        <v>2266350</v>
      </c>
      <c r="H856" s="304">
        <v>2266350</v>
      </c>
      <c r="I856" s="304">
        <v>2266350</v>
      </c>
    </row>
    <row r="857" spans="1:9">
      <c r="A857" s="357"/>
      <c r="B857" s="259"/>
      <c r="C857" s="406" t="s">
        <v>1283</v>
      </c>
      <c r="D857" s="356">
        <v>22021001</v>
      </c>
      <c r="E857" s="259" t="s">
        <v>16</v>
      </c>
      <c r="F857" s="409">
        <v>367180.80000000005</v>
      </c>
      <c r="G857" s="404">
        <v>300000</v>
      </c>
      <c r="H857" s="304">
        <v>300000</v>
      </c>
      <c r="I857" s="304">
        <v>300000</v>
      </c>
    </row>
    <row r="858" spans="1:9" s="310" customFormat="1" ht="31.5">
      <c r="A858" s="359" t="s">
        <v>1737</v>
      </c>
      <c r="B858" s="308" t="s">
        <v>1471</v>
      </c>
      <c r="C858" s="407" t="s">
        <v>1287</v>
      </c>
      <c r="D858" s="400"/>
      <c r="E858" s="308"/>
      <c r="F858" s="326">
        <f>SUM(F851:F857)</f>
        <v>5816325.5499999998</v>
      </c>
      <c r="G858" s="326">
        <f>SUM(G851:G857)</f>
        <v>5132350</v>
      </c>
      <c r="H858" s="326">
        <f>SUM(H851:H857)</f>
        <v>5132350</v>
      </c>
      <c r="I858" s="326">
        <f>SUM(I851:I857)</f>
        <v>5132350</v>
      </c>
    </row>
    <row r="859" spans="1:9" s="310" customFormat="1" ht="31.5">
      <c r="A859" s="359" t="s">
        <v>1737</v>
      </c>
      <c r="B859" s="308" t="s">
        <v>1471</v>
      </c>
      <c r="C859" s="407" t="s">
        <v>1288</v>
      </c>
      <c r="D859" s="400"/>
      <c r="E859" s="308"/>
      <c r="F859" s="326">
        <f>F858+F850</f>
        <v>61116574.549999997</v>
      </c>
      <c r="G859" s="326">
        <f>G858+G850</f>
        <v>59842482.400000013</v>
      </c>
      <c r="H859" s="326">
        <f>H858+H850</f>
        <v>59842482.400000013</v>
      </c>
      <c r="I859" s="326">
        <f>I858+I850</f>
        <v>59842482.400000013</v>
      </c>
    </row>
    <row r="860" spans="1:9" s="310" customFormat="1">
      <c r="A860" s="359"/>
      <c r="B860" s="308"/>
      <c r="C860" s="407"/>
      <c r="D860" s="400"/>
      <c r="E860" s="308"/>
      <c r="F860" s="408"/>
      <c r="G860" s="404"/>
      <c r="H860" s="326"/>
      <c r="I860" s="326"/>
    </row>
    <row r="861" spans="1:9" s="313" customFormat="1">
      <c r="A861" s="359" t="s">
        <v>125</v>
      </c>
      <c r="B861" s="308" t="s">
        <v>667</v>
      </c>
      <c r="C861" s="410"/>
      <c r="D861" s="400"/>
      <c r="E861" s="308"/>
      <c r="F861" s="408"/>
      <c r="G861" s="404"/>
      <c r="H861" s="408"/>
      <c r="I861" s="408"/>
    </row>
    <row r="862" spans="1:9">
      <c r="A862" s="357"/>
      <c r="B862" s="259"/>
      <c r="C862" s="402" t="s">
        <v>1281</v>
      </c>
      <c r="D862" s="400">
        <v>21010114</v>
      </c>
      <c r="E862" s="259" t="s">
        <v>1611</v>
      </c>
      <c r="F862" s="409"/>
      <c r="G862" s="404">
        <v>90551539.950000003</v>
      </c>
      <c r="H862" s="404">
        <v>90551539.950000003</v>
      </c>
      <c r="I862" s="404">
        <v>90551539.950000003</v>
      </c>
    </row>
    <row r="863" spans="1:9">
      <c r="A863" s="357"/>
      <c r="B863" s="259"/>
      <c r="C863" s="402" t="s">
        <v>1281</v>
      </c>
      <c r="D863" s="356">
        <v>21010101</v>
      </c>
      <c r="E863" s="259" t="s">
        <v>368</v>
      </c>
      <c r="F863" s="304">
        <v>303995224</v>
      </c>
      <c r="G863" s="404">
        <v>93072316.319999993</v>
      </c>
      <c r="H863" s="404">
        <v>93072316.319999993</v>
      </c>
      <c r="I863" s="404">
        <v>93072316.319999993</v>
      </c>
    </row>
    <row r="864" spans="1:9">
      <c r="A864" s="357"/>
      <c r="B864" s="259"/>
      <c r="C864" s="402" t="s">
        <v>1281</v>
      </c>
      <c r="D864" s="356">
        <v>21020101</v>
      </c>
      <c r="E864" s="259" t="s">
        <v>369</v>
      </c>
      <c r="F864" s="409"/>
      <c r="G864" s="404">
        <v>44257571.479999997</v>
      </c>
      <c r="H864" s="404">
        <v>44257571.479999997</v>
      </c>
      <c r="I864" s="404">
        <v>44257571.479999997</v>
      </c>
    </row>
    <row r="865" spans="1:9">
      <c r="A865" s="357"/>
      <c r="B865" s="259"/>
      <c r="C865" s="402" t="s">
        <v>1281</v>
      </c>
      <c r="D865" s="356">
        <v>21020102</v>
      </c>
      <c r="E865" s="259" t="s">
        <v>99</v>
      </c>
      <c r="F865" s="409"/>
      <c r="G865" s="404">
        <v>26500126.5</v>
      </c>
      <c r="H865" s="404">
        <v>26500126.5</v>
      </c>
      <c r="I865" s="404">
        <v>26500126.5</v>
      </c>
    </row>
    <row r="866" spans="1:9">
      <c r="A866" s="357"/>
      <c r="B866" s="259"/>
      <c r="C866" s="402" t="s">
        <v>1281</v>
      </c>
      <c r="D866" s="356">
        <v>21020103</v>
      </c>
      <c r="E866" s="259" t="s">
        <v>370</v>
      </c>
      <c r="F866" s="409"/>
      <c r="G866" s="404">
        <v>11848356.02</v>
      </c>
      <c r="H866" s="404">
        <v>11848356.02</v>
      </c>
      <c r="I866" s="404">
        <v>11848356.02</v>
      </c>
    </row>
    <row r="867" spans="1:9">
      <c r="A867" s="357"/>
      <c r="B867" s="259"/>
      <c r="C867" s="402" t="s">
        <v>1281</v>
      </c>
      <c r="D867" s="356">
        <v>21020104</v>
      </c>
      <c r="E867" s="259" t="s">
        <v>371</v>
      </c>
      <c r="F867" s="409"/>
      <c r="G867" s="404">
        <v>17826515</v>
      </c>
      <c r="H867" s="404">
        <v>17826515</v>
      </c>
      <c r="I867" s="404">
        <v>17826515</v>
      </c>
    </row>
    <row r="868" spans="1:9">
      <c r="A868" s="357"/>
      <c r="B868" s="259"/>
      <c r="C868" s="402" t="s">
        <v>1281</v>
      </c>
      <c r="D868" s="356">
        <v>21020106</v>
      </c>
      <c r="E868" s="259" t="s">
        <v>373</v>
      </c>
      <c r="F868" s="409"/>
      <c r="G868" s="404">
        <v>9307231.0600000005</v>
      </c>
      <c r="H868" s="404">
        <v>9307231.0600000005</v>
      </c>
      <c r="I868" s="404">
        <v>9307231.0600000005</v>
      </c>
    </row>
    <row r="869" spans="1:9">
      <c r="A869" s="357"/>
      <c r="B869" s="259"/>
      <c r="C869" s="402" t="s">
        <v>1281</v>
      </c>
      <c r="D869" s="356">
        <v>21020105</v>
      </c>
      <c r="E869" s="259" t="s">
        <v>372</v>
      </c>
      <c r="F869" s="409"/>
      <c r="G869" s="404">
        <v>12450625.5</v>
      </c>
      <c r="H869" s="404">
        <v>12450625.5</v>
      </c>
      <c r="I869" s="404">
        <v>12450625.5</v>
      </c>
    </row>
    <row r="870" spans="1:9">
      <c r="A870" s="357"/>
      <c r="B870" s="259"/>
      <c r="C870" s="402" t="s">
        <v>1281</v>
      </c>
      <c r="D870" s="356">
        <v>21020107</v>
      </c>
      <c r="E870" s="259" t="s">
        <v>374</v>
      </c>
      <c r="F870" s="409"/>
      <c r="G870" s="404">
        <v>31360756.260000002</v>
      </c>
      <c r="H870" s="404">
        <v>31360756.260000002</v>
      </c>
      <c r="I870" s="404">
        <v>31360756.260000002</v>
      </c>
    </row>
    <row r="871" spans="1:9" s="310" customFormat="1">
      <c r="A871" s="359" t="s">
        <v>125</v>
      </c>
      <c r="B871" s="308" t="s">
        <v>667</v>
      </c>
      <c r="C871" s="405" t="s">
        <v>1282</v>
      </c>
      <c r="D871" s="400"/>
      <c r="E871" s="308"/>
      <c r="F871" s="326">
        <f>SUM(F863)</f>
        <v>303995224</v>
      </c>
      <c r="G871" s="326">
        <f>SUM(G862:G870)</f>
        <v>337175038.08999997</v>
      </c>
      <c r="H871" s="326">
        <f>SUM(H862:H870)</f>
        <v>337175038.08999997</v>
      </c>
      <c r="I871" s="326">
        <f>SUM(I862:I870)</f>
        <v>337175038.08999997</v>
      </c>
    </row>
    <row r="872" spans="1:9">
      <c r="A872" s="357"/>
      <c r="B872" s="259"/>
      <c r="C872" s="406" t="s">
        <v>1283</v>
      </c>
      <c r="D872" s="356">
        <v>22020105</v>
      </c>
      <c r="E872" s="259" t="s">
        <v>1250</v>
      </c>
      <c r="F872" s="304">
        <v>6156016</v>
      </c>
      <c r="G872" s="404">
        <v>10807600</v>
      </c>
      <c r="H872" s="304">
        <v>44579848</v>
      </c>
      <c r="I872" s="304">
        <v>45522910</v>
      </c>
    </row>
    <row r="873" spans="1:9">
      <c r="A873" s="357"/>
      <c r="B873" s="259"/>
      <c r="C873" s="406" t="s">
        <v>1283</v>
      </c>
      <c r="D873" s="356">
        <v>22020208</v>
      </c>
      <c r="E873" s="259" t="s">
        <v>54</v>
      </c>
      <c r="F873" s="304">
        <v>963850</v>
      </c>
      <c r="G873" s="404">
        <v>500000000</v>
      </c>
      <c r="H873" s="304">
        <v>500000000</v>
      </c>
      <c r="I873" s="304">
        <v>500000000</v>
      </c>
    </row>
    <row r="874" spans="1:9">
      <c r="A874" s="357"/>
      <c r="B874" s="259"/>
      <c r="C874" s="406" t="s">
        <v>1283</v>
      </c>
      <c r="D874" s="356">
        <v>22020301</v>
      </c>
      <c r="E874" s="259" t="s">
        <v>5</v>
      </c>
      <c r="F874" s="304">
        <v>110154</v>
      </c>
      <c r="G874" s="404">
        <v>5277200</v>
      </c>
      <c r="H874" s="304">
        <v>45349128</v>
      </c>
      <c r="I874" s="304">
        <v>45367110</v>
      </c>
    </row>
    <row r="875" spans="1:9">
      <c r="A875" s="357"/>
      <c r="B875" s="259"/>
      <c r="C875" s="406" t="s">
        <v>1283</v>
      </c>
      <c r="D875" s="356">
        <v>22020315</v>
      </c>
      <c r="E875" s="259" t="s">
        <v>8</v>
      </c>
      <c r="F875" s="304">
        <v>2772980</v>
      </c>
      <c r="G875" s="404">
        <v>2050000</v>
      </c>
      <c r="H875" s="304">
        <v>2173000</v>
      </c>
      <c r="I875" s="304">
        <v>2203750</v>
      </c>
    </row>
    <row r="876" spans="1:9">
      <c r="A876" s="357"/>
      <c r="B876" s="259"/>
      <c r="C876" s="406" t="s">
        <v>1283</v>
      </c>
      <c r="D876" s="356">
        <v>22020401</v>
      </c>
      <c r="E876" s="259" t="s">
        <v>1985</v>
      </c>
      <c r="F876" s="304">
        <v>2390500</v>
      </c>
      <c r="G876" s="404">
        <v>2320000</v>
      </c>
      <c r="H876" s="304">
        <v>8801200</v>
      </c>
      <c r="I876" s="304">
        <v>8921500</v>
      </c>
    </row>
    <row r="877" spans="1:9">
      <c r="A877" s="357"/>
      <c r="B877" s="259"/>
      <c r="C877" s="406" t="s">
        <v>1283</v>
      </c>
      <c r="D877" s="356">
        <v>22020402</v>
      </c>
      <c r="E877" s="259" t="s">
        <v>36</v>
      </c>
      <c r="F877" s="304">
        <v>1147440</v>
      </c>
      <c r="G877" s="404">
        <v>950000</v>
      </c>
      <c r="H877" s="304">
        <v>2184000</v>
      </c>
      <c r="I877" s="304">
        <v>2242500</v>
      </c>
    </row>
    <row r="878" spans="1:9">
      <c r="A878" s="357"/>
      <c r="B878" s="259"/>
      <c r="C878" s="406" t="s">
        <v>1283</v>
      </c>
      <c r="D878" s="356">
        <v>22020404</v>
      </c>
      <c r="E878" s="259" t="s">
        <v>735</v>
      </c>
      <c r="F878" s="304">
        <v>773088</v>
      </c>
      <c r="G878" s="404">
        <v>427650</v>
      </c>
      <c r="H878" s="304">
        <v>478968</v>
      </c>
      <c r="I878" s="304">
        <v>491797.5</v>
      </c>
    </row>
    <row r="879" spans="1:9">
      <c r="A879" s="357"/>
      <c r="B879" s="259"/>
      <c r="C879" s="406" t="s">
        <v>1283</v>
      </c>
      <c r="D879" s="356">
        <v>22020405</v>
      </c>
      <c r="E879" s="259" t="s">
        <v>9</v>
      </c>
      <c r="F879" s="304">
        <v>3270204</v>
      </c>
      <c r="G879" s="404">
        <v>1944000</v>
      </c>
      <c r="H879" s="304">
        <v>1999440</v>
      </c>
      <c r="I879" s="304">
        <v>2013300</v>
      </c>
    </row>
    <row r="880" spans="1:9">
      <c r="A880" s="357"/>
      <c r="B880" s="259"/>
      <c r="C880" s="406" t="s">
        <v>1283</v>
      </c>
      <c r="D880" s="356">
        <v>22020406</v>
      </c>
      <c r="E880" s="259" t="s">
        <v>45</v>
      </c>
      <c r="F880" s="304">
        <v>2159482</v>
      </c>
      <c r="G880" s="404">
        <v>0</v>
      </c>
      <c r="H880" s="304">
        <v>5916984</v>
      </c>
      <c r="I880" s="304">
        <v>5931630</v>
      </c>
    </row>
    <row r="881" spans="1:9">
      <c r="A881" s="357"/>
      <c r="B881" s="259"/>
      <c r="C881" s="406" t="s">
        <v>1283</v>
      </c>
      <c r="D881" s="356">
        <v>22020701</v>
      </c>
      <c r="E881" s="259" t="s">
        <v>40</v>
      </c>
      <c r="F881" s="304"/>
      <c r="G881" s="404">
        <v>20000000</v>
      </c>
      <c r="H881" s="304">
        <v>212000000</v>
      </c>
      <c r="I881" s="304">
        <v>215000000</v>
      </c>
    </row>
    <row r="882" spans="1:9">
      <c r="A882" s="357"/>
      <c r="B882" s="259"/>
      <c r="C882" s="406" t="s">
        <v>1283</v>
      </c>
      <c r="D882" s="356">
        <v>22020706</v>
      </c>
      <c r="E882" s="259" t="s">
        <v>93</v>
      </c>
      <c r="F882" s="304"/>
      <c r="G882" s="404">
        <v>15603500</v>
      </c>
      <c r="H882" s="304">
        <v>137383880</v>
      </c>
      <c r="I882" s="304">
        <v>139328975</v>
      </c>
    </row>
    <row r="883" spans="1:9">
      <c r="A883" s="357"/>
      <c r="B883" s="259"/>
      <c r="C883" s="406" t="s">
        <v>1283</v>
      </c>
      <c r="D883" s="356">
        <v>22020801</v>
      </c>
      <c r="E883" s="259" t="s">
        <v>13</v>
      </c>
      <c r="F883" s="304">
        <v>3993091</v>
      </c>
      <c r="G883" s="404">
        <v>3568000</v>
      </c>
      <c r="H883" s="304">
        <v>5623680</v>
      </c>
      <c r="I883" s="304">
        <v>5637600</v>
      </c>
    </row>
    <row r="884" spans="1:9">
      <c r="A884" s="357"/>
      <c r="B884" s="259"/>
      <c r="C884" s="406" t="s">
        <v>1283</v>
      </c>
      <c r="D884" s="356">
        <v>22020803</v>
      </c>
      <c r="E884" s="259" t="s">
        <v>14</v>
      </c>
      <c r="F884" s="304">
        <v>9179520</v>
      </c>
      <c r="G884" s="404">
        <v>9600000</v>
      </c>
      <c r="H884" s="304">
        <v>9696000</v>
      </c>
      <c r="I884" s="304">
        <v>9720000</v>
      </c>
    </row>
    <row r="885" spans="1:9">
      <c r="A885" s="357"/>
      <c r="B885" s="259"/>
      <c r="C885" s="406" t="s">
        <v>1283</v>
      </c>
      <c r="D885" s="356">
        <v>22020902</v>
      </c>
      <c r="E885" s="259" t="s">
        <v>117</v>
      </c>
      <c r="F885" s="304">
        <v>286860000</v>
      </c>
      <c r="G885" s="404">
        <v>349480562.58999997</v>
      </c>
      <c r="H885" s="304">
        <v>615418230.10080004</v>
      </c>
      <c r="I885" s="304">
        <v>631902646.97849989</v>
      </c>
    </row>
    <row r="886" spans="1:9">
      <c r="A886" s="357"/>
      <c r="B886" s="259"/>
      <c r="C886" s="406" t="s">
        <v>1283</v>
      </c>
      <c r="D886" s="356">
        <v>22020909</v>
      </c>
      <c r="E886" s="259" t="s">
        <v>126</v>
      </c>
      <c r="F886" s="304"/>
      <c r="G886" s="404">
        <v>19484475</v>
      </c>
      <c r="H886" s="304">
        <v>0</v>
      </c>
      <c r="I886" s="304">
        <v>19484475</v>
      </c>
    </row>
    <row r="887" spans="1:9">
      <c r="A887" s="357"/>
      <c r="B887" s="259"/>
      <c r="C887" s="406" t="s">
        <v>1283</v>
      </c>
      <c r="D887" s="356">
        <v>22021001</v>
      </c>
      <c r="E887" s="259" t="s">
        <v>16</v>
      </c>
      <c r="F887" s="304">
        <v>860580</v>
      </c>
      <c r="G887" s="404">
        <v>3600000</v>
      </c>
      <c r="H887" s="304">
        <v>3609000</v>
      </c>
      <c r="I887" s="304">
        <v>3611250</v>
      </c>
    </row>
    <row r="888" spans="1:9">
      <c r="A888" s="357"/>
      <c r="B888" s="259"/>
      <c r="C888" s="406" t="s">
        <v>1283</v>
      </c>
      <c r="D888" s="356">
        <v>22021007</v>
      </c>
      <c r="E888" s="259" t="s">
        <v>98</v>
      </c>
      <c r="F888" s="304">
        <v>239050000</v>
      </c>
      <c r="G888" s="404">
        <v>150000000</v>
      </c>
      <c r="H888" s="304">
        <v>325000000</v>
      </c>
      <c r="I888" s="304">
        <v>325000000</v>
      </c>
    </row>
    <row r="889" spans="1:9">
      <c r="A889" s="357"/>
      <c r="B889" s="259"/>
      <c r="C889" s="406" t="s">
        <v>1283</v>
      </c>
      <c r="D889" s="356">
        <v>22021003</v>
      </c>
      <c r="E889" s="259" t="s">
        <v>17</v>
      </c>
      <c r="F889" s="304">
        <v>956200</v>
      </c>
      <c r="G889" s="404">
        <v>1675000</v>
      </c>
      <c r="H889" s="304">
        <v>13062000</v>
      </c>
      <c r="I889" s="304">
        <v>13158750.000000002</v>
      </c>
    </row>
    <row r="890" spans="1:9">
      <c r="A890" s="357"/>
      <c r="B890" s="259"/>
      <c r="C890" s="406" t="s">
        <v>1283</v>
      </c>
      <c r="D890" s="356">
        <v>23020329</v>
      </c>
      <c r="E890" s="259" t="s">
        <v>1487</v>
      </c>
      <c r="F890" s="304">
        <v>478100000</v>
      </c>
      <c r="G890" s="404">
        <v>100000000</v>
      </c>
      <c r="H890" s="304">
        <v>500000000</v>
      </c>
      <c r="I890" s="304">
        <v>13158750.000000002</v>
      </c>
    </row>
    <row r="891" spans="1:9">
      <c r="A891" s="357"/>
      <c r="B891" s="259"/>
      <c r="C891" s="406" t="s">
        <v>1283</v>
      </c>
      <c r="D891" s="356">
        <v>22020416</v>
      </c>
      <c r="E891" s="259" t="s">
        <v>4309</v>
      </c>
      <c r="F891" s="304">
        <v>558899</v>
      </c>
      <c r="G891" s="404"/>
      <c r="H891" s="304"/>
      <c r="I891" s="304"/>
    </row>
    <row r="892" spans="1:9">
      <c r="A892" s="357"/>
      <c r="B892" s="259"/>
      <c r="C892" s="406" t="s">
        <v>1283</v>
      </c>
      <c r="D892" s="356">
        <v>22020706</v>
      </c>
      <c r="E892" s="259" t="s">
        <v>93</v>
      </c>
      <c r="F892" s="304">
        <v>3745722</v>
      </c>
      <c r="G892" s="404"/>
      <c r="H892" s="304"/>
      <c r="I892" s="304"/>
    </row>
    <row r="893" spans="1:9">
      <c r="A893" s="357"/>
      <c r="B893" s="259"/>
      <c r="C893" s="406" t="s">
        <v>1283</v>
      </c>
      <c r="D893" s="356">
        <v>22021013</v>
      </c>
      <c r="E893" s="259" t="s">
        <v>123</v>
      </c>
      <c r="F893" s="304">
        <v>1316209</v>
      </c>
      <c r="G893" s="404"/>
      <c r="H893" s="304"/>
      <c r="I893" s="304"/>
    </row>
    <row r="894" spans="1:9">
      <c r="A894" s="357"/>
      <c r="B894" s="259"/>
      <c r="C894" s="406" t="s">
        <v>1283</v>
      </c>
      <c r="D894" s="356">
        <v>22021026</v>
      </c>
      <c r="E894" s="259" t="s">
        <v>19</v>
      </c>
      <c r="F894" s="304">
        <v>1434300</v>
      </c>
      <c r="G894" s="404"/>
      <c r="H894" s="304"/>
      <c r="I894" s="304"/>
    </row>
    <row r="895" spans="1:9" s="310" customFormat="1">
      <c r="A895" s="359" t="s">
        <v>125</v>
      </c>
      <c r="B895" s="308" t="s">
        <v>667</v>
      </c>
      <c r="C895" s="407" t="s">
        <v>1287</v>
      </c>
      <c r="D895" s="400"/>
      <c r="E895" s="308"/>
      <c r="F895" s="326">
        <f>SUM(F872:F894)</f>
        <v>1045798235</v>
      </c>
      <c r="G895" s="326">
        <f>SUM(G872:G890)</f>
        <v>1196787987.5899999</v>
      </c>
      <c r="H895" s="326">
        <f>SUM(H872:H890)</f>
        <v>2433275358.1008</v>
      </c>
      <c r="I895" s="326">
        <f>SUM(I872:I890)</f>
        <v>1988696944.4784999</v>
      </c>
    </row>
    <row r="896" spans="1:9" s="310" customFormat="1">
      <c r="A896" s="359" t="s">
        <v>125</v>
      </c>
      <c r="B896" s="308" t="s">
        <v>667</v>
      </c>
      <c r="C896" s="407" t="s">
        <v>1288</v>
      </c>
      <c r="D896" s="400"/>
      <c r="E896" s="308"/>
      <c r="F896" s="326">
        <f>F895+F871</f>
        <v>1349793459</v>
      </c>
      <c r="G896" s="326">
        <f>G895+G871</f>
        <v>1533963025.6799998</v>
      </c>
      <c r="H896" s="326">
        <f>H895+H871</f>
        <v>2770450396.1908002</v>
      </c>
      <c r="I896" s="326">
        <f>I895+I871</f>
        <v>2325871982.5685</v>
      </c>
    </row>
    <row r="897" spans="1:9" s="310" customFormat="1">
      <c r="A897" s="359"/>
      <c r="B897" s="308"/>
      <c r="C897" s="407"/>
      <c r="D897" s="400"/>
      <c r="E897" s="308"/>
      <c r="F897" s="408"/>
      <c r="G897" s="404"/>
      <c r="H897" s="326"/>
      <c r="I897" s="326"/>
    </row>
    <row r="898" spans="1:9" s="310" customFormat="1">
      <c r="A898" s="359" t="s">
        <v>232</v>
      </c>
      <c r="B898" s="410" t="s">
        <v>1472</v>
      </c>
      <c r="C898" s="407"/>
      <c r="D898" s="400"/>
      <c r="E898" s="308"/>
      <c r="F898" s="408"/>
      <c r="G898" s="404"/>
      <c r="H898" s="326"/>
      <c r="I898" s="326"/>
    </row>
    <row r="899" spans="1:9">
      <c r="A899" s="357"/>
      <c r="B899" s="259"/>
      <c r="C899" s="402" t="s">
        <v>1281</v>
      </c>
      <c r="D899" s="356">
        <v>21010104</v>
      </c>
      <c r="E899" s="259" t="s">
        <v>720</v>
      </c>
      <c r="F899" s="409">
        <v>15367538</v>
      </c>
      <c r="G899" s="404">
        <v>15367538</v>
      </c>
      <c r="H899" s="304">
        <v>16904292</v>
      </c>
      <c r="I899" s="304">
        <v>18594721</v>
      </c>
    </row>
    <row r="900" spans="1:9">
      <c r="A900" s="357"/>
      <c r="B900" s="259"/>
      <c r="C900" s="402" t="s">
        <v>1281</v>
      </c>
      <c r="D900" s="356">
        <v>21010105</v>
      </c>
      <c r="E900" s="259" t="s">
        <v>721</v>
      </c>
      <c r="F900" s="409">
        <v>14000000</v>
      </c>
      <c r="G900" s="404">
        <v>14000000</v>
      </c>
      <c r="H900" s="304">
        <v>15400000</v>
      </c>
      <c r="I900" s="304">
        <v>16940000</v>
      </c>
    </row>
    <row r="901" spans="1:9">
      <c r="A901" s="357"/>
      <c r="B901" s="259"/>
      <c r="C901" s="402" t="s">
        <v>1281</v>
      </c>
      <c r="D901" s="356">
        <v>21010106</v>
      </c>
      <c r="E901" s="259" t="s">
        <v>722</v>
      </c>
      <c r="F901" s="409">
        <v>6000000</v>
      </c>
      <c r="G901" s="404">
        <v>6000000</v>
      </c>
      <c r="H901" s="304">
        <v>6600000</v>
      </c>
      <c r="I901" s="304">
        <v>7260000</v>
      </c>
    </row>
    <row r="902" spans="1:9" ht="31.5">
      <c r="A902" s="357"/>
      <c r="B902" s="259"/>
      <c r="C902" s="402" t="s">
        <v>1281</v>
      </c>
      <c r="D902" s="356">
        <v>21010107</v>
      </c>
      <c r="E902" s="259" t="s">
        <v>723</v>
      </c>
      <c r="F902" s="409">
        <v>56000000</v>
      </c>
      <c r="G902" s="404">
        <v>56000000</v>
      </c>
      <c r="H902" s="304">
        <v>61600000</v>
      </c>
      <c r="I902" s="304">
        <v>67760000</v>
      </c>
    </row>
    <row r="903" spans="1:9" ht="31.5">
      <c r="A903" s="357"/>
      <c r="B903" s="259"/>
      <c r="C903" s="402" t="s">
        <v>1281</v>
      </c>
      <c r="D903" s="356">
        <v>21010108</v>
      </c>
      <c r="E903" s="259" t="s">
        <v>724</v>
      </c>
      <c r="F903" s="409">
        <v>25000000</v>
      </c>
      <c r="G903" s="404">
        <v>25000000</v>
      </c>
      <c r="H903" s="304">
        <v>27500000</v>
      </c>
      <c r="I903" s="304">
        <v>30250000</v>
      </c>
    </row>
    <row r="904" spans="1:9" ht="31.5">
      <c r="A904" s="357"/>
      <c r="B904" s="259"/>
      <c r="C904" s="402" t="s">
        <v>1281</v>
      </c>
      <c r="D904" s="356">
        <v>21010109</v>
      </c>
      <c r="E904" s="259" t="s">
        <v>725</v>
      </c>
      <c r="F904" s="409">
        <v>25000000</v>
      </c>
      <c r="G904" s="404">
        <v>25000000</v>
      </c>
      <c r="H904" s="304">
        <v>27500000</v>
      </c>
      <c r="I904" s="304">
        <v>30250000</v>
      </c>
    </row>
    <row r="905" spans="1:9" ht="31.5">
      <c r="A905" s="357"/>
      <c r="B905" s="259"/>
      <c r="C905" s="402" t="s">
        <v>1281</v>
      </c>
      <c r="D905" s="356">
        <v>21010110</v>
      </c>
      <c r="E905" s="259" t="s">
        <v>726</v>
      </c>
      <c r="F905" s="409">
        <v>52000000</v>
      </c>
      <c r="G905" s="404">
        <v>52000000</v>
      </c>
      <c r="H905" s="304">
        <v>57200000</v>
      </c>
      <c r="I905" s="304">
        <v>62920000</v>
      </c>
    </row>
    <row r="906" spans="1:9" ht="31.5">
      <c r="A906" s="357"/>
      <c r="B906" s="259"/>
      <c r="C906" s="402" t="s">
        <v>1281</v>
      </c>
      <c r="D906" s="356">
        <v>21010111</v>
      </c>
      <c r="E906" s="259" t="s">
        <v>727</v>
      </c>
      <c r="F906" s="409">
        <v>140000000</v>
      </c>
      <c r="G906" s="404">
        <v>140000000</v>
      </c>
      <c r="H906" s="304">
        <v>154000000</v>
      </c>
      <c r="I906" s="304">
        <v>169400000</v>
      </c>
    </row>
    <row r="907" spans="1:9" ht="31.5">
      <c r="A907" s="357"/>
      <c r="B907" s="259"/>
      <c r="C907" s="402" t="s">
        <v>1281</v>
      </c>
      <c r="D907" s="356">
        <v>21010112</v>
      </c>
      <c r="E907" s="259" t="s">
        <v>728</v>
      </c>
      <c r="F907" s="409">
        <v>50000000</v>
      </c>
      <c r="G907" s="404">
        <v>50000000</v>
      </c>
      <c r="H907" s="304">
        <v>55000000</v>
      </c>
      <c r="I907" s="304">
        <v>60500000</v>
      </c>
    </row>
    <row r="908" spans="1:9" ht="31.5">
      <c r="A908" s="357"/>
      <c r="B908" s="259"/>
      <c r="C908" s="402" t="s">
        <v>1281</v>
      </c>
      <c r="D908" s="356">
        <v>21010113</v>
      </c>
      <c r="E908" s="259" t="s">
        <v>729</v>
      </c>
      <c r="F908" s="409">
        <v>50000000</v>
      </c>
      <c r="G908" s="404">
        <v>50000000</v>
      </c>
      <c r="H908" s="304">
        <v>55000000</v>
      </c>
      <c r="I908" s="304">
        <v>60500000</v>
      </c>
    </row>
    <row r="909" spans="1:9" ht="31.5">
      <c r="A909" s="357"/>
      <c r="B909" s="259"/>
      <c r="C909" s="402" t="s">
        <v>1281</v>
      </c>
      <c r="D909" s="356">
        <v>21010114</v>
      </c>
      <c r="E909" s="259" t="s">
        <v>730</v>
      </c>
      <c r="F909" s="409">
        <v>6000000</v>
      </c>
      <c r="G909" s="404">
        <v>6000000</v>
      </c>
      <c r="H909" s="304">
        <v>6600000</v>
      </c>
      <c r="I909" s="304">
        <v>7260000</v>
      </c>
    </row>
    <row r="910" spans="1:9" ht="31.5">
      <c r="A910" s="357"/>
      <c r="B910" s="259"/>
      <c r="C910" s="402" t="s">
        <v>1281</v>
      </c>
      <c r="D910" s="356">
        <v>21010115</v>
      </c>
      <c r="E910" s="259" t="s">
        <v>731</v>
      </c>
      <c r="F910" s="409">
        <v>40000000</v>
      </c>
      <c r="G910" s="404">
        <v>40000000</v>
      </c>
      <c r="H910" s="304">
        <v>44000000</v>
      </c>
      <c r="I910" s="304">
        <v>48400000</v>
      </c>
    </row>
    <row r="911" spans="1:9" ht="31.5">
      <c r="A911" s="357"/>
      <c r="B911" s="259"/>
      <c r="C911" s="402" t="s">
        <v>1281</v>
      </c>
      <c r="D911" s="356">
        <v>21010116</v>
      </c>
      <c r="E911" s="259" t="s">
        <v>732</v>
      </c>
      <c r="F911" s="409">
        <v>46000000</v>
      </c>
      <c r="G911" s="404">
        <v>40000000</v>
      </c>
      <c r="H911" s="304">
        <v>50600000</v>
      </c>
      <c r="I911" s="304">
        <v>55660000</v>
      </c>
    </row>
    <row r="912" spans="1:9">
      <c r="A912" s="357"/>
      <c r="B912" s="259"/>
      <c r="C912" s="402" t="s">
        <v>1281</v>
      </c>
      <c r="D912" s="356">
        <v>21010117</v>
      </c>
      <c r="E912" s="259" t="s">
        <v>733</v>
      </c>
      <c r="F912" s="409">
        <v>24000000</v>
      </c>
      <c r="G912" s="404">
        <v>24000000</v>
      </c>
      <c r="H912" s="304">
        <v>26400000</v>
      </c>
      <c r="I912" s="304">
        <v>29040000</v>
      </c>
    </row>
    <row r="913" spans="1:9">
      <c r="A913" s="357"/>
      <c r="B913" s="259"/>
      <c r="C913" s="402" t="s">
        <v>1281</v>
      </c>
      <c r="D913" s="356">
        <v>21020151</v>
      </c>
      <c r="E913" s="259" t="s">
        <v>719</v>
      </c>
      <c r="F913" s="409">
        <v>750000000</v>
      </c>
      <c r="G913" s="404">
        <v>750000000</v>
      </c>
      <c r="H913" s="304"/>
      <c r="I913" s="304"/>
    </row>
    <row r="914" spans="1:9" s="310" customFormat="1">
      <c r="A914" s="359" t="s">
        <v>232</v>
      </c>
      <c r="B914" s="308" t="s">
        <v>1472</v>
      </c>
      <c r="C914" s="405" t="s">
        <v>1282</v>
      </c>
      <c r="D914" s="400"/>
      <c r="E914" s="308"/>
      <c r="F914" s="326">
        <f>SUM(F899:F913)</f>
        <v>1299367538</v>
      </c>
      <c r="G914" s="326">
        <f>SUM(G899:G913)</f>
        <v>1293367538</v>
      </c>
      <c r="H914" s="326">
        <f>SUM(H899:H913)</f>
        <v>604304292</v>
      </c>
      <c r="I914" s="326">
        <f>SUM(I899:I913)</f>
        <v>664734721</v>
      </c>
    </row>
    <row r="915" spans="1:9">
      <c r="A915" s="357"/>
      <c r="B915" s="259"/>
      <c r="C915" s="406" t="s">
        <v>1283</v>
      </c>
      <c r="D915" s="356">
        <v>22020118</v>
      </c>
      <c r="E915" s="259" t="s">
        <v>221</v>
      </c>
      <c r="F915" s="304">
        <v>401604000</v>
      </c>
      <c r="G915" s="404">
        <v>420000000</v>
      </c>
      <c r="H915" s="304">
        <v>420000000</v>
      </c>
      <c r="I915" s="304">
        <v>420000000</v>
      </c>
    </row>
    <row r="916" spans="1:9">
      <c r="A916" s="357"/>
      <c r="B916" s="259"/>
      <c r="C916" s="406" t="s">
        <v>1283</v>
      </c>
      <c r="D916" s="356">
        <v>22010101</v>
      </c>
      <c r="E916" s="259" t="s">
        <v>222</v>
      </c>
      <c r="F916" s="304">
        <v>9562000000</v>
      </c>
      <c r="G916" s="404">
        <v>6000000000</v>
      </c>
      <c r="H916" s="304">
        <v>10000000000</v>
      </c>
      <c r="I916" s="304">
        <v>10000000000</v>
      </c>
    </row>
    <row r="917" spans="1:9">
      <c r="A917" s="357"/>
      <c r="B917" s="259"/>
      <c r="C917" s="406" t="s">
        <v>1283</v>
      </c>
      <c r="D917" s="356">
        <v>22010102</v>
      </c>
      <c r="E917" s="259" t="s">
        <v>223</v>
      </c>
      <c r="F917" s="304">
        <v>4245528000</v>
      </c>
      <c r="G917" s="404">
        <v>4440000000</v>
      </c>
      <c r="H917" s="304">
        <v>4440000000</v>
      </c>
      <c r="I917" s="304">
        <v>4440000000</v>
      </c>
    </row>
    <row r="918" spans="1:9">
      <c r="A918" s="357"/>
      <c r="B918" s="259"/>
      <c r="C918" s="406" t="s">
        <v>1283</v>
      </c>
      <c r="D918" s="356">
        <v>22020105</v>
      </c>
      <c r="E918" s="259" t="s">
        <v>1250</v>
      </c>
      <c r="F918" s="304">
        <v>7171500</v>
      </c>
      <c r="G918" s="404">
        <v>7564000</v>
      </c>
      <c r="H918" s="304">
        <v>18564000</v>
      </c>
      <c r="I918" s="304">
        <v>18564000</v>
      </c>
    </row>
    <row r="919" spans="1:9">
      <c r="A919" s="357"/>
      <c r="B919" s="259"/>
      <c r="C919" s="406" t="s">
        <v>1283</v>
      </c>
      <c r="D919" s="356">
        <v>22020106</v>
      </c>
      <c r="E919" s="259" t="s">
        <v>112</v>
      </c>
      <c r="F919" s="304">
        <v>114744000</v>
      </c>
      <c r="G919" s="404">
        <v>800000000</v>
      </c>
      <c r="H919" s="304">
        <v>2000000000.5</v>
      </c>
      <c r="I919" s="304">
        <v>2000000000.5</v>
      </c>
    </row>
    <row r="920" spans="1:9">
      <c r="A920" s="357"/>
      <c r="B920" s="259"/>
      <c r="C920" s="406" t="s">
        <v>1283</v>
      </c>
      <c r="D920" s="356">
        <v>22020107</v>
      </c>
      <c r="E920" s="259" t="s">
        <v>150</v>
      </c>
      <c r="F920" s="304">
        <v>81277000</v>
      </c>
      <c r="G920" s="404">
        <v>80000000</v>
      </c>
      <c r="H920" s="304">
        <v>1400000000</v>
      </c>
      <c r="I920" s="304">
        <v>1400000000</v>
      </c>
    </row>
    <row r="921" spans="1:9">
      <c r="A921" s="357"/>
      <c r="B921" s="259"/>
      <c r="C921" s="406" t="s">
        <v>1283</v>
      </c>
      <c r="D921" s="356">
        <v>22020112</v>
      </c>
      <c r="E921" s="259" t="s">
        <v>718</v>
      </c>
      <c r="F921" s="304">
        <v>22948800</v>
      </c>
      <c r="G921" s="404">
        <v>15648000</v>
      </c>
      <c r="H921" s="304">
        <v>15648000</v>
      </c>
      <c r="I921" s="304">
        <v>15648000</v>
      </c>
    </row>
    <row r="922" spans="1:9">
      <c r="A922" s="357"/>
      <c r="B922" s="259"/>
      <c r="C922" s="406" t="s">
        <v>1283</v>
      </c>
      <c r="D922" s="356">
        <v>22020115</v>
      </c>
      <c r="E922" s="259" t="s">
        <v>1612</v>
      </c>
      <c r="F922" s="304">
        <v>94824442</v>
      </c>
      <c r="G922" s="404">
        <v>100000000</v>
      </c>
      <c r="H922" s="304">
        <v>99168000</v>
      </c>
      <c r="I922" s="304">
        <v>99168000</v>
      </c>
    </row>
    <row r="923" spans="1:9">
      <c r="A923" s="357"/>
      <c r="B923" s="259"/>
      <c r="C923" s="406" t="s">
        <v>1283</v>
      </c>
      <c r="D923" s="356">
        <v>22020201</v>
      </c>
      <c r="E923" s="259" t="s">
        <v>115</v>
      </c>
      <c r="F923" s="304">
        <v>764960000</v>
      </c>
      <c r="G923" s="404">
        <v>662259169.48000002</v>
      </c>
      <c r="H923" s="304">
        <v>1200000000</v>
      </c>
      <c r="I923" s="304">
        <v>1200000000</v>
      </c>
    </row>
    <row r="924" spans="1:9">
      <c r="A924" s="357"/>
      <c r="B924" s="259"/>
      <c r="C924" s="406" t="s">
        <v>1283</v>
      </c>
      <c r="D924" s="356">
        <v>22020203</v>
      </c>
      <c r="E924" s="259" t="s">
        <v>20</v>
      </c>
      <c r="F924" s="304">
        <v>25434920</v>
      </c>
      <c r="G924" s="404">
        <v>6601000</v>
      </c>
      <c r="H924" s="304">
        <v>6601000</v>
      </c>
      <c r="I924" s="304">
        <v>6601000</v>
      </c>
    </row>
    <row r="925" spans="1:9">
      <c r="A925" s="357"/>
      <c r="B925" s="259"/>
      <c r="C925" s="406" t="s">
        <v>1283</v>
      </c>
      <c r="D925" s="356">
        <v>22020205</v>
      </c>
      <c r="E925" s="259" t="s">
        <v>53</v>
      </c>
      <c r="F925" s="304">
        <v>143430000</v>
      </c>
      <c r="G925" s="404">
        <v>150000000</v>
      </c>
      <c r="H925" s="304">
        <v>150000000</v>
      </c>
      <c r="I925" s="304">
        <v>150000000</v>
      </c>
    </row>
    <row r="926" spans="1:9">
      <c r="A926" s="357"/>
      <c r="B926" s="259"/>
      <c r="C926" s="406" t="s">
        <v>1283</v>
      </c>
      <c r="D926" s="356">
        <v>22020301</v>
      </c>
      <c r="E926" s="259" t="s">
        <v>5</v>
      </c>
      <c r="F926" s="304">
        <v>2759593</v>
      </c>
      <c r="G926" s="404">
        <v>2886000</v>
      </c>
      <c r="H926" s="304">
        <v>2886000</v>
      </c>
      <c r="I926" s="304">
        <v>2886000</v>
      </c>
    </row>
    <row r="927" spans="1:9">
      <c r="A927" s="357"/>
      <c r="B927" s="259"/>
      <c r="C927" s="406" t="s">
        <v>1283</v>
      </c>
      <c r="D927" s="356">
        <v>22020305</v>
      </c>
      <c r="E927" s="259" t="s">
        <v>35</v>
      </c>
      <c r="F927" s="304">
        <v>40629894</v>
      </c>
      <c r="G927" s="404">
        <v>40543000</v>
      </c>
      <c r="H927" s="304">
        <v>27543000</v>
      </c>
      <c r="I927" s="304">
        <v>27543000</v>
      </c>
    </row>
    <row r="928" spans="1:9">
      <c r="A928" s="357"/>
      <c r="B928" s="259"/>
      <c r="C928" s="406" t="s">
        <v>1283</v>
      </c>
      <c r="D928" s="356">
        <v>22020306</v>
      </c>
      <c r="E928" s="259" t="s">
        <v>21</v>
      </c>
      <c r="F928" s="304">
        <v>57372000</v>
      </c>
      <c r="G928" s="404">
        <v>50000000</v>
      </c>
      <c r="H928" s="304">
        <v>60000000</v>
      </c>
      <c r="I928" s="304">
        <v>60000000</v>
      </c>
    </row>
    <row r="929" spans="1:9">
      <c r="A929" s="357"/>
      <c r="B929" s="259"/>
      <c r="C929" s="406" t="s">
        <v>1283</v>
      </c>
      <c r="D929" s="356">
        <v>22020315</v>
      </c>
      <c r="E929" s="259" t="s">
        <v>8</v>
      </c>
      <c r="F929" s="304">
        <v>573720</v>
      </c>
      <c r="G929" s="404">
        <v>600000</v>
      </c>
      <c r="H929" s="304">
        <v>600000</v>
      </c>
      <c r="I929" s="304">
        <v>600000</v>
      </c>
    </row>
    <row r="930" spans="1:9">
      <c r="A930" s="357"/>
      <c r="B930" s="259"/>
      <c r="C930" s="406" t="s">
        <v>1283</v>
      </c>
      <c r="D930" s="356">
        <v>22020402</v>
      </c>
      <c r="E930" s="259" t="s">
        <v>36</v>
      </c>
      <c r="F930" s="304">
        <v>5020050</v>
      </c>
      <c r="G930" s="404">
        <v>1250000</v>
      </c>
      <c r="H930" s="304">
        <v>5250000</v>
      </c>
      <c r="I930" s="304">
        <v>5250000</v>
      </c>
    </row>
    <row r="931" spans="1:9">
      <c r="A931" s="357"/>
      <c r="B931" s="259"/>
      <c r="C931" s="406" t="s">
        <v>1283</v>
      </c>
      <c r="D931" s="356">
        <v>22020505</v>
      </c>
      <c r="E931" s="259" t="s">
        <v>145</v>
      </c>
      <c r="F931" s="304"/>
      <c r="G931" s="404">
        <v>3000000</v>
      </c>
      <c r="H931" s="304">
        <v>6000000</v>
      </c>
      <c r="I931" s="304">
        <v>6000000</v>
      </c>
    </row>
    <row r="932" spans="1:9">
      <c r="A932" s="357"/>
      <c r="B932" s="259"/>
      <c r="C932" s="406" t="s">
        <v>1283</v>
      </c>
      <c r="D932" s="356">
        <v>22020710</v>
      </c>
      <c r="E932" s="259" t="s">
        <v>1256</v>
      </c>
      <c r="F932" s="304"/>
      <c r="G932" s="404">
        <v>200000000</v>
      </c>
      <c r="H932" s="304">
        <v>500010000</v>
      </c>
      <c r="I932" s="304">
        <v>500010000</v>
      </c>
    </row>
    <row r="933" spans="1:9">
      <c r="A933" s="357"/>
      <c r="B933" s="259"/>
      <c r="C933" s="406" t="s">
        <v>1283</v>
      </c>
      <c r="D933" s="356">
        <v>22020801</v>
      </c>
      <c r="E933" s="259" t="s">
        <v>13</v>
      </c>
      <c r="F933" s="304">
        <v>2745250</v>
      </c>
      <c r="G933" s="404">
        <v>2871000</v>
      </c>
      <c r="H933" s="304">
        <v>2871000</v>
      </c>
      <c r="I933" s="304">
        <v>2871000</v>
      </c>
    </row>
    <row r="934" spans="1:9">
      <c r="A934" s="357"/>
      <c r="B934" s="259"/>
      <c r="C934" s="406" t="s">
        <v>1283</v>
      </c>
      <c r="D934" s="356">
        <v>22020803</v>
      </c>
      <c r="E934" s="259" t="s">
        <v>14</v>
      </c>
      <c r="F934" s="304">
        <v>12162864</v>
      </c>
      <c r="G934" s="404">
        <v>1200000</v>
      </c>
      <c r="H934" s="304">
        <v>1200000</v>
      </c>
      <c r="I934" s="304">
        <v>1200000</v>
      </c>
    </row>
    <row r="935" spans="1:9">
      <c r="A935" s="357"/>
      <c r="B935" s="259"/>
      <c r="C935" s="406" t="s">
        <v>1283</v>
      </c>
      <c r="D935" s="356">
        <v>22020807</v>
      </c>
      <c r="E935" s="259" t="s">
        <v>230</v>
      </c>
      <c r="F935" s="304"/>
      <c r="G935" s="404">
        <v>0</v>
      </c>
      <c r="H935" s="304">
        <v>360000000</v>
      </c>
      <c r="I935" s="304">
        <v>360000000</v>
      </c>
    </row>
    <row r="936" spans="1:9">
      <c r="A936" s="357"/>
      <c r="B936" s="259"/>
      <c r="C936" s="406" t="s">
        <v>1283</v>
      </c>
      <c r="D936" s="356">
        <v>22020901</v>
      </c>
      <c r="E936" s="259" t="s">
        <v>15</v>
      </c>
      <c r="F936" s="304"/>
      <c r="G936" s="404">
        <v>36000000</v>
      </c>
      <c r="H936" s="304">
        <v>36000000</v>
      </c>
      <c r="I936" s="304">
        <v>36000000</v>
      </c>
    </row>
    <row r="937" spans="1:9">
      <c r="A937" s="357"/>
      <c r="B937" s="259"/>
      <c r="C937" s="406" t="s">
        <v>1283</v>
      </c>
      <c r="D937" s="356">
        <v>22021001</v>
      </c>
      <c r="E937" s="259" t="s">
        <v>16</v>
      </c>
      <c r="F937" s="304">
        <v>2143800</v>
      </c>
      <c r="G937" s="404">
        <v>1922000</v>
      </c>
      <c r="H937" s="304">
        <v>1922000</v>
      </c>
      <c r="I937" s="304">
        <v>1922000</v>
      </c>
    </row>
    <row r="938" spans="1:9">
      <c r="A938" s="357"/>
      <c r="B938" s="259"/>
      <c r="C938" s="406" t="s">
        <v>1283</v>
      </c>
      <c r="D938" s="356">
        <v>22021002</v>
      </c>
      <c r="E938" s="259" t="s">
        <v>25</v>
      </c>
      <c r="F938" s="304">
        <v>95620000</v>
      </c>
      <c r="G938" s="404">
        <v>95100000</v>
      </c>
      <c r="H938" s="304">
        <v>5100000</v>
      </c>
      <c r="I938" s="304">
        <v>5100000</v>
      </c>
    </row>
    <row r="939" spans="1:9">
      <c r="A939" s="357"/>
      <c r="B939" s="259"/>
      <c r="C939" s="406" t="s">
        <v>1283</v>
      </c>
      <c r="D939" s="356">
        <v>22021007</v>
      </c>
      <c r="E939" s="259" t="s">
        <v>98</v>
      </c>
      <c r="F939" s="304">
        <v>305984000</v>
      </c>
      <c r="G939" s="404">
        <v>150000000</v>
      </c>
      <c r="H939" s="304">
        <v>325000000</v>
      </c>
      <c r="I939" s="304">
        <v>325000000</v>
      </c>
    </row>
    <row r="940" spans="1:9">
      <c r="A940" s="357"/>
      <c r="B940" s="259"/>
      <c r="C940" s="406" t="s">
        <v>1283</v>
      </c>
      <c r="D940" s="356">
        <v>22021023</v>
      </c>
      <c r="E940" s="259" t="s">
        <v>103</v>
      </c>
      <c r="F940" s="304">
        <v>47810000</v>
      </c>
      <c r="G940" s="404">
        <v>40000000</v>
      </c>
      <c r="H940" s="304">
        <v>50000000</v>
      </c>
      <c r="I940" s="304">
        <v>50000000</v>
      </c>
    </row>
    <row r="941" spans="1:9">
      <c r="A941" s="357"/>
      <c r="B941" s="259"/>
      <c r="C941" s="406" t="s">
        <v>1283</v>
      </c>
      <c r="D941" s="356">
        <v>22040110</v>
      </c>
      <c r="E941" s="259" t="s">
        <v>224</v>
      </c>
      <c r="F941" s="304"/>
      <c r="G941" s="404">
        <v>0</v>
      </c>
      <c r="H941" s="304">
        <v>15000000</v>
      </c>
      <c r="I941" s="304">
        <v>15000000</v>
      </c>
    </row>
    <row r="942" spans="1:9">
      <c r="A942" s="357"/>
      <c r="B942" s="259"/>
      <c r="C942" s="406" t="s">
        <v>1283</v>
      </c>
      <c r="D942" s="356">
        <v>22040111</v>
      </c>
      <c r="E942" s="259" t="s">
        <v>225</v>
      </c>
      <c r="F942" s="304">
        <v>3155460</v>
      </c>
      <c r="G942" s="404">
        <v>3155460</v>
      </c>
      <c r="H942" s="304">
        <v>3300000</v>
      </c>
      <c r="I942" s="304">
        <v>3300000</v>
      </c>
    </row>
    <row r="943" spans="1:9">
      <c r="A943" s="357"/>
      <c r="B943" s="259"/>
      <c r="C943" s="406" t="s">
        <v>1283</v>
      </c>
      <c r="D943" s="356">
        <v>22040112</v>
      </c>
      <c r="E943" s="259" t="s">
        <v>226</v>
      </c>
      <c r="F943" s="304"/>
      <c r="G943" s="404">
        <v>0</v>
      </c>
      <c r="H943" s="304">
        <v>5000400</v>
      </c>
      <c r="I943" s="304">
        <v>5000400</v>
      </c>
    </row>
    <row r="944" spans="1:9">
      <c r="A944" s="357"/>
      <c r="B944" s="259"/>
      <c r="C944" s="406" t="s">
        <v>1283</v>
      </c>
      <c r="D944" s="356">
        <v>22040113</v>
      </c>
      <c r="E944" s="259" t="s">
        <v>227</v>
      </c>
      <c r="F944" s="304">
        <v>2868600</v>
      </c>
      <c r="G944" s="404">
        <v>0</v>
      </c>
      <c r="H944" s="304">
        <v>3000000</v>
      </c>
      <c r="I944" s="304">
        <v>3000000</v>
      </c>
    </row>
    <row r="945" spans="1:9">
      <c r="A945" s="357"/>
      <c r="B945" s="259"/>
      <c r="C945" s="406" t="s">
        <v>1283</v>
      </c>
      <c r="D945" s="356">
        <v>22040114</v>
      </c>
      <c r="E945" s="259" t="s">
        <v>1252</v>
      </c>
      <c r="F945" s="304"/>
      <c r="G945" s="404">
        <v>0</v>
      </c>
      <c r="H945" s="304">
        <v>5412000</v>
      </c>
      <c r="I945" s="304">
        <v>5412000</v>
      </c>
    </row>
    <row r="946" spans="1:9">
      <c r="A946" s="357"/>
      <c r="B946" s="259"/>
      <c r="C946" s="406" t="s">
        <v>1283</v>
      </c>
      <c r="D946" s="356">
        <v>22040115</v>
      </c>
      <c r="E946" s="259" t="s">
        <v>228</v>
      </c>
      <c r="F946" s="304">
        <v>923689200</v>
      </c>
      <c r="G946" s="404">
        <v>400000000</v>
      </c>
      <c r="H946" s="304">
        <v>966000000</v>
      </c>
      <c r="I946" s="304">
        <v>966000000</v>
      </c>
    </row>
    <row r="947" spans="1:9">
      <c r="A947" s="357"/>
      <c r="B947" s="259"/>
      <c r="C947" s="406" t="s">
        <v>1283</v>
      </c>
      <c r="D947" s="356">
        <v>22040116</v>
      </c>
      <c r="E947" s="259" t="s">
        <v>1836</v>
      </c>
      <c r="F947" s="304">
        <v>3637384800</v>
      </c>
      <c r="G947" s="404">
        <v>2812384340.315989</v>
      </c>
      <c r="H947" s="304">
        <v>3841920000</v>
      </c>
      <c r="I947" s="304">
        <v>3841920000</v>
      </c>
    </row>
    <row r="948" spans="1:9">
      <c r="A948" s="357"/>
      <c r="B948" s="259"/>
      <c r="C948" s="406" t="s">
        <v>1283</v>
      </c>
      <c r="D948" s="400">
        <v>23020330</v>
      </c>
      <c r="E948" s="259" t="s">
        <v>1856</v>
      </c>
      <c r="F948" s="304"/>
      <c r="G948" s="404">
        <v>1205307574.421138</v>
      </c>
      <c r="H948" s="304">
        <v>1486762143.9236917</v>
      </c>
      <c r="I948" s="304">
        <v>1486762143.9236917</v>
      </c>
    </row>
    <row r="949" spans="1:9">
      <c r="A949" s="357"/>
      <c r="B949" s="259"/>
      <c r="C949" s="406" t="s">
        <v>1283</v>
      </c>
      <c r="D949" s="356">
        <v>22060103</v>
      </c>
      <c r="E949" s="259" t="s">
        <v>231</v>
      </c>
      <c r="F949" s="304">
        <v>1427871456</v>
      </c>
      <c r="G949" s="404">
        <v>1493276987.76</v>
      </c>
      <c r="H949" s="304">
        <v>1493276987.76</v>
      </c>
      <c r="I949" s="304">
        <v>1493276987.76</v>
      </c>
    </row>
    <row r="950" spans="1:9">
      <c r="A950" s="357"/>
      <c r="B950" s="259"/>
      <c r="C950" s="406" t="s">
        <v>1283</v>
      </c>
      <c r="D950" s="356">
        <v>22060201</v>
      </c>
      <c r="E950" s="259" t="s">
        <v>736</v>
      </c>
      <c r="F950" s="304">
        <v>2690797893</v>
      </c>
      <c r="G950" s="404">
        <v>2814053433.4800005</v>
      </c>
      <c r="H950" s="304">
        <v>2814053433.4800005</v>
      </c>
      <c r="I950" s="304">
        <v>2814053433.4800005</v>
      </c>
    </row>
    <row r="951" spans="1:9">
      <c r="A951" s="357"/>
      <c r="B951" s="259"/>
      <c r="C951" s="406" t="s">
        <v>1283</v>
      </c>
      <c r="D951" s="356">
        <v>22021028</v>
      </c>
      <c r="E951" s="259" t="s">
        <v>229</v>
      </c>
      <c r="F951" s="304">
        <v>19124000</v>
      </c>
      <c r="G951" s="404">
        <v>50000000</v>
      </c>
      <c r="H951" s="304">
        <v>564000000</v>
      </c>
      <c r="I951" s="304">
        <v>564000000</v>
      </c>
    </row>
    <row r="952" spans="1:9">
      <c r="A952" s="357"/>
      <c r="B952" s="259"/>
      <c r="C952" s="406" t="s">
        <v>1283</v>
      </c>
      <c r="D952" s="356">
        <v>22070005</v>
      </c>
      <c r="E952" s="259" t="s">
        <v>1253</v>
      </c>
      <c r="F952" s="304">
        <v>47810000</v>
      </c>
      <c r="G952" s="404">
        <v>50000000</v>
      </c>
      <c r="H952" s="304">
        <v>50000000</v>
      </c>
      <c r="I952" s="304">
        <v>50000000</v>
      </c>
    </row>
    <row r="953" spans="1:9">
      <c r="A953" s="357"/>
      <c r="B953" s="259"/>
      <c r="C953" s="406" t="s">
        <v>1283</v>
      </c>
      <c r="D953" s="356">
        <v>22020403</v>
      </c>
      <c r="E953" s="259" t="s">
        <v>58</v>
      </c>
      <c r="F953" s="304">
        <v>8605800</v>
      </c>
      <c r="G953" s="404"/>
      <c r="H953" s="304"/>
      <c r="I953" s="304"/>
    </row>
    <row r="954" spans="1:9">
      <c r="A954" s="357"/>
      <c r="B954" s="259"/>
      <c r="C954" s="406" t="s">
        <v>1283</v>
      </c>
      <c r="D954" s="356">
        <v>22020405</v>
      </c>
      <c r="E954" s="259" t="s">
        <v>9</v>
      </c>
      <c r="F954" s="304">
        <v>2294880</v>
      </c>
      <c r="G954" s="404"/>
      <c r="H954" s="304"/>
      <c r="I954" s="304"/>
    </row>
    <row r="955" spans="1:9" ht="31.5">
      <c r="A955" s="357"/>
      <c r="B955" s="259"/>
      <c r="C955" s="406" t="s">
        <v>1283</v>
      </c>
      <c r="D955" s="356">
        <v>22020414</v>
      </c>
      <c r="E955" s="259" t="s">
        <v>4310</v>
      </c>
      <c r="F955" s="304">
        <v>6382635</v>
      </c>
      <c r="G955" s="404"/>
      <c r="H955" s="304"/>
      <c r="I955" s="304"/>
    </row>
    <row r="956" spans="1:9">
      <c r="A956" s="357"/>
      <c r="B956" s="259"/>
      <c r="C956" s="406" t="s">
        <v>1283</v>
      </c>
      <c r="D956" s="356">
        <v>22020710</v>
      </c>
      <c r="E956" s="259" t="s">
        <v>4311</v>
      </c>
      <c r="F956" s="304">
        <v>286860000</v>
      </c>
      <c r="G956" s="404"/>
      <c r="H956" s="304"/>
      <c r="I956" s="304"/>
    </row>
    <row r="957" spans="1:9">
      <c r="A957" s="357"/>
      <c r="B957" s="259"/>
      <c r="C957" s="406" t="s">
        <v>1283</v>
      </c>
      <c r="D957" s="356">
        <v>22060203</v>
      </c>
      <c r="E957" s="259" t="s">
        <v>4312</v>
      </c>
      <c r="F957" s="304">
        <v>9538095</v>
      </c>
      <c r="G957" s="404"/>
      <c r="H957" s="304"/>
      <c r="I957" s="304"/>
    </row>
    <row r="958" spans="1:9">
      <c r="A958" s="357"/>
      <c r="B958" s="259"/>
      <c r="C958" s="406" t="s">
        <v>1283</v>
      </c>
      <c r="D958" s="356">
        <v>22021006</v>
      </c>
      <c r="E958" s="259" t="s">
        <v>708</v>
      </c>
      <c r="F958" s="304">
        <v>382480</v>
      </c>
      <c r="G958" s="404"/>
      <c r="H958" s="304"/>
      <c r="I958" s="304"/>
    </row>
    <row r="959" spans="1:9">
      <c r="A959" s="357"/>
      <c r="B959" s="259"/>
      <c r="C959" s="406" t="s">
        <v>1283</v>
      </c>
      <c r="D959" s="356">
        <v>22020208</v>
      </c>
      <c r="E959" s="259" t="s">
        <v>54</v>
      </c>
      <c r="F959" s="304">
        <v>478100</v>
      </c>
      <c r="G959" s="404"/>
      <c r="H959" s="304"/>
      <c r="I959" s="304"/>
    </row>
    <row r="960" spans="1:9">
      <c r="A960" s="357"/>
      <c r="B960" s="259"/>
      <c r="C960" s="406" t="s">
        <v>1283</v>
      </c>
      <c r="D960" s="356">
        <v>22040118</v>
      </c>
      <c r="E960" s="259" t="s">
        <v>4436</v>
      </c>
      <c r="F960" s="304">
        <v>745836000</v>
      </c>
      <c r="G960" s="404"/>
      <c r="H960" s="304"/>
      <c r="I960" s="304"/>
    </row>
    <row r="961" spans="1:9" s="310" customFormat="1">
      <c r="A961" s="359" t="s">
        <v>232</v>
      </c>
      <c r="B961" s="308" t="s">
        <v>1472</v>
      </c>
      <c r="C961" s="407" t="s">
        <v>1287</v>
      </c>
      <c r="D961" s="400"/>
      <c r="E961" s="308"/>
      <c r="F961" s="326">
        <f>SUM(F915:F960)</f>
        <v>25849823232</v>
      </c>
      <c r="G961" s="326">
        <f>SUM(G915:G960)</f>
        <v>22135621965.457123</v>
      </c>
      <c r="H961" s="326">
        <f>SUM(H915:H960)</f>
        <v>32382087965.663689</v>
      </c>
      <c r="I961" s="326">
        <f>SUM(I915:I960)</f>
        <v>32382087965.663689</v>
      </c>
    </row>
    <row r="962" spans="1:9" s="310" customFormat="1">
      <c r="A962" s="359" t="s">
        <v>232</v>
      </c>
      <c r="B962" s="308" t="s">
        <v>1472</v>
      </c>
      <c r="C962" s="407" t="s">
        <v>1288</v>
      </c>
      <c r="D962" s="400"/>
      <c r="E962" s="308"/>
      <c r="F962" s="326">
        <f>F961+F914</f>
        <v>27149190770</v>
      </c>
      <c r="G962" s="326">
        <f>G961+G914</f>
        <v>23428989503.457123</v>
      </c>
      <c r="H962" s="326">
        <f>H961+H914</f>
        <v>32986392257.663689</v>
      </c>
      <c r="I962" s="326">
        <f>I961+I914</f>
        <v>33046822686.663689</v>
      </c>
    </row>
    <row r="963" spans="1:9" s="310" customFormat="1">
      <c r="A963" s="359"/>
      <c r="B963" s="308"/>
      <c r="C963" s="407"/>
      <c r="D963" s="400"/>
      <c r="E963" s="308"/>
      <c r="F963" s="408"/>
      <c r="G963" s="404"/>
      <c r="H963" s="326"/>
      <c r="I963" s="326"/>
    </row>
    <row r="964" spans="1:9" s="310" customFormat="1">
      <c r="A964" s="359" t="s">
        <v>1738</v>
      </c>
      <c r="B964" s="410" t="s">
        <v>805</v>
      </c>
      <c r="C964" s="407"/>
      <c r="D964" s="400"/>
      <c r="E964" s="308"/>
      <c r="F964" s="408"/>
      <c r="G964" s="404"/>
      <c r="H964" s="326"/>
      <c r="I964" s="326"/>
    </row>
    <row r="965" spans="1:9">
      <c r="A965" s="357"/>
      <c r="B965" s="259"/>
      <c r="C965" s="402" t="s">
        <v>1281</v>
      </c>
      <c r="D965" s="400">
        <v>21010101</v>
      </c>
      <c r="E965" s="259" t="s">
        <v>1254</v>
      </c>
      <c r="F965" s="409">
        <v>627085474</v>
      </c>
      <c r="G965" s="404">
        <v>639013656.24000001</v>
      </c>
      <c r="H965" s="404">
        <v>639013656.24000001</v>
      </c>
      <c r="I965" s="404">
        <v>639013656.24000001</v>
      </c>
    </row>
    <row r="966" spans="1:9" ht="31.5">
      <c r="A966" s="359" t="s">
        <v>1738</v>
      </c>
      <c r="B966" s="308" t="s">
        <v>805</v>
      </c>
      <c r="C966" s="405" t="s">
        <v>1282</v>
      </c>
      <c r="D966" s="400"/>
      <c r="E966" s="308"/>
      <c r="F966" s="326">
        <f>SUM(F965)</f>
        <v>627085474</v>
      </c>
      <c r="G966" s="326">
        <f>SUM(G965)</f>
        <v>639013656.24000001</v>
      </c>
      <c r="H966" s="326">
        <f>SUM(H965)</f>
        <v>639013656.24000001</v>
      </c>
      <c r="I966" s="326">
        <f>SUM(I965)</f>
        <v>639013656.24000001</v>
      </c>
    </row>
    <row r="967" spans="1:9">
      <c r="A967" s="357"/>
      <c r="B967" s="259"/>
      <c r="C967" s="406" t="s">
        <v>1283</v>
      </c>
      <c r="D967" s="356">
        <v>21020116</v>
      </c>
      <c r="E967" s="259" t="s">
        <v>127</v>
      </c>
      <c r="F967" s="409"/>
      <c r="G967" s="404">
        <v>5300000</v>
      </c>
      <c r="H967" s="304">
        <v>5300000</v>
      </c>
      <c r="I967" s="304">
        <v>5300000</v>
      </c>
    </row>
    <row r="968" spans="1:9">
      <c r="A968" s="357"/>
      <c r="B968" s="259"/>
      <c r="C968" s="406" t="s">
        <v>1283</v>
      </c>
      <c r="D968" s="356">
        <v>21020125</v>
      </c>
      <c r="E968" s="259" t="s">
        <v>128</v>
      </c>
      <c r="F968" s="409"/>
      <c r="G968" s="404">
        <v>20000000</v>
      </c>
      <c r="H968" s="304">
        <v>20000000</v>
      </c>
      <c r="I968" s="304">
        <v>20000000</v>
      </c>
    </row>
    <row r="969" spans="1:9">
      <c r="A969" s="357"/>
      <c r="B969" s="259"/>
      <c r="C969" s="406" t="s">
        <v>1283</v>
      </c>
      <c r="D969" s="356">
        <v>22020101</v>
      </c>
      <c r="E969" s="259" t="s">
        <v>100</v>
      </c>
      <c r="F969" s="409"/>
      <c r="G969" s="404">
        <v>2000000</v>
      </c>
      <c r="H969" s="304">
        <v>2000000</v>
      </c>
      <c r="I969" s="304">
        <v>2000000</v>
      </c>
    </row>
    <row r="970" spans="1:9">
      <c r="A970" s="357"/>
      <c r="B970" s="259"/>
      <c r="C970" s="406" t="s">
        <v>1283</v>
      </c>
      <c r="D970" s="356">
        <v>22020105</v>
      </c>
      <c r="E970" s="259" t="s">
        <v>1250</v>
      </c>
      <c r="F970" s="304">
        <v>841456</v>
      </c>
      <c r="G970" s="404">
        <v>1760000</v>
      </c>
      <c r="H970" s="304">
        <v>1760000</v>
      </c>
      <c r="I970" s="304">
        <v>1760000</v>
      </c>
    </row>
    <row r="971" spans="1:9">
      <c r="A971" s="357"/>
      <c r="B971" s="259"/>
      <c r="C971" s="406" t="s">
        <v>1283</v>
      </c>
      <c r="D971" s="356">
        <v>22020114</v>
      </c>
      <c r="E971" s="259" t="s">
        <v>703</v>
      </c>
      <c r="F971" s="304"/>
      <c r="G971" s="404">
        <v>5600000</v>
      </c>
      <c r="H971" s="304">
        <v>7600000</v>
      </c>
      <c r="I971" s="304">
        <v>7600000</v>
      </c>
    </row>
    <row r="972" spans="1:9">
      <c r="A972" s="357"/>
      <c r="B972" s="259"/>
      <c r="C972" s="406" t="s">
        <v>1283</v>
      </c>
      <c r="D972" s="356">
        <v>22020203</v>
      </c>
      <c r="E972" s="259" t="s">
        <v>20</v>
      </c>
      <c r="F972" s="304">
        <v>2390500</v>
      </c>
      <c r="G972" s="404">
        <v>1200000</v>
      </c>
      <c r="H972" s="304">
        <v>1200000</v>
      </c>
      <c r="I972" s="304">
        <v>1200000</v>
      </c>
    </row>
    <row r="973" spans="1:9">
      <c r="A973" s="357"/>
      <c r="B973" s="259"/>
      <c r="C973" s="406" t="s">
        <v>1283</v>
      </c>
      <c r="D973" s="356">
        <v>22020301</v>
      </c>
      <c r="E973" s="259" t="s">
        <v>5</v>
      </c>
      <c r="F973" s="304">
        <v>2390500</v>
      </c>
      <c r="G973" s="404">
        <v>500000</v>
      </c>
      <c r="H973" s="304">
        <v>500000</v>
      </c>
      <c r="I973" s="304">
        <v>500000</v>
      </c>
    </row>
    <row r="974" spans="1:9">
      <c r="A974" s="357"/>
      <c r="B974" s="259"/>
      <c r="C974" s="406" t="s">
        <v>1283</v>
      </c>
      <c r="D974" s="356">
        <v>22020305</v>
      </c>
      <c r="E974" s="259" t="s">
        <v>35</v>
      </c>
      <c r="F974" s="304">
        <v>3824800</v>
      </c>
      <c r="G974" s="404">
        <v>4450000</v>
      </c>
      <c r="H974" s="304">
        <v>4450000</v>
      </c>
      <c r="I974" s="304">
        <v>4450000</v>
      </c>
    </row>
    <row r="975" spans="1:9">
      <c r="A975" s="357"/>
      <c r="B975" s="259"/>
      <c r="C975" s="406" t="s">
        <v>1283</v>
      </c>
      <c r="D975" s="356">
        <v>22020315</v>
      </c>
      <c r="E975" s="259" t="s">
        <v>8</v>
      </c>
      <c r="F975" s="304">
        <v>2772980</v>
      </c>
      <c r="G975" s="404">
        <v>2500000</v>
      </c>
      <c r="H975" s="304">
        <v>2500000</v>
      </c>
      <c r="I975" s="304">
        <v>2500000</v>
      </c>
    </row>
    <row r="976" spans="1:9">
      <c r="A976" s="357"/>
      <c r="B976" s="259"/>
      <c r="C976" s="406" t="s">
        <v>1283</v>
      </c>
      <c r="D976" s="356">
        <v>22020401</v>
      </c>
      <c r="E976" s="259" t="s">
        <v>1985</v>
      </c>
      <c r="F976" s="304">
        <v>4044726</v>
      </c>
      <c r="G976" s="404">
        <v>5000000</v>
      </c>
      <c r="H976" s="304">
        <v>6000000</v>
      </c>
      <c r="I976" s="304">
        <v>6000000</v>
      </c>
    </row>
    <row r="977" spans="1:9">
      <c r="A977" s="357"/>
      <c r="B977" s="259"/>
      <c r="C977" s="406" t="s">
        <v>1283</v>
      </c>
      <c r="D977" s="356">
        <v>22020402</v>
      </c>
      <c r="E977" s="259" t="s">
        <v>36</v>
      </c>
      <c r="F977" s="304">
        <v>172116</v>
      </c>
      <c r="G977" s="404">
        <v>360000</v>
      </c>
      <c r="H977" s="304">
        <v>0</v>
      </c>
      <c r="I977" s="304">
        <v>0</v>
      </c>
    </row>
    <row r="978" spans="1:9">
      <c r="A978" s="357"/>
      <c r="B978" s="259"/>
      <c r="C978" s="406" t="s">
        <v>1283</v>
      </c>
      <c r="D978" s="356">
        <v>22020404</v>
      </c>
      <c r="E978" s="259" t="s">
        <v>735</v>
      </c>
      <c r="F978" s="304">
        <v>119525</v>
      </c>
      <c r="G978" s="404">
        <v>1750000</v>
      </c>
      <c r="H978" s="304">
        <v>0</v>
      </c>
      <c r="I978" s="304">
        <v>0</v>
      </c>
    </row>
    <row r="979" spans="1:9">
      <c r="A979" s="357"/>
      <c r="B979" s="259"/>
      <c r="C979" s="406" t="s">
        <v>1283</v>
      </c>
      <c r="D979" s="356">
        <v>22020405</v>
      </c>
      <c r="E979" s="259" t="s">
        <v>9</v>
      </c>
      <c r="F979" s="304">
        <v>371006</v>
      </c>
      <c r="G979" s="404">
        <v>1120000</v>
      </c>
      <c r="H979" s="304">
        <v>1120000</v>
      </c>
      <c r="I979" s="304">
        <v>1120000</v>
      </c>
    </row>
    <row r="980" spans="1:9">
      <c r="A980" s="357"/>
      <c r="B980" s="259"/>
      <c r="C980" s="406" t="s">
        <v>1283</v>
      </c>
      <c r="D980" s="356">
        <v>22020416</v>
      </c>
      <c r="E980" s="259" t="s">
        <v>46</v>
      </c>
      <c r="F980" s="304">
        <v>4781000</v>
      </c>
      <c r="G980" s="404">
        <v>200000</v>
      </c>
      <c r="H980" s="304">
        <v>200000</v>
      </c>
      <c r="I980" s="304">
        <v>200000</v>
      </c>
    </row>
    <row r="981" spans="1:9">
      <c r="A981" s="357"/>
      <c r="B981" s="259"/>
      <c r="C981" s="406" t="s">
        <v>1283</v>
      </c>
      <c r="D981" s="356">
        <v>22020602</v>
      </c>
      <c r="E981" s="259" t="s">
        <v>38</v>
      </c>
      <c r="F981" s="304">
        <v>1294217</v>
      </c>
      <c r="G981" s="404">
        <v>1807000</v>
      </c>
      <c r="H981" s="304">
        <v>1807000</v>
      </c>
      <c r="I981" s="304">
        <v>1807000</v>
      </c>
    </row>
    <row r="982" spans="1:9">
      <c r="A982" s="357"/>
      <c r="B982" s="259"/>
      <c r="C982" s="406" t="s">
        <v>1283</v>
      </c>
      <c r="D982" s="356">
        <v>22020701</v>
      </c>
      <c r="E982" s="259" t="s">
        <v>40</v>
      </c>
      <c r="F982" s="304">
        <v>23038587</v>
      </c>
      <c r="G982" s="404">
        <v>12000000</v>
      </c>
      <c r="H982" s="304">
        <v>10000000</v>
      </c>
      <c r="I982" s="304">
        <v>10000000</v>
      </c>
    </row>
    <row r="983" spans="1:9">
      <c r="A983" s="357"/>
      <c r="B983" s="259"/>
      <c r="C983" s="406" t="s">
        <v>1283</v>
      </c>
      <c r="D983" s="356">
        <v>22020702</v>
      </c>
      <c r="E983" s="259" t="s">
        <v>129</v>
      </c>
      <c r="F983" s="304"/>
      <c r="G983" s="404">
        <v>5625000</v>
      </c>
      <c r="H983" s="304">
        <v>5625000</v>
      </c>
      <c r="I983" s="304">
        <v>5625000</v>
      </c>
    </row>
    <row r="984" spans="1:9">
      <c r="A984" s="357"/>
      <c r="B984" s="259"/>
      <c r="C984" s="406" t="s">
        <v>1283</v>
      </c>
      <c r="D984" s="356">
        <v>22020703</v>
      </c>
      <c r="E984" s="259" t="s">
        <v>41</v>
      </c>
      <c r="F984" s="304">
        <v>11952500</v>
      </c>
      <c r="G984" s="404">
        <v>12000000</v>
      </c>
      <c r="H984" s="304">
        <v>40000000</v>
      </c>
      <c r="I984" s="304">
        <v>40000000</v>
      </c>
    </row>
    <row r="985" spans="1:9">
      <c r="A985" s="357"/>
      <c r="B985" s="259"/>
      <c r="C985" s="406" t="s">
        <v>1283</v>
      </c>
      <c r="D985" s="356">
        <v>22020709</v>
      </c>
      <c r="E985" s="259" t="s">
        <v>23</v>
      </c>
      <c r="F985" s="304">
        <v>592844</v>
      </c>
      <c r="G985" s="404">
        <v>1080000</v>
      </c>
      <c r="H985" s="304">
        <v>0</v>
      </c>
      <c r="I985" s="304">
        <v>0</v>
      </c>
    </row>
    <row r="986" spans="1:9">
      <c r="A986" s="357"/>
      <c r="B986" s="259"/>
      <c r="C986" s="406" t="s">
        <v>1283</v>
      </c>
      <c r="D986" s="356">
        <v>22020801</v>
      </c>
      <c r="E986" s="259" t="s">
        <v>13</v>
      </c>
      <c r="F986" s="304">
        <v>3452360</v>
      </c>
      <c r="G986" s="404">
        <v>12240900</v>
      </c>
      <c r="H986" s="304">
        <v>12240900</v>
      </c>
      <c r="I986" s="304">
        <v>12240900</v>
      </c>
    </row>
    <row r="987" spans="1:9">
      <c r="A987" s="357"/>
      <c r="B987" s="259"/>
      <c r="C987" s="406" t="s">
        <v>1283</v>
      </c>
      <c r="D987" s="356">
        <v>22020803</v>
      </c>
      <c r="E987" s="259" t="s">
        <v>14</v>
      </c>
      <c r="F987" s="304">
        <v>2971870</v>
      </c>
      <c r="G987" s="404">
        <v>25672000</v>
      </c>
      <c r="H987" s="304">
        <v>30672000</v>
      </c>
      <c r="I987" s="304">
        <v>30672000</v>
      </c>
    </row>
    <row r="988" spans="1:9">
      <c r="A988" s="357"/>
      <c r="B988" s="259"/>
      <c r="C988" s="406" t="s">
        <v>1283</v>
      </c>
      <c r="D988" s="356">
        <v>22020901</v>
      </c>
      <c r="E988" s="259" t="s">
        <v>15</v>
      </c>
      <c r="F988" s="304">
        <v>17212</v>
      </c>
      <c r="G988" s="404">
        <v>36000</v>
      </c>
      <c r="H988" s="304">
        <v>0</v>
      </c>
      <c r="I988" s="304">
        <v>0</v>
      </c>
    </row>
    <row r="989" spans="1:9">
      <c r="A989" s="357"/>
      <c r="B989" s="259"/>
      <c r="C989" s="406" t="s">
        <v>1283</v>
      </c>
      <c r="D989" s="356">
        <v>22020906</v>
      </c>
      <c r="E989" s="259" t="s">
        <v>24</v>
      </c>
      <c r="F989" s="304">
        <v>143430000</v>
      </c>
      <c r="G989" s="404">
        <v>300000000</v>
      </c>
      <c r="H989" s="304">
        <v>300000000</v>
      </c>
      <c r="I989" s="304">
        <v>300000000</v>
      </c>
    </row>
    <row r="990" spans="1:9">
      <c r="A990" s="357"/>
      <c r="B990" s="259"/>
      <c r="C990" s="406" t="s">
        <v>1283</v>
      </c>
      <c r="D990" s="356">
        <v>22021001</v>
      </c>
      <c r="E990" s="259" t="s">
        <v>16</v>
      </c>
      <c r="F990" s="304">
        <v>1195250</v>
      </c>
      <c r="G990" s="404">
        <v>480000</v>
      </c>
      <c r="H990" s="304">
        <v>480000</v>
      </c>
      <c r="I990" s="304">
        <v>480000</v>
      </c>
    </row>
    <row r="991" spans="1:9">
      <c r="A991" s="357"/>
      <c r="B991" s="259"/>
      <c r="C991" s="406" t="s">
        <v>1283</v>
      </c>
      <c r="D991" s="356">
        <v>22021003</v>
      </c>
      <c r="E991" s="259" t="s">
        <v>17</v>
      </c>
      <c r="F991" s="304">
        <v>13123845</v>
      </c>
      <c r="G991" s="404">
        <v>13800000</v>
      </c>
      <c r="H991" s="304">
        <v>23800000</v>
      </c>
      <c r="I991" s="304">
        <v>23800000</v>
      </c>
    </row>
    <row r="992" spans="1:9">
      <c r="A992" s="357"/>
      <c r="B992" s="259"/>
      <c r="C992" s="406" t="s">
        <v>1283</v>
      </c>
      <c r="D992" s="356">
        <v>22020306</v>
      </c>
      <c r="E992" s="259" t="s">
        <v>21</v>
      </c>
      <c r="F992" s="304">
        <v>12430600</v>
      </c>
      <c r="G992" s="404"/>
      <c r="H992" s="304"/>
      <c r="I992" s="304"/>
    </row>
    <row r="993" spans="1:9">
      <c r="A993" s="357"/>
      <c r="B993" s="259"/>
      <c r="C993" s="406" t="s">
        <v>1283</v>
      </c>
      <c r="D993" s="356">
        <v>22020403</v>
      </c>
      <c r="E993" s="259" t="s">
        <v>58</v>
      </c>
      <c r="F993" s="304">
        <v>344231</v>
      </c>
      <c r="G993" s="404"/>
      <c r="H993" s="304"/>
      <c r="I993" s="304"/>
    </row>
    <row r="994" spans="1:9">
      <c r="A994" s="357"/>
      <c r="B994" s="259"/>
      <c r="C994" s="406" t="s">
        <v>1283</v>
      </c>
      <c r="D994" s="356">
        <v>22020501</v>
      </c>
      <c r="E994" s="259" t="s">
        <v>82</v>
      </c>
      <c r="F994" s="304">
        <v>2390500</v>
      </c>
      <c r="G994" s="404"/>
      <c r="H994" s="304"/>
      <c r="I994" s="304"/>
    </row>
    <row r="995" spans="1:9">
      <c r="A995" s="357"/>
      <c r="B995" s="259"/>
      <c r="C995" s="406" t="s">
        <v>1283</v>
      </c>
      <c r="D995" s="356">
        <v>22020505</v>
      </c>
      <c r="E995" s="259" t="s">
        <v>145</v>
      </c>
      <c r="F995" s="304">
        <v>0</v>
      </c>
      <c r="G995" s="404"/>
      <c r="H995" s="304"/>
      <c r="I995" s="304"/>
    </row>
    <row r="996" spans="1:9">
      <c r="A996" s="357"/>
      <c r="B996" s="259"/>
      <c r="C996" s="406" t="s">
        <v>1283</v>
      </c>
      <c r="D996" s="356">
        <v>22021007</v>
      </c>
      <c r="E996" s="259" t="s">
        <v>98</v>
      </c>
      <c r="F996" s="304">
        <v>48049050</v>
      </c>
      <c r="G996" s="404"/>
      <c r="H996" s="304"/>
      <c r="I996" s="304"/>
    </row>
    <row r="997" spans="1:9">
      <c r="A997" s="357"/>
      <c r="B997" s="259"/>
      <c r="C997" s="406" t="s">
        <v>1283</v>
      </c>
      <c r="D997" s="356">
        <v>22020414</v>
      </c>
      <c r="E997" s="259" t="s">
        <v>4437</v>
      </c>
      <c r="F997" s="304">
        <v>717150</v>
      </c>
      <c r="G997" s="404"/>
      <c r="H997" s="304"/>
      <c r="I997" s="304"/>
    </row>
    <row r="998" spans="1:9" s="310" customFormat="1" ht="31.5">
      <c r="A998" s="359" t="s">
        <v>1738</v>
      </c>
      <c r="B998" s="308" t="s">
        <v>805</v>
      </c>
      <c r="C998" s="407" t="s">
        <v>1287</v>
      </c>
      <c r="D998" s="400"/>
      <c r="E998" s="308"/>
      <c r="F998" s="326">
        <f>SUM(F967:F997)</f>
        <v>286708825</v>
      </c>
      <c r="G998" s="326">
        <f>SUM(G967:G996)</f>
        <v>436480900</v>
      </c>
      <c r="H998" s="326">
        <f>SUM(H967:H996)</f>
        <v>477254900</v>
      </c>
      <c r="I998" s="326">
        <f>SUM(I967:I996)</f>
        <v>477254900</v>
      </c>
    </row>
    <row r="999" spans="1:9" s="310" customFormat="1" ht="31.5">
      <c r="A999" s="359" t="s">
        <v>1738</v>
      </c>
      <c r="B999" s="308" t="s">
        <v>805</v>
      </c>
      <c r="C999" s="407" t="s">
        <v>1288</v>
      </c>
      <c r="D999" s="400"/>
      <c r="E999" s="308"/>
      <c r="F999" s="326">
        <f>F998+F966</f>
        <v>913794299</v>
      </c>
      <c r="G999" s="326">
        <f>G998+G966</f>
        <v>1075494556.24</v>
      </c>
      <c r="H999" s="326">
        <f>H998+H966</f>
        <v>1116268556.24</v>
      </c>
      <c r="I999" s="326">
        <f>I998+I966</f>
        <v>1116268556.24</v>
      </c>
    </row>
    <row r="1000" spans="1:9" s="310" customFormat="1">
      <c r="A1000" s="359"/>
      <c r="B1000" s="308"/>
      <c r="C1000" s="407"/>
      <c r="D1000" s="400"/>
      <c r="E1000" s="308"/>
      <c r="F1000" s="408"/>
      <c r="G1000" s="404"/>
      <c r="H1000" s="326"/>
      <c r="I1000" s="326"/>
    </row>
    <row r="1001" spans="1:9" s="310" customFormat="1">
      <c r="A1001" s="359" t="s">
        <v>1739</v>
      </c>
      <c r="B1001" s="410" t="s">
        <v>796</v>
      </c>
      <c r="C1001" s="407"/>
      <c r="D1001" s="400"/>
      <c r="E1001" s="308"/>
      <c r="F1001" s="408"/>
      <c r="G1001" s="404"/>
      <c r="H1001" s="326"/>
      <c r="I1001" s="326"/>
    </row>
    <row r="1002" spans="1:9">
      <c r="A1002" s="357"/>
      <c r="B1002" s="259"/>
      <c r="C1002" s="402" t="s">
        <v>1281</v>
      </c>
      <c r="D1002" s="356">
        <v>21010101</v>
      </c>
      <c r="E1002" s="259" t="s">
        <v>368</v>
      </c>
      <c r="F1002" s="304">
        <v>107787653.16000015</v>
      </c>
      <c r="G1002" s="404">
        <v>118557441.15600009</v>
      </c>
      <c r="H1002" s="304">
        <v>130413185.2716001</v>
      </c>
      <c r="I1002" s="304">
        <v>143454503.79876012</v>
      </c>
    </row>
    <row r="1003" spans="1:9">
      <c r="A1003" s="357"/>
      <c r="B1003" s="259"/>
      <c r="C1003" s="402" t="s">
        <v>1281</v>
      </c>
      <c r="D1003" s="356">
        <v>21020101</v>
      </c>
      <c r="E1003" s="259" t="s">
        <v>377</v>
      </c>
      <c r="F1003" s="304">
        <v>26934674.520000022</v>
      </c>
      <c r="G1003" s="404">
        <v>29625897.579999998</v>
      </c>
      <c r="H1003" s="304">
        <v>32588487.338</v>
      </c>
      <c r="I1003" s="304">
        <v>35847336.071800001</v>
      </c>
    </row>
    <row r="1004" spans="1:9">
      <c r="A1004" s="357"/>
      <c r="B1004" s="259"/>
      <c r="C1004" s="402" t="s">
        <v>1281</v>
      </c>
      <c r="D1004" s="356">
        <v>21020102</v>
      </c>
      <c r="E1004" s="259" t="s">
        <v>99</v>
      </c>
      <c r="F1004" s="304">
        <v>10831511.919999961</v>
      </c>
      <c r="G1004" s="404">
        <v>11913765.380000001</v>
      </c>
      <c r="H1004" s="304">
        <v>13105141.918000001</v>
      </c>
      <c r="I1004" s="304">
        <v>14415656.109800002</v>
      </c>
    </row>
    <row r="1005" spans="1:9">
      <c r="A1005" s="357"/>
      <c r="B1005" s="259"/>
      <c r="C1005" s="402" t="s">
        <v>1281</v>
      </c>
      <c r="D1005" s="356">
        <v>21020103</v>
      </c>
      <c r="E1005" s="259" t="s">
        <v>370</v>
      </c>
      <c r="F1005" s="304">
        <v>5416973.8800000018</v>
      </c>
      <c r="G1005" s="404">
        <v>5958222.4699999997</v>
      </c>
      <c r="H1005" s="304">
        <v>6554044.7170000002</v>
      </c>
      <c r="I1005" s="304">
        <v>7209449.1886999998</v>
      </c>
    </row>
    <row r="1006" spans="1:9">
      <c r="A1006" s="357"/>
      <c r="B1006" s="259"/>
      <c r="C1006" s="402" t="s">
        <v>1281</v>
      </c>
      <c r="D1006" s="356">
        <v>21020104</v>
      </c>
      <c r="E1006" s="259" t="s">
        <v>371</v>
      </c>
      <c r="F1006" s="304">
        <v>5411637.3000000017</v>
      </c>
      <c r="G1006" s="404">
        <v>5952801.0300000021</v>
      </c>
      <c r="H1006" s="304">
        <v>6548081.1330000022</v>
      </c>
      <c r="I1006" s="304">
        <v>7202889.2463000026</v>
      </c>
    </row>
    <row r="1007" spans="1:9">
      <c r="A1007" s="357"/>
      <c r="B1007" s="259"/>
      <c r="C1007" s="402" t="s">
        <v>1281</v>
      </c>
      <c r="D1007" s="356">
        <v>21020105</v>
      </c>
      <c r="E1007" s="259" t="s">
        <v>372</v>
      </c>
      <c r="F1007" s="304">
        <v>302210.04000000004</v>
      </c>
      <c r="G1007" s="404">
        <v>300463.94</v>
      </c>
      <c r="H1007" s="304">
        <v>330510.33400000003</v>
      </c>
      <c r="I1007" s="304">
        <v>363561.36740000005</v>
      </c>
    </row>
    <row r="1008" spans="1:9">
      <c r="A1008" s="357"/>
      <c r="B1008" s="259"/>
      <c r="C1008" s="402" t="s">
        <v>1281</v>
      </c>
      <c r="D1008" s="356">
        <v>21020106</v>
      </c>
      <c r="E1008" s="259" t="s">
        <v>373</v>
      </c>
      <c r="F1008" s="304">
        <v>10778765.315999994</v>
      </c>
      <c r="G1008" s="404">
        <v>11856641.847599994</v>
      </c>
      <c r="H1008" s="304">
        <v>13042306.032359993</v>
      </c>
      <c r="I1008" s="304">
        <v>14346536.635595992</v>
      </c>
    </row>
    <row r="1009" spans="1:9">
      <c r="A1009" s="357"/>
      <c r="B1009" s="259"/>
      <c r="C1009" s="402" t="s">
        <v>1281</v>
      </c>
      <c r="D1009" s="356">
        <v>21020107</v>
      </c>
      <c r="E1009" s="259" t="s">
        <v>374</v>
      </c>
      <c r="F1009" s="304">
        <v>3240000</v>
      </c>
      <c r="G1009" s="404">
        <v>3326400</v>
      </c>
      <c r="H1009" s="304">
        <v>3659040</v>
      </c>
      <c r="I1009" s="304">
        <v>4024944</v>
      </c>
    </row>
    <row r="1010" spans="1:9">
      <c r="A1010" s="357"/>
      <c r="B1010" s="259"/>
      <c r="C1010" s="402" t="s">
        <v>1281</v>
      </c>
      <c r="D1010" s="400">
        <v>21020143</v>
      </c>
      <c r="E1010" s="259" t="s">
        <v>398</v>
      </c>
      <c r="F1010" s="304">
        <v>7066187.6619999977</v>
      </c>
      <c r="G1010" s="404">
        <v>7772806.4281999972</v>
      </c>
      <c r="H1010" s="304">
        <v>8550087.071019996</v>
      </c>
      <c r="I1010" s="304">
        <v>9405095.7781219948</v>
      </c>
    </row>
    <row r="1011" spans="1:9">
      <c r="A1011" s="357"/>
      <c r="B1011" s="259"/>
      <c r="C1011" s="402" t="s">
        <v>1281</v>
      </c>
      <c r="D1011" s="400" t="s">
        <v>2157</v>
      </c>
      <c r="E1011" s="259" t="s">
        <v>1613</v>
      </c>
      <c r="F1011" s="304">
        <v>1167373.0980000002</v>
      </c>
      <c r="G1011" s="404">
        <v>1284110.4099999999</v>
      </c>
      <c r="H1011" s="304">
        <v>1412521.4509999999</v>
      </c>
      <c r="I1011" s="304">
        <v>1553773.5961</v>
      </c>
    </row>
    <row r="1012" spans="1:9" s="310" customFormat="1" ht="31.5">
      <c r="A1012" s="359" t="s">
        <v>1739</v>
      </c>
      <c r="B1012" s="308" t="s">
        <v>796</v>
      </c>
      <c r="C1012" s="405" t="s">
        <v>1282</v>
      </c>
      <c r="D1012" s="400"/>
      <c r="E1012" s="308"/>
      <c r="F1012" s="326">
        <f>SUM(F1002:F1011)</f>
        <v>178936986.89600009</v>
      </c>
      <c r="G1012" s="326">
        <f>SUM(G1002:G1011)</f>
        <v>196548550.24180007</v>
      </c>
      <c r="H1012" s="326">
        <f>SUM(H1002:H1011)</f>
        <v>216203405.26598012</v>
      </c>
      <c r="I1012" s="326">
        <f>SUM(I1002:I1011)</f>
        <v>237823745.79257813</v>
      </c>
    </row>
    <row r="1013" spans="1:9">
      <c r="A1013" s="357"/>
      <c r="B1013" s="259"/>
      <c r="C1013" s="406" t="s">
        <v>1283</v>
      </c>
      <c r="D1013" s="356">
        <v>21020122</v>
      </c>
      <c r="E1013" s="259" t="s">
        <v>130</v>
      </c>
      <c r="F1013" s="409"/>
      <c r="G1013" s="404">
        <v>0</v>
      </c>
      <c r="H1013" s="304">
        <v>11420765</v>
      </c>
      <c r="I1013" s="304">
        <v>11420765</v>
      </c>
    </row>
    <row r="1014" spans="1:9">
      <c r="A1014" s="357"/>
      <c r="B1014" s="259"/>
      <c r="C1014" s="406" t="s">
        <v>1283</v>
      </c>
      <c r="D1014" s="356">
        <v>22020105</v>
      </c>
      <c r="E1014" s="259" t="s">
        <v>1250</v>
      </c>
      <c r="F1014" s="304">
        <v>12281433</v>
      </c>
      <c r="G1014" s="404">
        <v>6048000</v>
      </c>
      <c r="H1014" s="304">
        <v>6048000</v>
      </c>
      <c r="I1014" s="304">
        <v>6048000</v>
      </c>
    </row>
    <row r="1015" spans="1:9">
      <c r="A1015" s="357"/>
      <c r="B1015" s="259"/>
      <c r="C1015" s="406" t="s">
        <v>1283</v>
      </c>
      <c r="D1015" s="356">
        <v>22020305</v>
      </c>
      <c r="E1015" s="259" t="s">
        <v>35</v>
      </c>
      <c r="F1015" s="304">
        <v>1440862</v>
      </c>
      <c r="G1015" s="404">
        <v>3000000</v>
      </c>
      <c r="H1015" s="304">
        <v>3000000</v>
      </c>
      <c r="I1015" s="304">
        <v>3000000</v>
      </c>
    </row>
    <row r="1016" spans="1:9">
      <c r="A1016" s="357"/>
      <c r="B1016" s="259"/>
      <c r="C1016" s="406" t="s">
        <v>1283</v>
      </c>
      <c r="D1016" s="356">
        <v>22020309</v>
      </c>
      <c r="E1016" s="259" t="s">
        <v>7</v>
      </c>
      <c r="F1016" s="304"/>
      <c r="G1016" s="404">
        <v>5640000</v>
      </c>
      <c r="H1016" s="304">
        <v>17280000</v>
      </c>
      <c r="I1016" s="304">
        <v>17280000</v>
      </c>
    </row>
    <row r="1017" spans="1:9">
      <c r="A1017" s="357"/>
      <c r="B1017" s="259"/>
      <c r="C1017" s="406" t="s">
        <v>1283</v>
      </c>
      <c r="D1017" s="356">
        <v>22020310</v>
      </c>
      <c r="E1017" s="259" t="s">
        <v>1255</v>
      </c>
      <c r="F1017" s="304">
        <v>34423200</v>
      </c>
      <c r="G1017" s="404">
        <v>25600365</v>
      </c>
      <c r="H1017" s="304">
        <v>100000000</v>
      </c>
      <c r="I1017" s="304">
        <v>100000000</v>
      </c>
    </row>
    <row r="1018" spans="1:9">
      <c r="A1018" s="357"/>
      <c r="B1018" s="259"/>
      <c r="C1018" s="406" t="s">
        <v>1283</v>
      </c>
      <c r="D1018" s="356">
        <v>22020311</v>
      </c>
      <c r="E1018" s="259" t="s">
        <v>56</v>
      </c>
      <c r="F1018" s="304">
        <v>1912400</v>
      </c>
      <c r="G1018" s="404">
        <v>10600000</v>
      </c>
      <c r="H1018" s="304">
        <v>21600000</v>
      </c>
      <c r="I1018" s="304">
        <v>21600000</v>
      </c>
    </row>
    <row r="1019" spans="1:9">
      <c r="A1019" s="357"/>
      <c r="B1019" s="259"/>
      <c r="C1019" s="406" t="s">
        <v>1283</v>
      </c>
      <c r="D1019" s="356">
        <v>22020710</v>
      </c>
      <c r="E1019" s="259" t="s">
        <v>1256</v>
      </c>
      <c r="F1019" s="304">
        <v>4781000</v>
      </c>
      <c r="G1019" s="404">
        <v>2000000</v>
      </c>
      <c r="H1019" s="304">
        <v>2000000</v>
      </c>
      <c r="I1019" s="304">
        <v>2000000</v>
      </c>
    </row>
    <row r="1020" spans="1:9">
      <c r="A1020" s="357"/>
      <c r="B1020" s="259"/>
      <c r="C1020" s="406" t="s">
        <v>1283</v>
      </c>
      <c r="D1020" s="356">
        <v>22020801</v>
      </c>
      <c r="E1020" s="259" t="s">
        <v>13</v>
      </c>
      <c r="F1020" s="304">
        <v>1864590</v>
      </c>
      <c r="G1020" s="404">
        <v>3840000</v>
      </c>
      <c r="H1020" s="304">
        <v>3840000</v>
      </c>
      <c r="I1020" s="304">
        <v>3840000</v>
      </c>
    </row>
    <row r="1021" spans="1:9">
      <c r="A1021" s="357"/>
      <c r="B1021" s="259"/>
      <c r="C1021" s="406" t="s">
        <v>1283</v>
      </c>
      <c r="D1021" s="356">
        <v>22020803</v>
      </c>
      <c r="E1021" s="259" t="s">
        <v>14</v>
      </c>
      <c r="F1021" s="304">
        <v>917952</v>
      </c>
      <c r="G1021" s="404">
        <v>3680000</v>
      </c>
      <c r="H1021" s="304">
        <v>7680000</v>
      </c>
      <c r="I1021" s="304">
        <v>7680000</v>
      </c>
    </row>
    <row r="1022" spans="1:9">
      <c r="A1022" s="357"/>
      <c r="B1022" s="259"/>
      <c r="C1022" s="406" t="s">
        <v>1283</v>
      </c>
      <c r="D1022" s="356">
        <v>22021001</v>
      </c>
      <c r="E1022" s="259" t="s">
        <v>16</v>
      </c>
      <c r="F1022" s="304">
        <v>1912400</v>
      </c>
      <c r="G1022" s="404">
        <v>2360000</v>
      </c>
      <c r="H1022" s="304">
        <v>6360000</v>
      </c>
      <c r="I1022" s="304">
        <v>6360000</v>
      </c>
    </row>
    <row r="1023" spans="1:9">
      <c r="A1023" s="357"/>
      <c r="B1023" s="259"/>
      <c r="C1023" s="406" t="s">
        <v>1283</v>
      </c>
      <c r="D1023" s="356">
        <v>22021021</v>
      </c>
      <c r="E1023" s="259" t="s">
        <v>120</v>
      </c>
      <c r="F1023" s="304"/>
      <c r="G1023" s="404">
        <v>30263981.18</v>
      </c>
      <c r="H1023" s="304">
        <v>44263981.18</v>
      </c>
      <c r="I1023" s="304">
        <v>44263981.18</v>
      </c>
    </row>
    <row r="1024" spans="1:9">
      <c r="A1024" s="357"/>
      <c r="B1024" s="259"/>
      <c r="C1024" s="406" t="s">
        <v>1283</v>
      </c>
      <c r="D1024" s="356">
        <v>22021032</v>
      </c>
      <c r="E1024" s="259" t="s">
        <v>65</v>
      </c>
      <c r="F1024" s="304">
        <v>901768</v>
      </c>
      <c r="G1024" s="404">
        <v>1500000</v>
      </c>
      <c r="H1024" s="304">
        <v>3000000</v>
      </c>
      <c r="I1024" s="304">
        <v>3000000</v>
      </c>
    </row>
    <row r="1025" spans="1:9">
      <c r="A1025" s="357"/>
      <c r="B1025" s="259"/>
      <c r="C1025" s="406" t="s">
        <v>1283</v>
      </c>
      <c r="D1025" s="356">
        <v>22021050</v>
      </c>
      <c r="E1025" s="259" t="s">
        <v>66</v>
      </c>
      <c r="F1025" s="304"/>
      <c r="G1025" s="404">
        <v>5640000</v>
      </c>
      <c r="H1025" s="304">
        <v>17280000</v>
      </c>
      <c r="I1025" s="304">
        <v>17280000</v>
      </c>
    </row>
    <row r="1026" spans="1:9">
      <c r="A1026" s="357"/>
      <c r="B1026" s="259"/>
      <c r="C1026" s="406" t="s">
        <v>1283</v>
      </c>
      <c r="D1026" s="400">
        <v>22020619</v>
      </c>
      <c r="E1026" s="259" t="s">
        <v>2122</v>
      </c>
      <c r="F1026" s="304">
        <v>3980183</v>
      </c>
      <c r="G1026" s="404">
        <v>6210000</v>
      </c>
      <c r="H1026" s="304"/>
      <c r="I1026" s="304"/>
    </row>
    <row r="1027" spans="1:9">
      <c r="A1027" s="357"/>
      <c r="B1027" s="259"/>
      <c r="C1027" s="406" t="s">
        <v>1283</v>
      </c>
      <c r="D1027" s="400">
        <v>22020620</v>
      </c>
      <c r="E1027" s="259" t="s">
        <v>2123</v>
      </c>
      <c r="F1027" s="304">
        <v>2314004</v>
      </c>
      <c r="G1027" s="404">
        <v>4567200</v>
      </c>
      <c r="H1027" s="304"/>
      <c r="I1027" s="304"/>
    </row>
    <row r="1028" spans="1:9">
      <c r="A1028" s="357"/>
      <c r="B1028" s="259"/>
      <c r="C1028" s="406" t="s">
        <v>1283</v>
      </c>
      <c r="D1028" s="400">
        <v>22020612</v>
      </c>
      <c r="E1028" s="259" t="s">
        <v>2124</v>
      </c>
      <c r="F1028" s="304">
        <v>5737200</v>
      </c>
      <c r="G1028" s="404">
        <v>7200000</v>
      </c>
      <c r="H1028" s="304"/>
      <c r="I1028" s="304"/>
    </row>
    <row r="1029" spans="1:9">
      <c r="A1029" s="357"/>
      <c r="B1029" s="259"/>
      <c r="C1029" s="406" t="s">
        <v>1283</v>
      </c>
      <c r="D1029" s="400">
        <v>22021068</v>
      </c>
      <c r="E1029" s="259" t="s">
        <v>2125</v>
      </c>
      <c r="F1029" s="304"/>
      <c r="G1029" s="404">
        <v>16896000</v>
      </c>
      <c r="H1029" s="304"/>
      <c r="I1029" s="304"/>
    </row>
    <row r="1030" spans="1:9">
      <c r="A1030" s="357"/>
      <c r="B1030" s="259"/>
      <c r="C1030" s="406" t="s">
        <v>1283</v>
      </c>
      <c r="D1030" s="356">
        <v>22020401</v>
      </c>
      <c r="E1030" s="259" t="s">
        <v>2094</v>
      </c>
      <c r="F1030" s="304">
        <v>2151450</v>
      </c>
      <c r="G1030" s="404"/>
      <c r="H1030" s="304"/>
      <c r="I1030" s="304"/>
    </row>
    <row r="1031" spans="1:9">
      <c r="A1031" s="357"/>
      <c r="B1031" s="259"/>
      <c r="C1031" s="406" t="s">
        <v>1283</v>
      </c>
      <c r="D1031" s="356">
        <v>22021003</v>
      </c>
      <c r="E1031" s="259" t="s">
        <v>17</v>
      </c>
      <c r="F1031" s="304">
        <v>11155498</v>
      </c>
      <c r="G1031" s="404"/>
      <c r="H1031" s="304"/>
      <c r="I1031" s="304"/>
    </row>
    <row r="1032" spans="1:9">
      <c r="A1032" s="357"/>
      <c r="B1032" s="259"/>
      <c r="C1032" s="406" t="s">
        <v>1283</v>
      </c>
      <c r="D1032" s="400">
        <v>22020316</v>
      </c>
      <c r="E1032" s="259" t="s">
        <v>4403</v>
      </c>
      <c r="F1032" s="304">
        <v>11474400</v>
      </c>
      <c r="G1032" s="404"/>
      <c r="H1032" s="304"/>
      <c r="I1032" s="304"/>
    </row>
    <row r="1033" spans="1:9" s="310" customFormat="1" ht="31.5">
      <c r="A1033" s="359" t="s">
        <v>1739</v>
      </c>
      <c r="B1033" s="308" t="s">
        <v>796</v>
      </c>
      <c r="C1033" s="407" t="s">
        <v>1287</v>
      </c>
      <c r="D1033" s="400"/>
      <c r="E1033" s="308"/>
      <c r="F1033" s="326">
        <f>SUM(F1013:F1032)</f>
        <v>97248340</v>
      </c>
      <c r="G1033" s="326">
        <f>SUM(G1013:G1032)</f>
        <v>135045546.18000001</v>
      </c>
      <c r="H1033" s="326">
        <f>SUM(H1013:H1032)</f>
        <v>243772746.18000001</v>
      </c>
      <c r="I1033" s="326">
        <f>SUM(I1013:I1032)</f>
        <v>243772746.18000001</v>
      </c>
    </row>
    <row r="1034" spans="1:9" s="310" customFormat="1" ht="31.5">
      <c r="A1034" s="359" t="s">
        <v>1739</v>
      </c>
      <c r="B1034" s="308" t="s">
        <v>796</v>
      </c>
      <c r="C1034" s="407" t="s">
        <v>1288</v>
      </c>
      <c r="D1034" s="400"/>
      <c r="E1034" s="308"/>
      <c r="F1034" s="326">
        <f>F1033+F1012</f>
        <v>276185326.89600009</v>
      </c>
      <c r="G1034" s="326">
        <f>G1033+G1012</f>
        <v>331594096.42180008</v>
      </c>
      <c r="H1034" s="326">
        <f>H1033+H1012</f>
        <v>459976151.44598013</v>
      </c>
      <c r="I1034" s="326">
        <f>I1033+I1012</f>
        <v>481596491.97257817</v>
      </c>
    </row>
    <row r="1035" spans="1:9" s="310" customFormat="1">
      <c r="A1035" s="359"/>
      <c r="B1035" s="308"/>
      <c r="C1035" s="407"/>
      <c r="D1035" s="400"/>
      <c r="E1035" s="308"/>
      <c r="F1035" s="408"/>
      <c r="G1035" s="404"/>
      <c r="H1035" s="326"/>
      <c r="I1035" s="326"/>
    </row>
    <row r="1036" spans="1:9" s="310" customFormat="1">
      <c r="A1036" s="359" t="s">
        <v>1740</v>
      </c>
      <c r="B1036" s="410" t="s">
        <v>1473</v>
      </c>
      <c r="C1036" s="407"/>
      <c r="D1036" s="400"/>
      <c r="E1036" s="308"/>
      <c r="F1036" s="408"/>
      <c r="G1036" s="404"/>
      <c r="H1036" s="326"/>
      <c r="I1036" s="326"/>
    </row>
    <row r="1037" spans="1:9">
      <c r="A1037" s="357"/>
      <c r="B1037" s="259"/>
      <c r="C1037" s="402" t="s">
        <v>1281</v>
      </c>
      <c r="D1037" s="356">
        <v>21010101</v>
      </c>
      <c r="E1037" s="259" t="s">
        <v>368</v>
      </c>
      <c r="F1037" s="304">
        <v>3873048</v>
      </c>
      <c r="G1037" s="404">
        <v>3873048</v>
      </c>
      <c r="H1037" s="404">
        <v>3873048</v>
      </c>
      <c r="I1037" s="404">
        <v>3873048</v>
      </c>
    </row>
    <row r="1038" spans="1:9">
      <c r="A1038" s="357"/>
      <c r="B1038" s="259"/>
      <c r="C1038" s="402" t="s">
        <v>1281</v>
      </c>
      <c r="D1038" s="356">
        <v>21020101</v>
      </c>
      <c r="E1038" s="259" t="s">
        <v>369</v>
      </c>
      <c r="F1038" s="304">
        <v>968250</v>
      </c>
      <c r="G1038" s="404">
        <v>968250</v>
      </c>
      <c r="H1038" s="404">
        <v>968250</v>
      </c>
      <c r="I1038" s="404">
        <v>968250</v>
      </c>
    </row>
    <row r="1039" spans="1:9">
      <c r="A1039" s="357"/>
      <c r="B1039" s="259"/>
      <c r="C1039" s="402" t="s">
        <v>1281</v>
      </c>
      <c r="D1039" s="356">
        <v>21020102</v>
      </c>
      <c r="E1039" s="259" t="s">
        <v>99</v>
      </c>
      <c r="F1039" s="304">
        <v>387306</v>
      </c>
      <c r="G1039" s="404">
        <v>387306</v>
      </c>
      <c r="H1039" s="404">
        <v>387306</v>
      </c>
      <c r="I1039" s="404">
        <v>387306</v>
      </c>
    </row>
    <row r="1040" spans="1:9">
      <c r="A1040" s="357"/>
      <c r="B1040" s="259"/>
      <c r="C1040" s="402" t="s">
        <v>1281</v>
      </c>
      <c r="D1040" s="356">
        <v>21020103</v>
      </c>
      <c r="E1040" s="259" t="s">
        <v>370</v>
      </c>
      <c r="F1040" s="304">
        <v>193653</v>
      </c>
      <c r="G1040" s="404">
        <v>193653</v>
      </c>
      <c r="H1040" s="404">
        <v>193653</v>
      </c>
      <c r="I1040" s="404">
        <v>193653</v>
      </c>
    </row>
    <row r="1041" spans="1:9">
      <c r="A1041" s="357"/>
      <c r="B1041" s="259"/>
      <c r="C1041" s="402" t="s">
        <v>1281</v>
      </c>
      <c r="D1041" s="356">
        <v>21020104</v>
      </c>
      <c r="E1041" s="259" t="s">
        <v>371</v>
      </c>
      <c r="F1041" s="304">
        <v>193653</v>
      </c>
      <c r="G1041" s="404">
        <v>193653</v>
      </c>
      <c r="H1041" s="404">
        <v>193653</v>
      </c>
      <c r="I1041" s="404">
        <v>193653</v>
      </c>
    </row>
    <row r="1042" spans="1:9">
      <c r="A1042" s="357"/>
      <c r="B1042" s="259"/>
      <c r="C1042" s="402" t="s">
        <v>1281</v>
      </c>
      <c r="D1042" s="356">
        <v>21020105</v>
      </c>
      <c r="E1042" s="259" t="s">
        <v>372</v>
      </c>
      <c r="F1042" s="304">
        <v>91860</v>
      </c>
      <c r="G1042" s="404">
        <v>91860</v>
      </c>
      <c r="H1042" s="404">
        <v>91860</v>
      </c>
      <c r="I1042" s="404">
        <v>91860</v>
      </c>
    </row>
    <row r="1043" spans="1:9">
      <c r="A1043" s="357"/>
      <c r="B1043" s="259"/>
      <c r="C1043" s="402" t="s">
        <v>1281</v>
      </c>
      <c r="D1043" s="356">
        <v>21020106</v>
      </c>
      <c r="E1043" s="259" t="s">
        <v>373</v>
      </c>
      <c r="F1043" s="304">
        <v>387306</v>
      </c>
      <c r="G1043" s="404">
        <v>387306</v>
      </c>
      <c r="H1043" s="404">
        <v>387306</v>
      </c>
      <c r="I1043" s="404">
        <v>387306</v>
      </c>
    </row>
    <row r="1044" spans="1:9">
      <c r="A1044" s="357"/>
      <c r="B1044" s="259"/>
      <c r="C1044" s="402" t="s">
        <v>1281</v>
      </c>
      <c r="D1044" s="356">
        <v>21020107</v>
      </c>
      <c r="E1044" s="259" t="s">
        <v>374</v>
      </c>
      <c r="F1044" s="304">
        <v>648000</v>
      </c>
      <c r="G1044" s="404">
        <v>648000</v>
      </c>
      <c r="H1044" s="404">
        <v>648000</v>
      </c>
      <c r="I1044" s="404">
        <v>648000</v>
      </c>
    </row>
    <row r="1045" spans="1:9" s="310" customFormat="1" ht="31.5">
      <c r="A1045" s="359" t="s">
        <v>1740</v>
      </c>
      <c r="B1045" s="308" t="s">
        <v>1473</v>
      </c>
      <c r="C1045" s="405" t="s">
        <v>1281</v>
      </c>
      <c r="D1045" s="400"/>
      <c r="E1045" s="308"/>
      <c r="F1045" s="326">
        <f>SUM(F1037:F1044)</f>
        <v>6743076</v>
      </c>
      <c r="G1045" s="326">
        <f>SUM(G1037:G1044)</f>
        <v>6743076</v>
      </c>
      <c r="H1045" s="326">
        <f>SUM(H1037:H1044)</f>
        <v>6743076</v>
      </c>
      <c r="I1045" s="326">
        <f>SUM(I1037:I1044)</f>
        <v>6743076</v>
      </c>
    </row>
    <row r="1046" spans="1:9">
      <c r="A1046" s="357"/>
      <c r="B1046" s="259"/>
      <c r="C1046" s="406" t="s">
        <v>1283</v>
      </c>
      <c r="D1046" s="356">
        <v>22020105</v>
      </c>
      <c r="E1046" s="259" t="s">
        <v>1250</v>
      </c>
      <c r="F1046" s="304">
        <v>478100</v>
      </c>
      <c r="G1046" s="404">
        <v>780000</v>
      </c>
      <c r="H1046" s="304">
        <v>780000</v>
      </c>
      <c r="I1046" s="304">
        <v>780000</v>
      </c>
    </row>
    <row r="1047" spans="1:9">
      <c r="A1047" s="357"/>
      <c r="B1047" s="259"/>
      <c r="C1047" s="406" t="s">
        <v>1283</v>
      </c>
      <c r="D1047" s="356">
        <v>22020108</v>
      </c>
      <c r="E1047" s="259" t="s">
        <v>50</v>
      </c>
      <c r="F1047" s="304"/>
      <c r="G1047" s="404">
        <v>60000</v>
      </c>
      <c r="H1047" s="304">
        <v>60000</v>
      </c>
      <c r="I1047" s="304">
        <v>60000</v>
      </c>
    </row>
    <row r="1048" spans="1:9">
      <c r="A1048" s="357"/>
      <c r="B1048" s="259"/>
      <c r="C1048" s="406" t="s">
        <v>1283</v>
      </c>
      <c r="D1048" s="356">
        <v>22020301</v>
      </c>
      <c r="E1048" s="259" t="s">
        <v>5</v>
      </c>
      <c r="F1048" s="304">
        <v>593226</v>
      </c>
      <c r="G1048" s="404">
        <v>280000</v>
      </c>
      <c r="H1048" s="304">
        <v>280000</v>
      </c>
      <c r="I1048" s="304">
        <v>280000</v>
      </c>
    </row>
    <row r="1049" spans="1:9">
      <c r="A1049" s="357"/>
      <c r="B1049" s="259"/>
      <c r="C1049" s="406" t="s">
        <v>1283</v>
      </c>
      <c r="D1049" s="356">
        <v>22020305</v>
      </c>
      <c r="E1049" s="259" t="s">
        <v>35</v>
      </c>
      <c r="F1049" s="304">
        <v>478100</v>
      </c>
      <c r="G1049" s="404">
        <v>820000</v>
      </c>
      <c r="H1049" s="304">
        <v>820000</v>
      </c>
      <c r="I1049" s="304">
        <v>820000</v>
      </c>
    </row>
    <row r="1050" spans="1:9">
      <c r="A1050" s="357"/>
      <c r="B1050" s="259"/>
      <c r="C1050" s="406" t="s">
        <v>1283</v>
      </c>
      <c r="D1050" s="356">
        <v>22020315</v>
      </c>
      <c r="E1050" s="259" t="s">
        <v>8</v>
      </c>
      <c r="F1050" s="304"/>
      <c r="G1050" s="404">
        <v>330000</v>
      </c>
      <c r="H1050" s="304">
        <v>330000</v>
      </c>
      <c r="I1050" s="304">
        <v>330000</v>
      </c>
    </row>
    <row r="1051" spans="1:9">
      <c r="A1051" s="357"/>
      <c r="B1051" s="259"/>
      <c r="C1051" s="406" t="s">
        <v>1283</v>
      </c>
      <c r="D1051" s="356">
        <v>22020402</v>
      </c>
      <c r="E1051" s="259" t="s">
        <v>36</v>
      </c>
      <c r="F1051" s="304">
        <v>95620</v>
      </c>
      <c r="G1051" s="404">
        <v>100000</v>
      </c>
      <c r="H1051" s="304">
        <v>100000</v>
      </c>
      <c r="I1051" s="304">
        <v>100000</v>
      </c>
    </row>
    <row r="1052" spans="1:9">
      <c r="A1052" s="357"/>
      <c r="B1052" s="259"/>
      <c r="C1052" s="406" t="s">
        <v>1283</v>
      </c>
      <c r="D1052" s="356">
        <v>22020404</v>
      </c>
      <c r="E1052" s="259" t="s">
        <v>735</v>
      </c>
      <c r="F1052" s="304">
        <v>478100</v>
      </c>
      <c r="G1052" s="404">
        <v>480000</v>
      </c>
      <c r="H1052" s="304">
        <v>480000</v>
      </c>
      <c r="I1052" s="304">
        <v>480000</v>
      </c>
    </row>
    <row r="1053" spans="1:9">
      <c r="A1053" s="357"/>
      <c r="B1053" s="259"/>
      <c r="C1053" s="406" t="s">
        <v>1283</v>
      </c>
      <c r="D1053" s="356">
        <v>22020405</v>
      </c>
      <c r="E1053" s="259" t="s">
        <v>9</v>
      </c>
      <c r="F1053" s="304">
        <v>478100</v>
      </c>
      <c r="G1053" s="404">
        <v>150000</v>
      </c>
      <c r="H1053" s="304">
        <v>150000</v>
      </c>
      <c r="I1053" s="304">
        <v>150000</v>
      </c>
    </row>
    <row r="1054" spans="1:9">
      <c r="A1054" s="357"/>
      <c r="B1054" s="259"/>
      <c r="C1054" s="406" t="s">
        <v>1283</v>
      </c>
      <c r="D1054" s="356">
        <v>22020416</v>
      </c>
      <c r="E1054" s="259" t="s">
        <v>46</v>
      </c>
      <c r="F1054" s="304">
        <v>344232</v>
      </c>
      <c r="G1054" s="404">
        <v>500700</v>
      </c>
      <c r="H1054" s="304">
        <v>500700</v>
      </c>
      <c r="I1054" s="304">
        <v>500700</v>
      </c>
    </row>
    <row r="1055" spans="1:9">
      <c r="A1055" s="357"/>
      <c r="B1055" s="259"/>
      <c r="C1055" s="406" t="s">
        <v>1283</v>
      </c>
      <c r="D1055" s="356">
        <v>22020803</v>
      </c>
      <c r="E1055" s="259" t="s">
        <v>14</v>
      </c>
      <c r="F1055" s="304">
        <v>497224</v>
      </c>
      <c r="G1055" s="404">
        <v>339300</v>
      </c>
      <c r="H1055" s="304">
        <v>339300</v>
      </c>
      <c r="I1055" s="304">
        <v>339300</v>
      </c>
    </row>
    <row r="1056" spans="1:9">
      <c r="A1056" s="357"/>
      <c r="B1056" s="259"/>
      <c r="C1056" s="406" t="s">
        <v>1283</v>
      </c>
      <c r="D1056" s="356">
        <v>22020901</v>
      </c>
      <c r="E1056" s="259" t="s">
        <v>15</v>
      </c>
      <c r="F1056" s="304">
        <v>17212</v>
      </c>
      <c r="G1056" s="404">
        <v>20000</v>
      </c>
      <c r="H1056" s="304">
        <v>20000</v>
      </c>
      <c r="I1056" s="304">
        <v>20000</v>
      </c>
    </row>
    <row r="1057" spans="1:9">
      <c r="A1057" s="357"/>
      <c r="B1057" s="259"/>
      <c r="C1057" s="406" t="s">
        <v>1283</v>
      </c>
      <c r="D1057" s="356">
        <v>22021001</v>
      </c>
      <c r="E1057" s="259" t="s">
        <v>16</v>
      </c>
      <c r="F1057" s="304">
        <v>239050</v>
      </c>
      <c r="G1057" s="404">
        <v>51837.96</v>
      </c>
      <c r="H1057" s="304">
        <v>51837.96</v>
      </c>
      <c r="I1057" s="304">
        <v>51837.96</v>
      </c>
    </row>
    <row r="1058" spans="1:9">
      <c r="A1058" s="357"/>
      <c r="B1058" s="259"/>
      <c r="C1058" s="406" t="s">
        <v>1283</v>
      </c>
      <c r="D1058" s="356">
        <v>22021026</v>
      </c>
      <c r="E1058" s="259" t="s">
        <v>19</v>
      </c>
      <c r="F1058" s="304"/>
      <c r="G1058" s="404">
        <v>339359.95</v>
      </c>
      <c r="H1058" s="304">
        <v>339359.95</v>
      </c>
      <c r="I1058" s="304">
        <v>339359.95</v>
      </c>
    </row>
    <row r="1059" spans="1:9">
      <c r="A1059" s="357"/>
      <c r="B1059" s="259"/>
      <c r="C1059" s="406" t="s">
        <v>1283</v>
      </c>
      <c r="D1059" s="356">
        <v>22020310</v>
      </c>
      <c r="E1059" s="259" t="s">
        <v>4398</v>
      </c>
      <c r="F1059" s="304">
        <v>191240</v>
      </c>
      <c r="G1059" s="404"/>
      <c r="H1059" s="304"/>
      <c r="I1059" s="304"/>
    </row>
    <row r="1060" spans="1:9">
      <c r="A1060" s="357"/>
      <c r="B1060" s="259"/>
      <c r="C1060" s="406" t="s">
        <v>1283</v>
      </c>
      <c r="D1060" s="356">
        <v>22020401</v>
      </c>
      <c r="E1060" s="259" t="s">
        <v>2094</v>
      </c>
      <c r="F1060" s="304">
        <v>206539</v>
      </c>
      <c r="G1060" s="404"/>
      <c r="H1060" s="304"/>
      <c r="I1060" s="304"/>
    </row>
    <row r="1061" spans="1:9">
      <c r="A1061" s="357"/>
      <c r="B1061" s="259"/>
      <c r="C1061" s="406" t="s">
        <v>1283</v>
      </c>
      <c r="D1061" s="356">
        <v>22020403</v>
      </c>
      <c r="E1061" s="259" t="s">
        <v>4399</v>
      </c>
      <c r="F1061" s="304">
        <v>114745</v>
      </c>
      <c r="G1061" s="404"/>
      <c r="H1061" s="304"/>
      <c r="I1061" s="304"/>
    </row>
    <row r="1062" spans="1:9">
      <c r="A1062" s="357"/>
      <c r="B1062" s="259"/>
      <c r="C1062" s="406" t="s">
        <v>1283</v>
      </c>
      <c r="D1062" s="356">
        <v>22020703</v>
      </c>
      <c r="E1062" s="259" t="s">
        <v>41</v>
      </c>
      <c r="F1062" s="304">
        <v>478100</v>
      </c>
      <c r="G1062" s="404"/>
      <c r="H1062" s="304"/>
      <c r="I1062" s="304"/>
    </row>
    <row r="1063" spans="1:9">
      <c r="A1063" s="357"/>
      <c r="B1063" s="259"/>
      <c r="C1063" s="406" t="s">
        <v>1283</v>
      </c>
      <c r="D1063" s="356">
        <v>22020710</v>
      </c>
      <c r="E1063" s="259" t="s">
        <v>1256</v>
      </c>
      <c r="F1063" s="304">
        <v>1912400</v>
      </c>
      <c r="G1063" s="404"/>
      <c r="H1063" s="304"/>
      <c r="I1063" s="304"/>
    </row>
    <row r="1064" spans="1:9">
      <c r="A1064" s="357"/>
      <c r="B1064" s="259"/>
      <c r="C1064" s="406" t="s">
        <v>1283</v>
      </c>
      <c r="D1064" s="356">
        <v>22020801</v>
      </c>
      <c r="E1064" s="259" t="s">
        <v>13</v>
      </c>
      <c r="F1064" s="304">
        <v>360487</v>
      </c>
      <c r="G1064" s="404"/>
      <c r="H1064" s="304"/>
      <c r="I1064" s="304"/>
    </row>
    <row r="1065" spans="1:9">
      <c r="A1065" s="357"/>
      <c r="B1065" s="259"/>
      <c r="C1065" s="406" t="s">
        <v>1283</v>
      </c>
      <c r="D1065" s="356">
        <v>22021002</v>
      </c>
      <c r="E1065" s="259" t="s">
        <v>2101</v>
      </c>
      <c r="F1065" s="304">
        <v>2868600</v>
      </c>
      <c r="G1065" s="404"/>
      <c r="H1065" s="304"/>
      <c r="I1065" s="304"/>
    </row>
    <row r="1066" spans="1:9">
      <c r="A1066" s="357"/>
      <c r="B1066" s="259"/>
      <c r="C1066" s="406" t="s">
        <v>1283</v>
      </c>
      <c r="D1066" s="356">
        <v>22021003</v>
      </c>
      <c r="E1066" s="259" t="s">
        <v>4347</v>
      </c>
      <c r="F1066" s="304">
        <v>1147440</v>
      </c>
      <c r="G1066" s="404"/>
      <c r="H1066" s="304"/>
      <c r="I1066" s="304"/>
    </row>
    <row r="1067" spans="1:9">
      <c r="A1067" s="357"/>
      <c r="B1067" s="259"/>
      <c r="C1067" s="406" t="s">
        <v>1283</v>
      </c>
      <c r="D1067" s="356">
        <v>22020709</v>
      </c>
      <c r="E1067" s="259" t="s">
        <v>23</v>
      </c>
      <c r="F1067" s="304">
        <v>478100</v>
      </c>
      <c r="G1067" s="404"/>
      <c r="H1067" s="304"/>
      <c r="I1067" s="304"/>
    </row>
    <row r="1068" spans="1:9" s="310" customFormat="1" ht="31.5">
      <c r="A1068" s="359" t="s">
        <v>1740</v>
      </c>
      <c r="B1068" s="308" t="s">
        <v>1473</v>
      </c>
      <c r="C1068" s="407" t="s">
        <v>1287</v>
      </c>
      <c r="D1068" s="400"/>
      <c r="E1068" s="308"/>
      <c r="F1068" s="326">
        <f>SUM(F1046:F1067)</f>
        <v>11456615</v>
      </c>
      <c r="G1068" s="326">
        <f t="shared" ref="G1068:I1068" si="16">SUM(G1046:G1067)</f>
        <v>4251197.91</v>
      </c>
      <c r="H1068" s="326">
        <f t="shared" si="16"/>
        <v>4251197.91</v>
      </c>
      <c r="I1068" s="326">
        <f t="shared" si="16"/>
        <v>4251197.91</v>
      </c>
    </row>
    <row r="1069" spans="1:9" s="310" customFormat="1" ht="31.5">
      <c r="A1069" s="359" t="s">
        <v>1740</v>
      </c>
      <c r="B1069" s="308" t="s">
        <v>1473</v>
      </c>
      <c r="C1069" s="407" t="s">
        <v>1288</v>
      </c>
      <c r="D1069" s="400"/>
      <c r="E1069" s="308"/>
      <c r="F1069" s="326">
        <f>F1068+F1045</f>
        <v>18199691</v>
      </c>
      <c r="G1069" s="326">
        <f>G1068+G1045</f>
        <v>10994273.91</v>
      </c>
      <c r="H1069" s="326">
        <f>H1068+H1045</f>
        <v>10994273.91</v>
      </c>
      <c r="I1069" s="326">
        <f>I1068+I1045</f>
        <v>10994273.91</v>
      </c>
    </row>
    <row r="1070" spans="1:9" s="310" customFormat="1">
      <c r="A1070" s="359"/>
      <c r="B1070" s="308"/>
      <c r="C1070" s="407"/>
      <c r="D1070" s="400"/>
      <c r="E1070" s="308"/>
      <c r="F1070" s="408"/>
      <c r="G1070" s="404"/>
      <c r="H1070" s="326"/>
      <c r="I1070" s="326"/>
    </row>
    <row r="1071" spans="1:9" s="310" customFormat="1">
      <c r="A1071" s="359" t="s">
        <v>134</v>
      </c>
      <c r="B1071" s="410" t="s">
        <v>637</v>
      </c>
      <c r="C1071" s="407"/>
      <c r="D1071" s="400"/>
      <c r="E1071" s="308"/>
      <c r="F1071" s="408"/>
      <c r="G1071" s="404"/>
      <c r="H1071" s="326"/>
      <c r="I1071" s="326"/>
    </row>
    <row r="1072" spans="1:9">
      <c r="A1072" s="357"/>
      <c r="B1072" s="259"/>
      <c r="C1072" s="402" t="s">
        <v>1281</v>
      </c>
      <c r="D1072" s="356">
        <v>21010101</v>
      </c>
      <c r="E1072" s="259" t="s">
        <v>368</v>
      </c>
      <c r="F1072" s="304">
        <v>169391566</v>
      </c>
      <c r="G1072" s="404">
        <v>163523482.79999989</v>
      </c>
      <c r="H1072" s="404">
        <v>163523482.79999989</v>
      </c>
      <c r="I1072" s="404">
        <v>163523482.79999989</v>
      </c>
    </row>
    <row r="1073" spans="1:9">
      <c r="A1073" s="357"/>
      <c r="B1073" s="259"/>
      <c r="C1073" s="402" t="s">
        <v>1281</v>
      </c>
      <c r="D1073" s="356">
        <v>21020101</v>
      </c>
      <c r="E1073" s="259" t="s">
        <v>377</v>
      </c>
      <c r="F1073" s="304">
        <v>41701619</v>
      </c>
      <c r="G1073" s="404">
        <v>40880870.699999973</v>
      </c>
      <c r="H1073" s="404">
        <v>40880870.699999973</v>
      </c>
      <c r="I1073" s="404">
        <v>40880870.699999973</v>
      </c>
    </row>
    <row r="1074" spans="1:9">
      <c r="A1074" s="357"/>
      <c r="B1074" s="259"/>
      <c r="C1074" s="402" t="s">
        <v>1281</v>
      </c>
      <c r="D1074" s="356">
        <v>21020102</v>
      </c>
      <c r="E1074" s="259" t="s">
        <v>99</v>
      </c>
      <c r="F1074" s="304">
        <v>16680648</v>
      </c>
      <c r="G1074" s="404">
        <v>16352348.279999999</v>
      </c>
      <c r="H1074" s="404">
        <v>16352348.279999999</v>
      </c>
      <c r="I1074" s="404">
        <v>16352348.279999999</v>
      </c>
    </row>
    <row r="1075" spans="1:9">
      <c r="A1075" s="357"/>
      <c r="B1075" s="259"/>
      <c r="C1075" s="402" t="s">
        <v>1281</v>
      </c>
      <c r="D1075" s="356">
        <v>21020103</v>
      </c>
      <c r="E1075" s="259" t="s">
        <v>370</v>
      </c>
      <c r="F1075" s="304">
        <v>8340324</v>
      </c>
      <c r="G1075" s="404">
        <v>8176174.1399999997</v>
      </c>
      <c r="H1075" s="404">
        <v>8176174.1399999997</v>
      </c>
      <c r="I1075" s="404">
        <v>8176174.1399999997</v>
      </c>
    </row>
    <row r="1076" spans="1:9">
      <c r="A1076" s="357"/>
      <c r="B1076" s="259"/>
      <c r="C1076" s="402" t="s">
        <v>1281</v>
      </c>
      <c r="D1076" s="356">
        <v>21020104</v>
      </c>
      <c r="E1076" s="259" t="s">
        <v>371</v>
      </c>
      <c r="F1076" s="304">
        <v>9115852</v>
      </c>
      <c r="G1076" s="404">
        <v>8176174.1440000003</v>
      </c>
      <c r="H1076" s="404">
        <v>8176174.1440000003</v>
      </c>
      <c r="I1076" s="404">
        <v>8176174.1440000003</v>
      </c>
    </row>
    <row r="1077" spans="1:9">
      <c r="A1077" s="357"/>
      <c r="B1077" s="259"/>
      <c r="C1077" s="402" t="s">
        <v>1281</v>
      </c>
      <c r="D1077" s="356">
        <v>21020105</v>
      </c>
      <c r="E1077" s="259" t="s">
        <v>372</v>
      </c>
      <c r="F1077" s="304">
        <v>2136003</v>
      </c>
      <c r="G1077" s="404">
        <v>850777.87600000005</v>
      </c>
      <c r="H1077" s="404">
        <v>850777.87600000005</v>
      </c>
      <c r="I1077" s="404">
        <v>850777.87600000005</v>
      </c>
    </row>
    <row r="1078" spans="1:9">
      <c r="A1078" s="357"/>
      <c r="B1078" s="259"/>
      <c r="C1078" s="402" t="s">
        <v>1281</v>
      </c>
      <c r="D1078" s="356">
        <v>21020106</v>
      </c>
      <c r="E1078" s="259" t="s">
        <v>373</v>
      </c>
      <c r="F1078" s="304">
        <v>16939157</v>
      </c>
      <c r="G1078" s="404">
        <v>16352348.279999999</v>
      </c>
      <c r="H1078" s="404">
        <v>16352348.279999999</v>
      </c>
      <c r="I1078" s="404">
        <v>16352348.279999999</v>
      </c>
    </row>
    <row r="1079" spans="1:9">
      <c r="A1079" s="357"/>
      <c r="B1079" s="259"/>
      <c r="C1079" s="402" t="s">
        <v>1281</v>
      </c>
      <c r="D1079" s="356">
        <v>21020107</v>
      </c>
      <c r="E1079" s="259" t="s">
        <v>374</v>
      </c>
      <c r="F1079" s="304">
        <v>8634820</v>
      </c>
      <c r="G1079" s="404">
        <v>6696302.8799999999</v>
      </c>
      <c r="H1079" s="404">
        <v>6696302.8799999999</v>
      </c>
      <c r="I1079" s="404">
        <v>6696302.8799999999</v>
      </c>
    </row>
    <row r="1080" spans="1:9" s="310" customFormat="1" ht="31.5">
      <c r="A1080" s="359" t="s">
        <v>134</v>
      </c>
      <c r="B1080" s="308" t="s">
        <v>637</v>
      </c>
      <c r="C1080" s="405" t="s">
        <v>1282</v>
      </c>
      <c r="D1080" s="400"/>
      <c r="E1080" s="308"/>
      <c r="F1080" s="326">
        <f>SUM(F1072:F1079)</f>
        <v>272939989</v>
      </c>
      <c r="G1080" s="326">
        <f>SUM(G1072:G1079)</f>
        <v>261008479.09999985</v>
      </c>
      <c r="H1080" s="326">
        <f>SUM(H1072:H1079)</f>
        <v>261008479.09999985</v>
      </c>
      <c r="I1080" s="326">
        <f>SUM(I1072:I1079)</f>
        <v>261008479.09999985</v>
      </c>
    </row>
    <row r="1081" spans="1:9">
      <c r="A1081" s="357"/>
      <c r="B1081" s="259"/>
      <c r="C1081" s="406" t="s">
        <v>1283</v>
      </c>
      <c r="D1081" s="356">
        <v>22020105</v>
      </c>
      <c r="E1081" s="259" t="s">
        <v>1250</v>
      </c>
      <c r="F1081" s="304">
        <v>3943369</v>
      </c>
      <c r="G1081" s="404">
        <v>3943369</v>
      </c>
      <c r="H1081" s="304">
        <v>6976800</v>
      </c>
      <c r="I1081" s="304">
        <v>7257600</v>
      </c>
    </row>
    <row r="1082" spans="1:9">
      <c r="A1082" s="357"/>
      <c r="B1082" s="259"/>
      <c r="C1082" s="406" t="s">
        <v>1283</v>
      </c>
      <c r="D1082" s="356">
        <v>22020301</v>
      </c>
      <c r="E1082" s="259" t="s">
        <v>5</v>
      </c>
      <c r="F1082" s="304">
        <v>21328041</v>
      </c>
      <c r="G1082" s="404">
        <v>21328041</v>
      </c>
      <c r="H1082" s="304">
        <v>19631200</v>
      </c>
      <c r="I1082" s="304">
        <v>22884600</v>
      </c>
    </row>
    <row r="1083" spans="1:9">
      <c r="A1083" s="357"/>
      <c r="B1083" s="259"/>
      <c r="C1083" s="406" t="s">
        <v>1283</v>
      </c>
      <c r="D1083" s="356">
        <v>22020309</v>
      </c>
      <c r="E1083" s="259" t="s">
        <v>7</v>
      </c>
      <c r="F1083" s="304">
        <v>1852638</v>
      </c>
      <c r="G1083" s="404">
        <v>587500</v>
      </c>
      <c r="H1083" s="304">
        <v>984000</v>
      </c>
      <c r="I1083" s="304">
        <v>1030500</v>
      </c>
    </row>
    <row r="1084" spans="1:9">
      <c r="A1084" s="357"/>
      <c r="B1084" s="259"/>
      <c r="C1084" s="406" t="s">
        <v>1283</v>
      </c>
      <c r="D1084" s="356">
        <v>22020310</v>
      </c>
      <c r="E1084" s="259" t="s">
        <v>1255</v>
      </c>
      <c r="F1084" s="304">
        <v>10478518</v>
      </c>
      <c r="G1084" s="404">
        <v>1458500</v>
      </c>
      <c r="H1084" s="304">
        <v>2450200</v>
      </c>
      <c r="I1084" s="304">
        <v>1141900</v>
      </c>
    </row>
    <row r="1085" spans="1:9">
      <c r="A1085" s="357"/>
      <c r="B1085" s="259"/>
      <c r="C1085" s="406" t="s">
        <v>1283</v>
      </c>
      <c r="D1085" s="356">
        <v>22020312</v>
      </c>
      <c r="E1085" s="259" t="s">
        <v>44</v>
      </c>
      <c r="F1085" s="304">
        <v>4076281</v>
      </c>
      <c r="G1085" s="404">
        <v>563000</v>
      </c>
      <c r="H1085" s="304">
        <v>690600</v>
      </c>
      <c r="I1085" s="304">
        <v>803200</v>
      </c>
    </row>
    <row r="1086" spans="1:9">
      <c r="A1086" s="357"/>
      <c r="B1086" s="259"/>
      <c r="C1086" s="406" t="s">
        <v>1283</v>
      </c>
      <c r="D1086" s="356">
        <v>22020401</v>
      </c>
      <c r="E1086" s="259" t="s">
        <v>1985</v>
      </c>
      <c r="F1086" s="304">
        <v>3161197</v>
      </c>
      <c r="G1086" s="404">
        <v>2789000</v>
      </c>
      <c r="H1086" s="304">
        <v>4535800</v>
      </c>
      <c r="I1086" s="304">
        <v>5282600</v>
      </c>
    </row>
    <row r="1087" spans="1:9">
      <c r="A1087" s="357"/>
      <c r="B1087" s="259"/>
      <c r="C1087" s="406" t="s">
        <v>1283</v>
      </c>
      <c r="D1087" s="356">
        <v>22020402</v>
      </c>
      <c r="E1087" s="259" t="s">
        <v>36</v>
      </c>
      <c r="F1087" s="304">
        <v>2510025</v>
      </c>
      <c r="G1087" s="404">
        <v>660000</v>
      </c>
      <c r="H1087" s="304">
        <v>792000</v>
      </c>
      <c r="I1087" s="304">
        <v>923999.99999999988</v>
      </c>
    </row>
    <row r="1088" spans="1:9">
      <c r="A1088" s="357"/>
      <c r="B1088" s="259"/>
      <c r="C1088" s="406" t="s">
        <v>1283</v>
      </c>
      <c r="D1088" s="356">
        <v>22020405</v>
      </c>
      <c r="E1088" s="259" t="s">
        <v>9</v>
      </c>
      <c r="F1088" s="304">
        <v>2309223</v>
      </c>
      <c r="G1088" s="404">
        <v>1915000</v>
      </c>
      <c r="H1088" s="304">
        <v>2226500</v>
      </c>
      <c r="I1088" s="304">
        <v>2588000</v>
      </c>
    </row>
    <row r="1089" spans="1:9">
      <c r="A1089" s="357"/>
      <c r="B1089" s="259"/>
      <c r="C1089" s="406" t="s">
        <v>1283</v>
      </c>
      <c r="D1089" s="356">
        <v>22020801</v>
      </c>
      <c r="E1089" s="259" t="s">
        <v>13</v>
      </c>
      <c r="F1089" s="304">
        <v>1620759</v>
      </c>
      <c r="G1089" s="404">
        <v>1775000</v>
      </c>
      <c r="H1089" s="304">
        <v>2730000</v>
      </c>
      <c r="I1089" s="304">
        <v>3185000</v>
      </c>
    </row>
    <row r="1090" spans="1:9">
      <c r="A1090" s="357"/>
      <c r="B1090" s="259"/>
      <c r="C1090" s="406" t="s">
        <v>1283</v>
      </c>
      <c r="D1090" s="356">
        <v>22020803</v>
      </c>
      <c r="E1090" s="259" t="s">
        <v>14</v>
      </c>
      <c r="F1090" s="304">
        <v>2524368</v>
      </c>
      <c r="G1090" s="404">
        <v>1700000</v>
      </c>
      <c r="H1090" s="304">
        <v>2640000</v>
      </c>
      <c r="I1090" s="304">
        <v>3080000</v>
      </c>
    </row>
    <row r="1091" spans="1:9">
      <c r="A1091" s="357"/>
      <c r="B1091" s="259"/>
      <c r="C1091" s="406" t="s">
        <v>1283</v>
      </c>
      <c r="D1091" s="356">
        <v>22020901</v>
      </c>
      <c r="E1091" s="259" t="s">
        <v>15</v>
      </c>
      <c r="F1091" s="304">
        <v>65500</v>
      </c>
      <c r="G1091" s="404">
        <v>131000</v>
      </c>
      <c r="H1091" s="304">
        <v>134100</v>
      </c>
      <c r="I1091" s="304">
        <v>136200</v>
      </c>
    </row>
    <row r="1092" spans="1:9">
      <c r="A1092" s="357"/>
      <c r="B1092" s="259"/>
      <c r="C1092" s="406" t="s">
        <v>1283</v>
      </c>
      <c r="D1092" s="356">
        <v>22021001</v>
      </c>
      <c r="E1092" s="259" t="s">
        <v>16</v>
      </c>
      <c r="F1092" s="304">
        <v>67412</v>
      </c>
      <c r="G1092" s="404">
        <v>535000</v>
      </c>
      <c r="H1092" s="304">
        <v>546000</v>
      </c>
      <c r="I1092" s="304">
        <v>585200</v>
      </c>
    </row>
    <row r="1093" spans="1:9">
      <c r="A1093" s="357"/>
      <c r="B1093" s="259"/>
      <c r="C1093" s="406" t="s">
        <v>1283</v>
      </c>
      <c r="D1093" s="356">
        <v>22020209</v>
      </c>
      <c r="E1093" s="259" t="s">
        <v>18</v>
      </c>
      <c r="F1093" s="304"/>
      <c r="G1093" s="404">
        <v>253213.67</v>
      </c>
      <c r="H1093" s="304">
        <v>303856.40399999998</v>
      </c>
      <c r="I1093" s="304">
        <v>354499.13799999998</v>
      </c>
    </row>
    <row r="1094" spans="1:9">
      <c r="A1094" s="357"/>
      <c r="B1094" s="259"/>
      <c r="C1094" s="406" t="s">
        <v>1283</v>
      </c>
      <c r="D1094" s="356">
        <v>22021014</v>
      </c>
      <c r="E1094" s="259" t="s">
        <v>124</v>
      </c>
      <c r="F1094" s="304">
        <v>77452</v>
      </c>
      <c r="G1094" s="404">
        <v>163500</v>
      </c>
      <c r="H1094" s="304">
        <v>184950</v>
      </c>
      <c r="I1094" s="304">
        <v>187200</v>
      </c>
    </row>
    <row r="1095" spans="1:9">
      <c r="A1095" s="357"/>
      <c r="B1095" s="259"/>
      <c r="C1095" s="406" t="s">
        <v>1283</v>
      </c>
      <c r="D1095" s="356">
        <v>22021050</v>
      </c>
      <c r="E1095" s="259" t="s">
        <v>135</v>
      </c>
      <c r="F1095" s="304">
        <v>77332675</v>
      </c>
      <c r="G1095" s="404">
        <v>20010000</v>
      </c>
      <c r="H1095" s="304">
        <v>40880000</v>
      </c>
      <c r="I1095" s="304">
        <v>39690000</v>
      </c>
    </row>
    <row r="1096" spans="1:9">
      <c r="A1096" s="357"/>
      <c r="B1096" s="259"/>
      <c r="C1096" s="406" t="s">
        <v>1283</v>
      </c>
      <c r="D1096" s="356">
        <v>22020306</v>
      </c>
      <c r="E1096" s="259" t="s">
        <v>21</v>
      </c>
      <c r="F1096" s="304">
        <v>956200</v>
      </c>
      <c r="G1096" s="404"/>
      <c r="H1096" s="304"/>
      <c r="I1096" s="304"/>
    </row>
    <row r="1097" spans="1:9">
      <c r="A1097" s="357"/>
      <c r="B1097" s="259"/>
      <c r="C1097" s="406" t="s">
        <v>1283</v>
      </c>
      <c r="D1097" s="356">
        <v>22020315</v>
      </c>
      <c r="E1097" s="259" t="s">
        <v>8</v>
      </c>
      <c r="F1097" s="304">
        <v>9083900</v>
      </c>
      <c r="G1097" s="404"/>
      <c r="H1097" s="304"/>
      <c r="I1097" s="304"/>
    </row>
    <row r="1098" spans="1:9">
      <c r="A1098" s="357"/>
      <c r="B1098" s="259"/>
      <c r="C1098" s="406" t="s">
        <v>1283</v>
      </c>
      <c r="D1098" s="356">
        <v>22020404</v>
      </c>
      <c r="E1098" s="259" t="s">
        <v>1707</v>
      </c>
      <c r="F1098" s="304">
        <v>2380938</v>
      </c>
      <c r="G1098" s="404"/>
      <c r="H1098" s="304"/>
      <c r="I1098" s="304"/>
    </row>
    <row r="1099" spans="1:9">
      <c r="A1099" s="357"/>
      <c r="B1099" s="259"/>
      <c r="C1099" s="406" t="s">
        <v>1283</v>
      </c>
      <c r="D1099" s="356">
        <v>22020406</v>
      </c>
      <c r="E1099" s="259" t="s">
        <v>45</v>
      </c>
      <c r="F1099" s="304">
        <v>10613820</v>
      </c>
      <c r="G1099" s="404"/>
      <c r="H1099" s="304"/>
      <c r="I1099" s="304"/>
    </row>
    <row r="1100" spans="1:9">
      <c r="A1100" s="357"/>
      <c r="B1100" s="259"/>
      <c r="C1100" s="406" t="s">
        <v>1283</v>
      </c>
      <c r="D1100" s="356">
        <v>22020416</v>
      </c>
      <c r="E1100" s="259" t="s">
        <v>46</v>
      </c>
      <c r="F1100" s="304">
        <v>381523</v>
      </c>
      <c r="G1100" s="404"/>
      <c r="H1100" s="304"/>
      <c r="I1100" s="304"/>
    </row>
    <row r="1101" spans="1:9">
      <c r="A1101" s="357"/>
      <c r="B1101" s="259"/>
      <c r="C1101" s="406" t="s">
        <v>1283</v>
      </c>
      <c r="D1101" s="356">
        <v>22020605</v>
      </c>
      <c r="E1101" s="259" t="s">
        <v>39</v>
      </c>
      <c r="F1101" s="304">
        <v>0</v>
      </c>
      <c r="G1101" s="404"/>
      <c r="H1101" s="304"/>
      <c r="I1101" s="304"/>
    </row>
    <row r="1102" spans="1:9">
      <c r="A1102" s="357"/>
      <c r="B1102" s="259"/>
      <c r="C1102" s="406" t="s">
        <v>1283</v>
      </c>
      <c r="D1102" s="356">
        <v>22020704</v>
      </c>
      <c r="E1102" s="259" t="s">
        <v>92</v>
      </c>
      <c r="F1102" s="304">
        <v>1434778</v>
      </c>
      <c r="G1102" s="404"/>
      <c r="H1102" s="304"/>
      <c r="I1102" s="304"/>
    </row>
    <row r="1103" spans="1:9">
      <c r="A1103" s="357"/>
      <c r="B1103" s="259"/>
      <c r="C1103" s="406" t="s">
        <v>1283</v>
      </c>
      <c r="D1103" s="356">
        <v>22020705</v>
      </c>
      <c r="E1103" s="259" t="s">
        <v>132</v>
      </c>
      <c r="F1103" s="304">
        <v>1436691</v>
      </c>
      <c r="G1103" s="404"/>
      <c r="H1103" s="304"/>
      <c r="I1103" s="304"/>
    </row>
    <row r="1104" spans="1:9">
      <c r="A1104" s="357"/>
      <c r="B1104" s="259"/>
      <c r="C1104" s="406" t="s">
        <v>1283</v>
      </c>
      <c r="D1104" s="356">
        <v>22020706</v>
      </c>
      <c r="E1104" s="259" t="s">
        <v>93</v>
      </c>
      <c r="F1104" s="304">
        <v>1436690</v>
      </c>
      <c r="G1104" s="404"/>
      <c r="H1104" s="304"/>
      <c r="I1104" s="304"/>
    </row>
    <row r="1105" spans="1:9">
      <c r="A1105" s="357"/>
      <c r="B1105" s="259"/>
      <c r="C1105" s="406" t="s">
        <v>1283</v>
      </c>
      <c r="D1105" s="356">
        <v>22021003</v>
      </c>
      <c r="E1105" s="259" t="s">
        <v>17</v>
      </c>
      <c r="F1105" s="304">
        <v>2406755</v>
      </c>
      <c r="G1105" s="404"/>
      <c r="H1105" s="304"/>
      <c r="I1105" s="304"/>
    </row>
    <row r="1106" spans="1:9" s="310" customFormat="1" ht="31.5">
      <c r="A1106" s="359" t="s">
        <v>134</v>
      </c>
      <c r="B1106" s="308" t="s">
        <v>637</v>
      </c>
      <c r="C1106" s="407" t="s">
        <v>1287</v>
      </c>
      <c r="D1106" s="400"/>
      <c r="E1106" s="308"/>
      <c r="F1106" s="326">
        <f>SUM(F1081:F1105)</f>
        <v>161478753</v>
      </c>
      <c r="G1106" s="326">
        <f>SUM(G1081:G1105)</f>
        <v>57812123.670000002</v>
      </c>
      <c r="H1106" s="326">
        <f>SUM(H1081:H1105)</f>
        <v>85706006.403999999</v>
      </c>
      <c r="I1106" s="326">
        <f>SUM(I1081:I1105)</f>
        <v>89130499.137999997</v>
      </c>
    </row>
    <row r="1107" spans="1:9" s="310" customFormat="1" ht="31.5">
      <c r="A1107" s="359" t="s">
        <v>134</v>
      </c>
      <c r="B1107" s="308" t="s">
        <v>637</v>
      </c>
      <c r="C1107" s="407" t="s">
        <v>1288</v>
      </c>
      <c r="D1107" s="400"/>
      <c r="E1107" s="308"/>
      <c r="F1107" s="326">
        <f>F1106+F1080</f>
        <v>434418742</v>
      </c>
      <c r="G1107" s="326">
        <f>G1106+G1080</f>
        <v>318820602.76999986</v>
      </c>
      <c r="H1107" s="326">
        <f>H1106+H1080</f>
        <v>346714485.50399983</v>
      </c>
      <c r="I1107" s="326">
        <f>I1106+I1080</f>
        <v>350138978.23799986</v>
      </c>
    </row>
    <row r="1108" spans="1:9" s="310" customFormat="1">
      <c r="A1108" s="359"/>
      <c r="B1108" s="308"/>
      <c r="C1108" s="407"/>
      <c r="D1108" s="400"/>
      <c r="E1108" s="308"/>
      <c r="F1108" s="408"/>
      <c r="G1108" s="404"/>
      <c r="H1108" s="326"/>
      <c r="I1108" s="326"/>
    </row>
    <row r="1109" spans="1:9" s="310" customFormat="1">
      <c r="A1109" s="359" t="s">
        <v>1741</v>
      </c>
      <c r="B1109" s="410" t="s">
        <v>1898</v>
      </c>
      <c r="C1109" s="407"/>
      <c r="D1109" s="400"/>
      <c r="E1109" s="308"/>
      <c r="F1109" s="408"/>
      <c r="G1109" s="404"/>
      <c r="H1109" s="326"/>
      <c r="I1109" s="326"/>
    </row>
    <row r="1110" spans="1:9">
      <c r="A1110" s="357"/>
      <c r="B1110" s="259"/>
      <c r="C1110" s="402" t="s">
        <v>1281</v>
      </c>
      <c r="D1110" s="356">
        <v>21010101</v>
      </c>
      <c r="E1110" s="259" t="s">
        <v>368</v>
      </c>
      <c r="F1110" s="304">
        <v>27678487</v>
      </c>
      <c r="G1110" s="404">
        <v>25481479.920000002</v>
      </c>
      <c r="H1110" s="304">
        <v>25481479.920000002</v>
      </c>
      <c r="I1110" s="304">
        <v>25481479.920000002</v>
      </c>
    </row>
    <row r="1111" spans="1:9">
      <c r="A1111" s="357"/>
      <c r="B1111" s="259"/>
      <c r="C1111" s="402" t="s">
        <v>1281</v>
      </c>
      <c r="D1111" s="356">
        <v>21020101</v>
      </c>
      <c r="E1111" s="259" t="s">
        <v>377</v>
      </c>
      <c r="F1111" s="304">
        <v>6919623</v>
      </c>
      <c r="G1111" s="404">
        <v>6370289.6399999997</v>
      </c>
      <c r="H1111" s="304">
        <v>6370289.6399999997</v>
      </c>
      <c r="I1111" s="304">
        <v>6370289.6399999997</v>
      </c>
    </row>
    <row r="1112" spans="1:9">
      <c r="A1112" s="357"/>
      <c r="B1112" s="259"/>
      <c r="C1112" s="402" t="s">
        <v>1281</v>
      </c>
      <c r="D1112" s="356">
        <v>21020102</v>
      </c>
      <c r="E1112" s="259" t="s">
        <v>99</v>
      </c>
      <c r="F1112" s="304">
        <v>2767847</v>
      </c>
      <c r="G1112" s="404">
        <v>2548111.7999999998</v>
      </c>
      <c r="H1112" s="304">
        <v>2548111.7999999998</v>
      </c>
      <c r="I1112" s="304">
        <v>2548111.7999999998</v>
      </c>
    </row>
    <row r="1113" spans="1:9">
      <c r="A1113" s="357"/>
      <c r="B1113" s="259"/>
      <c r="C1113" s="402" t="s">
        <v>1281</v>
      </c>
      <c r="D1113" s="356">
        <v>21020103</v>
      </c>
      <c r="E1113" s="259" t="s">
        <v>370</v>
      </c>
      <c r="F1113" s="304">
        <v>1383924</v>
      </c>
      <c r="G1113" s="404">
        <v>1274058.3600000001</v>
      </c>
      <c r="H1113" s="304">
        <v>1274058.3600000001</v>
      </c>
      <c r="I1113" s="304">
        <v>1274058.3600000001</v>
      </c>
    </row>
    <row r="1114" spans="1:9">
      <c r="A1114" s="357"/>
      <c r="B1114" s="259"/>
      <c r="C1114" s="402" t="s">
        <v>1281</v>
      </c>
      <c r="D1114" s="356">
        <v>21020104</v>
      </c>
      <c r="E1114" s="259" t="s">
        <v>371</v>
      </c>
      <c r="F1114" s="304">
        <v>1383924</v>
      </c>
      <c r="G1114" s="404">
        <v>1274058.3600000001</v>
      </c>
      <c r="H1114" s="304">
        <v>1274058.3600000001</v>
      </c>
      <c r="I1114" s="304">
        <v>1274058.3600000001</v>
      </c>
    </row>
    <row r="1115" spans="1:9">
      <c r="A1115" s="357"/>
      <c r="B1115" s="259"/>
      <c r="C1115" s="402" t="s">
        <v>1281</v>
      </c>
      <c r="D1115" s="356">
        <v>21020105</v>
      </c>
      <c r="E1115" s="259" t="s">
        <v>372</v>
      </c>
      <c r="F1115" s="304">
        <v>191745</v>
      </c>
      <c r="G1115" s="404">
        <v>150444.42000000001</v>
      </c>
      <c r="H1115" s="304">
        <v>150444.42000000001</v>
      </c>
      <c r="I1115" s="304">
        <v>150444.42000000001</v>
      </c>
    </row>
    <row r="1116" spans="1:9">
      <c r="A1116" s="357"/>
      <c r="B1116" s="259"/>
      <c r="C1116" s="402" t="s">
        <v>1281</v>
      </c>
      <c r="D1116" s="356">
        <v>21020106</v>
      </c>
      <c r="E1116" s="259" t="s">
        <v>373</v>
      </c>
      <c r="F1116" s="304">
        <v>2767849</v>
      </c>
      <c r="G1116" s="404">
        <v>2548147.9900000002</v>
      </c>
      <c r="H1116" s="304">
        <v>2548147.9900000002</v>
      </c>
      <c r="I1116" s="304">
        <v>2548147.9900000002</v>
      </c>
    </row>
    <row r="1117" spans="1:9">
      <c r="A1117" s="357"/>
      <c r="B1117" s="259"/>
      <c r="C1117" s="402" t="s">
        <v>1281</v>
      </c>
      <c r="D1117" s="356">
        <v>21020107</v>
      </c>
      <c r="E1117" s="259" t="s">
        <v>374</v>
      </c>
      <c r="F1117" s="304">
        <v>2160000</v>
      </c>
      <c r="G1117" s="404">
        <v>1512000</v>
      </c>
      <c r="H1117" s="304">
        <v>1512000</v>
      </c>
      <c r="I1117" s="304">
        <v>1512000</v>
      </c>
    </row>
    <row r="1118" spans="1:9" s="310" customFormat="1">
      <c r="A1118" s="359" t="s">
        <v>1741</v>
      </c>
      <c r="B1118" s="308" t="s">
        <v>1898</v>
      </c>
      <c r="C1118" s="405" t="s">
        <v>1282</v>
      </c>
      <c r="D1118" s="400"/>
      <c r="E1118" s="308"/>
      <c r="F1118" s="326">
        <f>SUM(F1110:F1117)</f>
        <v>45253399</v>
      </c>
      <c r="G1118" s="326">
        <f>SUM(G1110:G1117)</f>
        <v>41158590.490000002</v>
      </c>
      <c r="H1118" s="326">
        <f>SUM(H1110:H1117)</f>
        <v>41158590.490000002</v>
      </c>
      <c r="I1118" s="326">
        <f>SUM(I1110:I1117)</f>
        <v>41158590.490000002</v>
      </c>
    </row>
    <row r="1119" spans="1:9">
      <c r="A1119" s="357"/>
      <c r="B1119" s="259"/>
      <c r="C1119" s="406" t="s">
        <v>1283</v>
      </c>
      <c r="D1119" s="356">
        <v>22020105</v>
      </c>
      <c r="E1119" s="259" t="s">
        <v>1250</v>
      </c>
      <c r="F1119" s="304">
        <v>0</v>
      </c>
      <c r="G1119" s="404">
        <v>2696000</v>
      </c>
      <c r="H1119" s="304">
        <v>6976800</v>
      </c>
      <c r="I1119" s="304">
        <v>7257600</v>
      </c>
    </row>
    <row r="1120" spans="1:9">
      <c r="A1120" s="357"/>
      <c r="B1120" s="259"/>
      <c r="C1120" s="406" t="s">
        <v>1283</v>
      </c>
      <c r="D1120" s="356">
        <v>22020301</v>
      </c>
      <c r="E1120" s="259" t="s">
        <v>5</v>
      </c>
      <c r="F1120" s="304">
        <v>1268685</v>
      </c>
      <c r="G1120" s="404">
        <v>6048500</v>
      </c>
      <c r="H1120" s="304">
        <v>1048500</v>
      </c>
      <c r="I1120" s="304">
        <v>1048500</v>
      </c>
    </row>
    <row r="1121" spans="1:9">
      <c r="A1121" s="357"/>
      <c r="B1121" s="259"/>
      <c r="C1121" s="406" t="s">
        <v>1283</v>
      </c>
      <c r="D1121" s="356">
        <v>22020305</v>
      </c>
      <c r="E1121" s="259" t="s">
        <v>35</v>
      </c>
      <c r="F1121" s="304">
        <v>66934</v>
      </c>
      <c r="G1121" s="404">
        <v>200000</v>
      </c>
      <c r="H1121" s="304">
        <v>70000</v>
      </c>
      <c r="I1121" s="304">
        <v>70000</v>
      </c>
    </row>
    <row r="1122" spans="1:9">
      <c r="A1122" s="357"/>
      <c r="B1122" s="259"/>
      <c r="C1122" s="406" t="s">
        <v>1283</v>
      </c>
      <c r="D1122" s="356">
        <v>22020402</v>
      </c>
      <c r="E1122" s="259" t="s">
        <v>36</v>
      </c>
      <c r="F1122" s="304">
        <v>91795</v>
      </c>
      <c r="G1122" s="404">
        <v>160000</v>
      </c>
      <c r="H1122" s="304">
        <v>160000</v>
      </c>
      <c r="I1122" s="304">
        <v>160000</v>
      </c>
    </row>
    <row r="1123" spans="1:9">
      <c r="A1123" s="357"/>
      <c r="B1123" s="259"/>
      <c r="C1123" s="406" t="s">
        <v>1283</v>
      </c>
      <c r="D1123" s="356">
        <v>22020709</v>
      </c>
      <c r="E1123" s="259" t="s">
        <v>23</v>
      </c>
      <c r="F1123" s="304">
        <v>430290</v>
      </c>
      <c r="G1123" s="404">
        <v>500000</v>
      </c>
      <c r="H1123" s="304">
        <v>500000</v>
      </c>
      <c r="I1123" s="304">
        <v>500000</v>
      </c>
    </row>
    <row r="1124" spans="1:9">
      <c r="A1124" s="357"/>
      <c r="B1124" s="259"/>
      <c r="C1124" s="406" t="s">
        <v>1283</v>
      </c>
      <c r="D1124" s="356">
        <v>22020801</v>
      </c>
      <c r="E1124" s="259" t="s">
        <v>13</v>
      </c>
      <c r="F1124" s="304">
        <v>1340210</v>
      </c>
      <c r="G1124" s="404">
        <v>1056000</v>
      </c>
      <c r="H1124" s="304">
        <v>1056000</v>
      </c>
      <c r="I1124" s="304">
        <v>1056000</v>
      </c>
    </row>
    <row r="1125" spans="1:9">
      <c r="A1125" s="357"/>
      <c r="B1125" s="259"/>
      <c r="C1125" s="406" t="s">
        <v>1283</v>
      </c>
      <c r="D1125" s="356">
        <v>22020803</v>
      </c>
      <c r="E1125" s="259" t="s">
        <v>14</v>
      </c>
      <c r="F1125" s="304">
        <v>1204812</v>
      </c>
      <c r="G1125" s="404">
        <v>1326000</v>
      </c>
      <c r="H1125" s="304">
        <v>326000</v>
      </c>
      <c r="I1125" s="304">
        <v>326000</v>
      </c>
    </row>
    <row r="1126" spans="1:9">
      <c r="A1126" s="357"/>
      <c r="B1126" s="259"/>
      <c r="C1126" s="406" t="s">
        <v>1283</v>
      </c>
      <c r="D1126" s="356">
        <v>22020901</v>
      </c>
      <c r="E1126" s="259" t="s">
        <v>15</v>
      </c>
      <c r="F1126" s="304">
        <v>18933</v>
      </c>
      <c r="G1126" s="404">
        <v>14400</v>
      </c>
      <c r="H1126" s="304">
        <v>14400</v>
      </c>
      <c r="I1126" s="304">
        <v>14400</v>
      </c>
    </row>
    <row r="1127" spans="1:9">
      <c r="A1127" s="357"/>
      <c r="B1127" s="259"/>
      <c r="C1127" s="406" t="s">
        <v>1283</v>
      </c>
      <c r="D1127" s="356">
        <v>22021001</v>
      </c>
      <c r="E1127" s="259" t="s">
        <v>16</v>
      </c>
      <c r="F1127" s="304">
        <v>152992</v>
      </c>
      <c r="G1127" s="404">
        <v>135000</v>
      </c>
      <c r="H1127" s="304">
        <v>135000</v>
      </c>
      <c r="I1127" s="304">
        <v>135000</v>
      </c>
    </row>
    <row r="1128" spans="1:9">
      <c r="A1128" s="357"/>
      <c r="B1128" s="259"/>
      <c r="C1128" s="406" t="s">
        <v>1283</v>
      </c>
      <c r="D1128" s="356">
        <v>22021003</v>
      </c>
      <c r="E1128" s="259" t="s">
        <v>17</v>
      </c>
      <c r="F1128" s="304">
        <v>162554</v>
      </c>
      <c r="G1128" s="404">
        <v>250000</v>
      </c>
      <c r="H1128" s="304">
        <v>250000</v>
      </c>
      <c r="I1128" s="304">
        <v>250000</v>
      </c>
    </row>
    <row r="1129" spans="1:9">
      <c r="A1129" s="357"/>
      <c r="B1129" s="259"/>
      <c r="C1129" s="406" t="s">
        <v>1283</v>
      </c>
      <c r="D1129" s="356">
        <v>22021014</v>
      </c>
      <c r="E1129" s="259" t="s">
        <v>688</v>
      </c>
      <c r="F1129" s="304">
        <v>19124</v>
      </c>
      <c r="G1129" s="404">
        <v>27000</v>
      </c>
      <c r="H1129" s="304">
        <v>27000</v>
      </c>
      <c r="I1129" s="304">
        <v>27000</v>
      </c>
    </row>
    <row r="1130" spans="1:9">
      <c r="A1130" s="357"/>
      <c r="B1130" s="259"/>
      <c r="C1130" s="406" t="s">
        <v>1283</v>
      </c>
      <c r="D1130" s="356">
        <v>22021050</v>
      </c>
      <c r="E1130" s="259" t="s">
        <v>135</v>
      </c>
      <c r="F1130" s="304"/>
      <c r="G1130" s="404">
        <v>30000000</v>
      </c>
      <c r="H1130" s="304">
        <v>40880000</v>
      </c>
      <c r="I1130" s="304">
        <v>39690000</v>
      </c>
    </row>
    <row r="1131" spans="1:9">
      <c r="A1131" s="357"/>
      <c r="B1131" s="259"/>
      <c r="C1131" s="406" t="s">
        <v>1283</v>
      </c>
      <c r="D1131" s="356">
        <v>22020108</v>
      </c>
      <c r="E1131" s="259" t="s">
        <v>50</v>
      </c>
      <c r="F1131" s="304">
        <v>568939</v>
      </c>
      <c r="G1131" s="404"/>
      <c r="H1131" s="304"/>
      <c r="I1131" s="304"/>
    </row>
    <row r="1132" spans="1:9">
      <c r="A1132" s="357"/>
      <c r="B1132" s="259"/>
      <c r="C1132" s="406" t="s">
        <v>1283</v>
      </c>
      <c r="D1132" s="356">
        <v>22020410</v>
      </c>
      <c r="E1132" s="259" t="s">
        <v>174</v>
      </c>
      <c r="F1132" s="304">
        <v>2868600</v>
      </c>
      <c r="G1132" s="404"/>
      <c r="H1132" s="304"/>
      <c r="I1132" s="304"/>
    </row>
    <row r="1133" spans="1:9">
      <c r="A1133" s="357"/>
      <c r="B1133" s="259"/>
      <c r="C1133" s="406" t="s">
        <v>1283</v>
      </c>
      <c r="D1133" s="356">
        <v>22020413</v>
      </c>
      <c r="E1133" s="259" t="s">
        <v>4187</v>
      </c>
      <c r="F1133" s="304">
        <v>2868600</v>
      </c>
      <c r="G1133" s="404"/>
      <c r="H1133" s="304"/>
      <c r="I1133" s="304"/>
    </row>
    <row r="1134" spans="1:9" ht="31.5">
      <c r="A1134" s="357"/>
      <c r="B1134" s="259"/>
      <c r="C1134" s="406" t="s">
        <v>1283</v>
      </c>
      <c r="D1134" s="356">
        <v>22020414</v>
      </c>
      <c r="E1134" s="259" t="s">
        <v>4188</v>
      </c>
      <c r="F1134" s="304">
        <v>160642</v>
      </c>
      <c r="G1134" s="404"/>
      <c r="H1134" s="304"/>
      <c r="I1134" s="304"/>
    </row>
    <row r="1135" spans="1:9" s="310" customFormat="1">
      <c r="A1135" s="359" t="s">
        <v>1741</v>
      </c>
      <c r="B1135" s="308" t="s">
        <v>1898</v>
      </c>
      <c r="C1135" s="407" t="s">
        <v>1287</v>
      </c>
      <c r="D1135" s="400"/>
      <c r="E1135" s="308"/>
      <c r="F1135" s="326">
        <f>SUM(F1119:F1134)</f>
        <v>11223110</v>
      </c>
      <c r="G1135" s="326">
        <f>SUM(G1119:G1134)</f>
        <v>42412900</v>
      </c>
      <c r="H1135" s="326">
        <f>SUM(H1120:H1134)</f>
        <v>44466900</v>
      </c>
      <c r="I1135" s="326">
        <f>SUM(I1120:I1134)</f>
        <v>43276900</v>
      </c>
    </row>
    <row r="1136" spans="1:9" s="310" customFormat="1">
      <c r="A1136" s="359" t="s">
        <v>1741</v>
      </c>
      <c r="B1136" s="308" t="s">
        <v>1898</v>
      </c>
      <c r="C1136" s="407" t="s">
        <v>1288</v>
      </c>
      <c r="D1136" s="400"/>
      <c r="E1136" s="308"/>
      <c r="F1136" s="326">
        <f>F1135+F1118</f>
        <v>56476509</v>
      </c>
      <c r="G1136" s="326">
        <f>G1135+G1118</f>
        <v>83571490.49000001</v>
      </c>
      <c r="H1136" s="326">
        <f>H1135+H1118</f>
        <v>85625490.49000001</v>
      </c>
      <c r="I1136" s="326">
        <f>I1135+I1118</f>
        <v>84435490.49000001</v>
      </c>
    </row>
    <row r="1137" spans="1:9" s="310" customFormat="1">
      <c r="A1137" s="359"/>
      <c r="B1137" s="308"/>
      <c r="C1137" s="407"/>
      <c r="D1137" s="400"/>
      <c r="E1137" s="308"/>
      <c r="F1137" s="408"/>
      <c r="G1137" s="404"/>
      <c r="H1137" s="326"/>
      <c r="I1137" s="326"/>
    </row>
    <row r="1138" spans="1:9" s="310" customFormat="1">
      <c r="A1138" s="359" t="s">
        <v>1742</v>
      </c>
      <c r="B1138" s="410" t="s">
        <v>1474</v>
      </c>
      <c r="C1138" s="407"/>
      <c r="D1138" s="400"/>
      <c r="E1138" s="308"/>
      <c r="F1138" s="408"/>
      <c r="G1138" s="404"/>
      <c r="H1138" s="326"/>
      <c r="I1138" s="326"/>
    </row>
    <row r="1139" spans="1:9">
      <c r="A1139" s="357"/>
      <c r="B1139" s="259"/>
      <c r="C1139" s="402" t="s">
        <v>1281</v>
      </c>
      <c r="D1139" s="356">
        <v>21010101</v>
      </c>
      <c r="E1139" s="259" t="s">
        <v>368</v>
      </c>
      <c r="F1139" s="304">
        <v>884270832</v>
      </c>
      <c r="G1139" s="404">
        <v>828723600</v>
      </c>
      <c r="H1139" s="404">
        <v>828723600</v>
      </c>
      <c r="I1139" s="404">
        <v>828723600</v>
      </c>
    </row>
    <row r="1140" spans="1:9">
      <c r="A1140" s="357"/>
      <c r="B1140" s="259"/>
      <c r="C1140" s="402" t="s">
        <v>1281</v>
      </c>
      <c r="D1140" s="356">
        <v>21020101</v>
      </c>
      <c r="E1140" s="259" t="s">
        <v>377</v>
      </c>
      <c r="F1140" s="304"/>
      <c r="G1140" s="404">
        <v>165744720</v>
      </c>
      <c r="H1140" s="404">
        <v>165744720</v>
      </c>
      <c r="I1140" s="404">
        <v>165744720</v>
      </c>
    </row>
    <row r="1141" spans="1:9">
      <c r="A1141" s="357"/>
      <c r="B1141" s="259"/>
      <c r="C1141" s="402" t="s">
        <v>1281</v>
      </c>
      <c r="D1141" s="356">
        <v>21020102</v>
      </c>
      <c r="E1141" s="259" t="s">
        <v>99</v>
      </c>
      <c r="F1141" s="304"/>
      <c r="G1141" s="404">
        <v>58010652</v>
      </c>
      <c r="H1141" s="404">
        <v>58010652</v>
      </c>
      <c r="I1141" s="404">
        <v>58010652</v>
      </c>
    </row>
    <row r="1142" spans="1:9">
      <c r="A1142" s="357"/>
      <c r="B1142" s="259"/>
      <c r="C1142" s="402" t="s">
        <v>1281</v>
      </c>
      <c r="D1142" s="356">
        <v>21020103</v>
      </c>
      <c r="E1142" s="259" t="s">
        <v>370</v>
      </c>
      <c r="F1142" s="304"/>
      <c r="G1142" s="404">
        <v>41436180</v>
      </c>
      <c r="H1142" s="404">
        <v>41436180</v>
      </c>
      <c r="I1142" s="404">
        <v>41436180</v>
      </c>
    </row>
    <row r="1143" spans="1:9">
      <c r="A1143" s="357"/>
      <c r="B1143" s="259"/>
      <c r="C1143" s="402" t="s">
        <v>1281</v>
      </c>
      <c r="D1143" s="356">
        <v>21020104</v>
      </c>
      <c r="E1143" s="259" t="s">
        <v>371</v>
      </c>
      <c r="F1143" s="304"/>
      <c r="G1143" s="404">
        <v>41436180</v>
      </c>
      <c r="H1143" s="404">
        <v>41436180</v>
      </c>
      <c r="I1143" s="404">
        <v>41436180</v>
      </c>
    </row>
    <row r="1144" spans="1:9">
      <c r="A1144" s="357"/>
      <c r="B1144" s="259"/>
      <c r="C1144" s="402" t="s">
        <v>1281</v>
      </c>
      <c r="D1144" s="356">
        <v>21020106</v>
      </c>
      <c r="E1144" s="259" t="s">
        <v>373</v>
      </c>
      <c r="F1144" s="304"/>
      <c r="G1144" s="404">
        <v>49310400</v>
      </c>
      <c r="H1144" s="404">
        <v>49310400</v>
      </c>
      <c r="I1144" s="404">
        <v>49310400</v>
      </c>
    </row>
    <row r="1145" spans="1:9">
      <c r="A1145" s="357"/>
      <c r="B1145" s="259"/>
      <c r="C1145" s="402" t="s">
        <v>1281</v>
      </c>
      <c r="D1145" s="356">
        <v>21020110</v>
      </c>
      <c r="E1145" s="259" t="s">
        <v>375</v>
      </c>
      <c r="F1145" s="304"/>
      <c r="G1145" s="404">
        <v>124308540</v>
      </c>
      <c r="H1145" s="404">
        <v>124308540</v>
      </c>
      <c r="I1145" s="404">
        <v>124308540</v>
      </c>
    </row>
    <row r="1146" spans="1:9">
      <c r="A1146" s="357"/>
      <c r="B1146" s="259"/>
      <c r="C1146" s="402" t="s">
        <v>1281</v>
      </c>
      <c r="D1146" s="356">
        <v>21020124</v>
      </c>
      <c r="E1146" s="259" t="s">
        <v>376</v>
      </c>
      <c r="F1146" s="304"/>
      <c r="G1146" s="404">
        <v>165744720</v>
      </c>
      <c r="H1146" s="404">
        <v>165744720</v>
      </c>
      <c r="I1146" s="404">
        <v>165744720</v>
      </c>
    </row>
    <row r="1147" spans="1:9">
      <c r="A1147" s="357"/>
      <c r="B1147" s="259"/>
      <c r="C1147" s="402" t="s">
        <v>1281</v>
      </c>
      <c r="D1147" s="356">
        <v>21020136</v>
      </c>
      <c r="E1147" s="259" t="s">
        <v>390</v>
      </c>
      <c r="F1147" s="304"/>
      <c r="G1147" s="404">
        <v>24861708</v>
      </c>
      <c r="H1147" s="404">
        <v>24861708</v>
      </c>
      <c r="I1147" s="404">
        <v>24861708</v>
      </c>
    </row>
    <row r="1148" spans="1:9" s="310" customFormat="1" ht="31.5">
      <c r="A1148" s="359" t="s">
        <v>1742</v>
      </c>
      <c r="B1148" s="308" t="s">
        <v>1474</v>
      </c>
      <c r="C1148" s="405" t="s">
        <v>1282</v>
      </c>
      <c r="D1148" s="400"/>
      <c r="E1148" s="308"/>
      <c r="F1148" s="326">
        <f>SUM(F1139:F1147)</f>
        <v>884270832</v>
      </c>
      <c r="G1148" s="326">
        <f>SUM(G1139:G1147)</f>
        <v>1499576700</v>
      </c>
      <c r="H1148" s="326">
        <f>SUM(H1139:H1147)</f>
        <v>1499576700</v>
      </c>
      <c r="I1148" s="326">
        <f>SUM(I1139:I1147)</f>
        <v>1499576700</v>
      </c>
    </row>
    <row r="1149" spans="1:9">
      <c r="A1149" s="357"/>
      <c r="B1149" s="259"/>
      <c r="C1149" s="406" t="s">
        <v>1283</v>
      </c>
      <c r="D1149" s="356">
        <v>22020105</v>
      </c>
      <c r="E1149" s="259" t="s">
        <v>1250</v>
      </c>
      <c r="F1149" s="304">
        <v>7649600</v>
      </c>
      <c r="G1149" s="404">
        <v>4800000</v>
      </c>
      <c r="H1149" s="304">
        <v>4800000</v>
      </c>
      <c r="I1149" s="304">
        <v>4800000</v>
      </c>
    </row>
    <row r="1150" spans="1:9">
      <c r="A1150" s="357"/>
      <c r="B1150" s="259"/>
      <c r="C1150" s="406" t="s">
        <v>1283</v>
      </c>
      <c r="D1150" s="356">
        <v>22020203</v>
      </c>
      <c r="E1150" s="259" t="s">
        <v>20</v>
      </c>
      <c r="F1150" s="304"/>
      <c r="G1150" s="404">
        <v>800000</v>
      </c>
      <c r="H1150" s="304">
        <v>800000</v>
      </c>
      <c r="I1150" s="304">
        <v>800000</v>
      </c>
    </row>
    <row r="1151" spans="1:9">
      <c r="A1151" s="357"/>
      <c r="B1151" s="259"/>
      <c r="C1151" s="406" t="s">
        <v>1283</v>
      </c>
      <c r="D1151" s="356">
        <v>22020208</v>
      </c>
      <c r="E1151" s="259" t="s">
        <v>54</v>
      </c>
      <c r="F1151" s="304">
        <v>2246114</v>
      </c>
      <c r="G1151" s="404">
        <v>3612000</v>
      </c>
      <c r="H1151" s="304">
        <v>0</v>
      </c>
      <c r="I1151" s="304">
        <v>0</v>
      </c>
    </row>
    <row r="1152" spans="1:9">
      <c r="A1152" s="357"/>
      <c r="B1152" s="259"/>
      <c r="C1152" s="406" t="s">
        <v>1283</v>
      </c>
      <c r="D1152" s="356">
        <v>22020301</v>
      </c>
      <c r="E1152" s="259" t="s">
        <v>5</v>
      </c>
      <c r="F1152" s="304">
        <v>7238434</v>
      </c>
      <c r="G1152" s="404">
        <v>1182000</v>
      </c>
      <c r="H1152" s="304">
        <v>16475000</v>
      </c>
      <c r="I1152" s="304">
        <v>16475000</v>
      </c>
    </row>
    <row r="1153" spans="1:9">
      <c r="A1153" s="357"/>
      <c r="B1153" s="259"/>
      <c r="C1153" s="406" t="s">
        <v>1283</v>
      </c>
      <c r="D1153" s="356">
        <v>22020315</v>
      </c>
      <c r="E1153" s="259" t="s">
        <v>8</v>
      </c>
      <c r="F1153" s="304">
        <v>378655</v>
      </c>
      <c r="G1153" s="404">
        <v>14146000</v>
      </c>
      <c r="H1153" s="304">
        <v>4500000</v>
      </c>
      <c r="I1153" s="304">
        <v>4500000</v>
      </c>
    </row>
    <row r="1154" spans="1:9">
      <c r="A1154" s="357"/>
      <c r="B1154" s="259"/>
      <c r="C1154" s="406" t="s">
        <v>1283</v>
      </c>
      <c r="D1154" s="356">
        <v>22020401</v>
      </c>
      <c r="E1154" s="259" t="s">
        <v>1985</v>
      </c>
      <c r="F1154" s="304">
        <v>3147810</v>
      </c>
      <c r="G1154" s="404">
        <v>3028000</v>
      </c>
      <c r="H1154" s="304">
        <v>3728000</v>
      </c>
      <c r="I1154" s="304">
        <v>3728000</v>
      </c>
    </row>
    <row r="1155" spans="1:9">
      <c r="A1155" s="357"/>
      <c r="B1155" s="259"/>
      <c r="C1155" s="406" t="s">
        <v>1283</v>
      </c>
      <c r="D1155" s="356">
        <v>22020404</v>
      </c>
      <c r="E1155" s="259" t="s">
        <v>735</v>
      </c>
      <c r="F1155" s="304"/>
      <c r="G1155" s="404">
        <v>5000000</v>
      </c>
      <c r="H1155" s="304">
        <v>30000000</v>
      </c>
      <c r="I1155" s="304">
        <v>30000000</v>
      </c>
    </row>
    <row r="1156" spans="1:9">
      <c r="A1156" s="357"/>
      <c r="B1156" s="259"/>
      <c r="C1156" s="406" t="s">
        <v>1283</v>
      </c>
      <c r="D1156" s="356">
        <v>22020411</v>
      </c>
      <c r="E1156" s="259" t="s">
        <v>1645</v>
      </c>
      <c r="F1156" s="304"/>
      <c r="G1156" s="404">
        <v>2000000</v>
      </c>
      <c r="H1156" s="304">
        <v>2000000</v>
      </c>
      <c r="I1156" s="304">
        <v>2000000</v>
      </c>
    </row>
    <row r="1157" spans="1:9">
      <c r="A1157" s="357"/>
      <c r="B1157" s="259"/>
      <c r="C1157" s="406" t="s">
        <v>1283</v>
      </c>
      <c r="D1157" s="356">
        <v>22020702</v>
      </c>
      <c r="E1157" s="259" t="s">
        <v>129</v>
      </c>
      <c r="F1157" s="304"/>
      <c r="G1157" s="404">
        <v>300000</v>
      </c>
      <c r="H1157" s="304">
        <v>0</v>
      </c>
      <c r="I1157" s="304">
        <v>0</v>
      </c>
    </row>
    <row r="1158" spans="1:9">
      <c r="A1158" s="357"/>
      <c r="B1158" s="259"/>
      <c r="C1158" s="406" t="s">
        <v>1283</v>
      </c>
      <c r="D1158" s="356">
        <v>22020709</v>
      </c>
      <c r="E1158" s="259" t="s">
        <v>23</v>
      </c>
      <c r="F1158" s="304"/>
      <c r="G1158" s="404">
        <v>700000</v>
      </c>
      <c r="H1158" s="304">
        <v>700000</v>
      </c>
      <c r="I1158" s="304">
        <v>700000</v>
      </c>
    </row>
    <row r="1159" spans="1:9">
      <c r="A1159" s="357"/>
      <c r="B1159" s="259"/>
      <c r="C1159" s="406" t="s">
        <v>1283</v>
      </c>
      <c r="D1159" s="356">
        <v>22020801</v>
      </c>
      <c r="E1159" s="259" t="s">
        <v>13</v>
      </c>
      <c r="F1159" s="304">
        <v>95620000</v>
      </c>
      <c r="G1159" s="404">
        <v>50000000</v>
      </c>
      <c r="H1159" s="304">
        <v>68914000</v>
      </c>
      <c r="I1159" s="304">
        <v>68914000</v>
      </c>
    </row>
    <row r="1160" spans="1:9">
      <c r="A1160" s="357"/>
      <c r="B1160" s="259"/>
      <c r="C1160" s="406" t="s">
        <v>1283</v>
      </c>
      <c r="D1160" s="356">
        <v>22020802</v>
      </c>
      <c r="E1160" s="259" t="s">
        <v>109</v>
      </c>
      <c r="F1160" s="304"/>
      <c r="G1160" s="404">
        <v>30000000</v>
      </c>
      <c r="H1160" s="304">
        <v>39000000</v>
      </c>
      <c r="I1160" s="304">
        <v>39000000</v>
      </c>
    </row>
    <row r="1161" spans="1:9">
      <c r="A1161" s="357"/>
      <c r="B1161" s="259"/>
      <c r="C1161" s="406" t="s">
        <v>1283</v>
      </c>
      <c r="D1161" s="356">
        <v>22021001</v>
      </c>
      <c r="E1161" s="259" t="s">
        <v>16</v>
      </c>
      <c r="F1161" s="304">
        <v>3255861</v>
      </c>
      <c r="G1161" s="404">
        <v>156000</v>
      </c>
      <c r="H1161" s="304">
        <v>92000</v>
      </c>
      <c r="I1161" s="304">
        <v>92000</v>
      </c>
    </row>
    <row r="1162" spans="1:9">
      <c r="A1162" s="357"/>
      <c r="B1162" s="259"/>
      <c r="C1162" s="406" t="s">
        <v>1283</v>
      </c>
      <c r="D1162" s="356">
        <v>22021003</v>
      </c>
      <c r="E1162" s="259" t="s">
        <v>17</v>
      </c>
      <c r="F1162" s="304">
        <v>14343000</v>
      </c>
      <c r="G1162" s="404">
        <v>1300000</v>
      </c>
      <c r="H1162" s="304">
        <v>700000</v>
      </c>
      <c r="I1162" s="304">
        <v>700000</v>
      </c>
    </row>
    <row r="1163" spans="1:9">
      <c r="A1163" s="357"/>
      <c r="B1163" s="259"/>
      <c r="C1163" s="406" t="s">
        <v>1283</v>
      </c>
      <c r="D1163" s="356">
        <v>23020331</v>
      </c>
      <c r="E1163" s="259" t="s">
        <v>1693</v>
      </c>
      <c r="F1163" s="304"/>
      <c r="G1163" s="404">
        <v>30000000</v>
      </c>
      <c r="H1163" s="304"/>
      <c r="I1163" s="304"/>
    </row>
    <row r="1164" spans="1:9">
      <c r="A1164" s="357"/>
      <c r="B1164" s="259"/>
      <c r="C1164" s="406" t="s">
        <v>1283</v>
      </c>
      <c r="D1164" s="400">
        <v>21020124</v>
      </c>
      <c r="E1164" s="259" t="s">
        <v>2127</v>
      </c>
      <c r="F1164" s="304"/>
      <c r="G1164" s="404">
        <v>40000000</v>
      </c>
      <c r="H1164" s="304"/>
      <c r="I1164" s="304"/>
    </row>
    <row r="1165" spans="1:9">
      <c r="A1165" s="357"/>
      <c r="B1165" s="259"/>
      <c r="C1165" s="406" t="s">
        <v>1283</v>
      </c>
      <c r="D1165" s="400">
        <v>22020803</v>
      </c>
      <c r="E1165" s="259" t="s">
        <v>4189</v>
      </c>
      <c r="F1165" s="304">
        <v>286860</v>
      </c>
      <c r="G1165" s="404"/>
      <c r="H1165" s="304"/>
      <c r="I1165" s="304"/>
    </row>
    <row r="1166" spans="1:9">
      <c r="A1166" s="357"/>
      <c r="B1166" s="259"/>
      <c r="C1166" s="406" t="s">
        <v>1283</v>
      </c>
      <c r="D1166" s="400">
        <v>22020305</v>
      </c>
      <c r="E1166" s="259" t="s">
        <v>35</v>
      </c>
      <c r="F1166" s="304">
        <v>2923582</v>
      </c>
      <c r="G1166" s="404"/>
      <c r="H1166" s="304"/>
      <c r="I1166" s="304"/>
    </row>
    <row r="1167" spans="1:9">
      <c r="A1167" s="357"/>
      <c r="B1167" s="259"/>
      <c r="C1167" s="406" t="s">
        <v>1283</v>
      </c>
      <c r="D1167" s="400">
        <v>22020308</v>
      </c>
      <c r="E1167" s="259" t="s">
        <v>22</v>
      </c>
      <c r="F1167" s="304">
        <v>4781000</v>
      </c>
      <c r="G1167" s="404"/>
      <c r="H1167" s="304"/>
      <c r="I1167" s="304"/>
    </row>
    <row r="1168" spans="1:9">
      <c r="A1168" s="357"/>
      <c r="B1168" s="259"/>
      <c r="C1168" s="406" t="s">
        <v>1283</v>
      </c>
      <c r="D1168" s="400">
        <v>22020405</v>
      </c>
      <c r="E1168" s="259" t="s">
        <v>9</v>
      </c>
      <c r="F1168" s="304">
        <v>22949</v>
      </c>
      <c r="G1168" s="404"/>
      <c r="H1168" s="304"/>
      <c r="I1168" s="304"/>
    </row>
    <row r="1169" spans="1:9" s="310" customFormat="1" ht="31.5">
      <c r="A1169" s="359" t="s">
        <v>1742</v>
      </c>
      <c r="B1169" s="308" t="s">
        <v>1474</v>
      </c>
      <c r="C1169" s="407" t="s">
        <v>1287</v>
      </c>
      <c r="D1169" s="400"/>
      <c r="E1169" s="308"/>
      <c r="F1169" s="326">
        <f>SUM(F1149:F1168)</f>
        <v>141893865</v>
      </c>
      <c r="G1169" s="326">
        <f>SUM(G1149:G1168)</f>
        <v>187024000</v>
      </c>
      <c r="H1169" s="326">
        <f>SUM(H1149:H1168)</f>
        <v>171709000</v>
      </c>
      <c r="I1169" s="326">
        <f>SUM(I1149:I1168)</f>
        <v>171709000</v>
      </c>
    </row>
    <row r="1170" spans="1:9" s="310" customFormat="1" ht="31.5">
      <c r="A1170" s="359" t="s">
        <v>1742</v>
      </c>
      <c r="B1170" s="308" t="s">
        <v>1474</v>
      </c>
      <c r="C1170" s="407" t="s">
        <v>1288</v>
      </c>
      <c r="D1170" s="400"/>
      <c r="E1170" s="308"/>
      <c r="F1170" s="326">
        <f>F1169+F1148</f>
        <v>1026164697</v>
      </c>
      <c r="G1170" s="326">
        <f>G1169+G1148</f>
        <v>1686600700</v>
      </c>
      <c r="H1170" s="326">
        <f>H1169+H1148</f>
        <v>1671285700</v>
      </c>
      <c r="I1170" s="326">
        <f>I1169+I1148</f>
        <v>1671285700</v>
      </c>
    </row>
    <row r="1171" spans="1:9" s="310" customFormat="1">
      <c r="A1171" s="359"/>
      <c r="B1171" s="308"/>
      <c r="C1171" s="407"/>
      <c r="D1171" s="400"/>
      <c r="E1171" s="308"/>
      <c r="F1171" s="408"/>
      <c r="G1171" s="404"/>
      <c r="H1171" s="326"/>
      <c r="I1171" s="326"/>
    </row>
    <row r="1172" spans="1:9" s="310" customFormat="1">
      <c r="A1172" s="359" t="s">
        <v>136</v>
      </c>
      <c r="B1172" s="410" t="s">
        <v>1475</v>
      </c>
      <c r="C1172" s="407"/>
      <c r="D1172" s="400"/>
      <c r="E1172" s="308"/>
      <c r="F1172" s="408"/>
      <c r="G1172" s="404"/>
      <c r="H1172" s="326"/>
      <c r="I1172" s="326"/>
    </row>
    <row r="1173" spans="1:9">
      <c r="A1173" s="357"/>
      <c r="B1173" s="259"/>
      <c r="C1173" s="402" t="s">
        <v>1281</v>
      </c>
      <c r="D1173" s="356">
        <v>21010101</v>
      </c>
      <c r="E1173" s="259" t="s">
        <v>368</v>
      </c>
      <c r="F1173" s="304">
        <v>32962268</v>
      </c>
      <c r="G1173" s="404">
        <v>45000000</v>
      </c>
      <c r="H1173" s="304">
        <v>49500000</v>
      </c>
      <c r="I1173" s="304">
        <v>54450000</v>
      </c>
    </row>
    <row r="1174" spans="1:9" s="310" customFormat="1" ht="31.5">
      <c r="A1174" s="359" t="s">
        <v>136</v>
      </c>
      <c r="B1174" s="308" t="s">
        <v>1475</v>
      </c>
      <c r="C1174" s="405" t="s">
        <v>1282</v>
      </c>
      <c r="D1174" s="400"/>
      <c r="E1174" s="308"/>
      <c r="F1174" s="326">
        <f>SUM(F1173)</f>
        <v>32962268</v>
      </c>
      <c r="G1174" s="326">
        <f>SUM(G1173)</f>
        <v>45000000</v>
      </c>
      <c r="H1174" s="326">
        <f>SUM(H1173)</f>
        <v>49500000</v>
      </c>
      <c r="I1174" s="326">
        <f>SUM(I1173)</f>
        <v>54450000</v>
      </c>
    </row>
    <row r="1175" spans="1:9">
      <c r="A1175" s="357"/>
      <c r="B1175" s="259"/>
      <c r="C1175" s="406" t="s">
        <v>1283</v>
      </c>
      <c r="D1175" s="356">
        <v>22020209</v>
      </c>
      <c r="E1175" s="259" t="s">
        <v>34</v>
      </c>
      <c r="F1175" s="304"/>
      <c r="G1175" s="404">
        <v>264000</v>
      </c>
      <c r="H1175" s="304">
        <v>264000</v>
      </c>
      <c r="I1175" s="304">
        <v>264000</v>
      </c>
    </row>
    <row r="1176" spans="1:9">
      <c r="A1176" s="357"/>
      <c r="B1176" s="259"/>
      <c r="C1176" s="406" t="s">
        <v>1283</v>
      </c>
      <c r="D1176" s="356">
        <v>22020301</v>
      </c>
      <c r="E1176" s="259" t="s">
        <v>5</v>
      </c>
      <c r="F1176" s="304">
        <v>7821334</v>
      </c>
      <c r="G1176" s="404">
        <v>23815600</v>
      </c>
      <c r="H1176" s="304">
        <v>23815600</v>
      </c>
      <c r="I1176" s="304">
        <v>23815600</v>
      </c>
    </row>
    <row r="1177" spans="1:9">
      <c r="A1177" s="357"/>
      <c r="B1177" s="259"/>
      <c r="C1177" s="406" t="s">
        <v>1283</v>
      </c>
      <c r="D1177" s="356">
        <v>22020305</v>
      </c>
      <c r="E1177" s="259" t="s">
        <v>35</v>
      </c>
      <c r="F1177" s="304">
        <v>382480</v>
      </c>
      <c r="G1177" s="404">
        <v>6000000</v>
      </c>
      <c r="H1177" s="304">
        <v>6000000</v>
      </c>
      <c r="I1177" s="304">
        <v>6000000</v>
      </c>
    </row>
    <row r="1178" spans="1:9">
      <c r="A1178" s="357"/>
      <c r="B1178" s="259"/>
      <c r="C1178" s="406" t="s">
        <v>1283</v>
      </c>
      <c r="D1178" s="356">
        <v>22020309</v>
      </c>
      <c r="E1178" s="259" t="s">
        <v>7</v>
      </c>
      <c r="F1178" s="304"/>
      <c r="G1178" s="404">
        <v>789000</v>
      </c>
      <c r="H1178" s="304">
        <v>789000</v>
      </c>
      <c r="I1178" s="304">
        <v>789000</v>
      </c>
    </row>
    <row r="1179" spans="1:9">
      <c r="A1179" s="357"/>
      <c r="B1179" s="259"/>
      <c r="C1179" s="406" t="s">
        <v>1283</v>
      </c>
      <c r="D1179" s="356">
        <v>22020401</v>
      </c>
      <c r="E1179" s="259" t="s">
        <v>1985</v>
      </c>
      <c r="F1179" s="304">
        <v>4781000</v>
      </c>
      <c r="G1179" s="404">
        <v>15561000</v>
      </c>
      <c r="H1179" s="304">
        <v>15561000</v>
      </c>
      <c r="I1179" s="304">
        <v>15561000</v>
      </c>
    </row>
    <row r="1180" spans="1:9">
      <c r="A1180" s="357"/>
      <c r="B1180" s="259"/>
      <c r="C1180" s="406" t="s">
        <v>1283</v>
      </c>
      <c r="D1180" s="356">
        <v>22020402</v>
      </c>
      <c r="E1180" s="259" t="s">
        <v>36</v>
      </c>
      <c r="F1180" s="304">
        <v>1319556</v>
      </c>
      <c r="G1180" s="404">
        <v>1230000</v>
      </c>
      <c r="H1180" s="304">
        <v>1230000</v>
      </c>
      <c r="I1180" s="304">
        <v>1230000</v>
      </c>
    </row>
    <row r="1181" spans="1:9">
      <c r="A1181" s="357"/>
      <c r="B1181" s="259"/>
      <c r="C1181" s="406" t="s">
        <v>1283</v>
      </c>
      <c r="D1181" s="356">
        <v>22020403</v>
      </c>
      <c r="E1181" s="259" t="s">
        <v>58</v>
      </c>
      <c r="F1181" s="304"/>
      <c r="G1181" s="404">
        <v>36354000</v>
      </c>
      <c r="H1181" s="304">
        <v>36354000</v>
      </c>
      <c r="I1181" s="304">
        <v>36354000</v>
      </c>
    </row>
    <row r="1182" spans="1:9">
      <c r="A1182" s="357"/>
      <c r="B1182" s="259"/>
      <c r="C1182" s="406" t="s">
        <v>1283</v>
      </c>
      <c r="D1182" s="356">
        <v>22020404</v>
      </c>
      <c r="E1182" s="259" t="s">
        <v>735</v>
      </c>
      <c r="F1182" s="304">
        <v>1458205</v>
      </c>
      <c r="G1182" s="404">
        <v>1860000</v>
      </c>
      <c r="H1182" s="304">
        <v>1860000</v>
      </c>
      <c r="I1182" s="304">
        <v>1860000</v>
      </c>
    </row>
    <row r="1183" spans="1:9">
      <c r="A1183" s="357"/>
      <c r="B1183" s="259"/>
      <c r="C1183" s="406" t="s">
        <v>1283</v>
      </c>
      <c r="D1183" s="356">
        <v>22020405</v>
      </c>
      <c r="E1183" s="259" t="s">
        <v>9</v>
      </c>
      <c r="F1183" s="304">
        <v>4130784</v>
      </c>
      <c r="G1183" s="404">
        <v>27136000</v>
      </c>
      <c r="H1183" s="304">
        <v>27136000</v>
      </c>
      <c r="I1183" s="304">
        <v>27136000</v>
      </c>
    </row>
    <row r="1184" spans="1:9">
      <c r="A1184" s="357"/>
      <c r="B1184" s="259"/>
      <c r="C1184" s="406" t="s">
        <v>1283</v>
      </c>
      <c r="D1184" s="356">
        <v>22020406</v>
      </c>
      <c r="E1184" s="259" t="s">
        <v>45</v>
      </c>
      <c r="F1184" s="304"/>
      <c r="G1184" s="404">
        <v>2130000</v>
      </c>
      <c r="H1184" s="304">
        <v>2130000</v>
      </c>
      <c r="I1184" s="304">
        <v>2130000</v>
      </c>
    </row>
    <row r="1185" spans="1:9">
      <c r="A1185" s="357"/>
      <c r="B1185" s="259"/>
      <c r="C1185" s="406" t="s">
        <v>1283</v>
      </c>
      <c r="D1185" s="356">
        <v>22020601</v>
      </c>
      <c r="E1185" s="259" t="s">
        <v>37</v>
      </c>
      <c r="F1185" s="304"/>
      <c r="G1185" s="404">
        <v>346345000</v>
      </c>
      <c r="H1185" s="304">
        <v>546345000</v>
      </c>
      <c r="I1185" s="304">
        <v>546345000</v>
      </c>
    </row>
    <row r="1186" spans="1:9">
      <c r="A1186" s="357"/>
      <c r="B1186" s="259"/>
      <c r="C1186" s="406" t="s">
        <v>1283</v>
      </c>
      <c r="D1186" s="356">
        <v>22020605</v>
      </c>
      <c r="E1186" s="259" t="s">
        <v>39</v>
      </c>
      <c r="F1186" s="304">
        <v>114744000</v>
      </c>
      <c r="G1186" s="404">
        <v>200488500</v>
      </c>
      <c r="H1186" s="304">
        <v>548488500</v>
      </c>
      <c r="I1186" s="304">
        <v>548488500</v>
      </c>
    </row>
    <row r="1187" spans="1:9">
      <c r="A1187" s="357"/>
      <c r="B1187" s="259"/>
      <c r="C1187" s="406" t="s">
        <v>1283</v>
      </c>
      <c r="D1187" s="356">
        <v>22020703</v>
      </c>
      <c r="E1187" s="259" t="s">
        <v>41</v>
      </c>
      <c r="F1187" s="304">
        <v>4781000</v>
      </c>
      <c r="G1187" s="404">
        <v>1102500</v>
      </c>
      <c r="H1187" s="304">
        <v>1102500</v>
      </c>
      <c r="I1187" s="304">
        <v>1102500</v>
      </c>
    </row>
    <row r="1188" spans="1:9">
      <c r="A1188" s="357"/>
      <c r="B1188" s="259"/>
      <c r="C1188" s="406" t="s">
        <v>1283</v>
      </c>
      <c r="D1188" s="356">
        <v>22020709</v>
      </c>
      <c r="E1188" s="259" t="s">
        <v>23</v>
      </c>
      <c r="F1188" s="304">
        <v>956200</v>
      </c>
      <c r="G1188" s="404">
        <v>545000</v>
      </c>
      <c r="H1188" s="304">
        <v>1045000</v>
      </c>
      <c r="I1188" s="304">
        <v>1045000</v>
      </c>
    </row>
    <row r="1189" spans="1:9">
      <c r="A1189" s="357"/>
      <c r="B1189" s="259"/>
      <c r="C1189" s="406" t="s">
        <v>1283</v>
      </c>
      <c r="D1189" s="356">
        <v>22020901</v>
      </c>
      <c r="E1189" s="259" t="s">
        <v>15</v>
      </c>
      <c r="F1189" s="304">
        <v>130043</v>
      </c>
      <c r="G1189" s="404">
        <v>230400</v>
      </c>
      <c r="H1189" s="304">
        <v>230400</v>
      </c>
      <c r="I1189" s="304">
        <v>230400</v>
      </c>
    </row>
    <row r="1190" spans="1:9">
      <c r="A1190" s="357"/>
      <c r="B1190" s="259"/>
      <c r="C1190" s="406" t="s">
        <v>1283</v>
      </c>
      <c r="D1190" s="356">
        <v>22021014</v>
      </c>
      <c r="E1190" s="259" t="s">
        <v>124</v>
      </c>
      <c r="F1190" s="304">
        <v>19124</v>
      </c>
      <c r="G1190" s="404">
        <v>321900</v>
      </c>
      <c r="H1190" s="304">
        <v>321900</v>
      </c>
      <c r="I1190" s="304">
        <v>321900</v>
      </c>
    </row>
    <row r="1191" spans="1:9">
      <c r="A1191" s="357"/>
      <c r="B1191" s="259"/>
      <c r="C1191" s="406" t="s">
        <v>1283</v>
      </c>
      <c r="D1191" s="356">
        <v>22020306</v>
      </c>
      <c r="E1191" s="259" t="s">
        <v>21</v>
      </c>
      <c r="F1191" s="304">
        <v>3824800</v>
      </c>
      <c r="G1191" s="404"/>
      <c r="H1191" s="304"/>
      <c r="I1191" s="304"/>
    </row>
    <row r="1192" spans="1:9">
      <c r="A1192" s="357"/>
      <c r="B1192" s="259"/>
      <c r="C1192" s="406" t="s">
        <v>1283</v>
      </c>
      <c r="D1192" s="356">
        <v>22020801</v>
      </c>
      <c r="E1192" s="259" t="s">
        <v>13</v>
      </c>
      <c r="F1192" s="304">
        <v>2329303</v>
      </c>
      <c r="G1192" s="404"/>
      <c r="H1192" s="304"/>
      <c r="I1192" s="304"/>
    </row>
    <row r="1193" spans="1:9">
      <c r="A1193" s="357"/>
      <c r="B1193" s="259"/>
      <c r="C1193" s="406" t="s">
        <v>1283</v>
      </c>
      <c r="D1193" s="356">
        <v>22020803</v>
      </c>
      <c r="E1193" s="259" t="s">
        <v>14</v>
      </c>
      <c r="F1193" s="304">
        <v>4383221</v>
      </c>
      <c r="G1193" s="404"/>
      <c r="H1193" s="304"/>
      <c r="I1193" s="304"/>
    </row>
    <row r="1194" spans="1:9">
      <c r="A1194" s="357"/>
      <c r="B1194" s="259"/>
      <c r="C1194" s="406" t="s">
        <v>1283</v>
      </c>
      <c r="D1194" s="356">
        <v>22021003</v>
      </c>
      <c r="E1194" s="259" t="s">
        <v>17</v>
      </c>
      <c r="F1194" s="304">
        <v>1024090</v>
      </c>
      <c r="G1194" s="404"/>
      <c r="H1194" s="304"/>
      <c r="I1194" s="304"/>
    </row>
    <row r="1195" spans="1:9" s="310" customFormat="1" ht="31.5">
      <c r="A1195" s="359" t="s">
        <v>136</v>
      </c>
      <c r="B1195" s="308" t="s">
        <v>1475</v>
      </c>
      <c r="C1195" s="407" t="s">
        <v>1287</v>
      </c>
      <c r="D1195" s="400"/>
      <c r="E1195" s="308"/>
      <c r="F1195" s="326">
        <f>SUM(F1175:F1194)</f>
        <v>152085140</v>
      </c>
      <c r="G1195" s="326">
        <f>SUM(G1175:G1190)</f>
        <v>664172900</v>
      </c>
      <c r="H1195" s="326">
        <f>SUM(H1175:H1190)</f>
        <v>1212672900</v>
      </c>
      <c r="I1195" s="326">
        <f>SUM(I1175:I1190)</f>
        <v>1212672900</v>
      </c>
    </row>
    <row r="1196" spans="1:9" s="310" customFormat="1" ht="31.5">
      <c r="A1196" s="359" t="s">
        <v>136</v>
      </c>
      <c r="B1196" s="308" t="s">
        <v>1475</v>
      </c>
      <c r="C1196" s="407" t="s">
        <v>1288</v>
      </c>
      <c r="D1196" s="400"/>
      <c r="E1196" s="308"/>
      <c r="F1196" s="326">
        <f>F1195+F1174</f>
        <v>185047408</v>
      </c>
      <c r="G1196" s="326">
        <f>G1195+G1174</f>
        <v>709172900</v>
      </c>
      <c r="H1196" s="326">
        <f>H1195+H1174</f>
        <v>1262172900</v>
      </c>
      <c r="I1196" s="326">
        <f>I1195+I1174</f>
        <v>1267122900</v>
      </c>
    </row>
    <row r="1197" spans="1:9" s="310" customFormat="1">
      <c r="A1197" s="359"/>
      <c r="B1197" s="308"/>
      <c r="C1197" s="407"/>
      <c r="D1197" s="400"/>
      <c r="E1197" s="308"/>
      <c r="F1197" s="408"/>
      <c r="G1197" s="404"/>
      <c r="H1197" s="326"/>
      <c r="I1197" s="326"/>
    </row>
    <row r="1198" spans="1:9" s="310" customFormat="1">
      <c r="A1198" s="359" t="s">
        <v>1743</v>
      </c>
      <c r="B1198" s="410" t="s">
        <v>656</v>
      </c>
      <c r="C1198" s="407"/>
      <c r="D1198" s="400"/>
      <c r="E1198" s="308"/>
      <c r="F1198" s="408"/>
      <c r="G1198" s="404"/>
      <c r="H1198" s="326"/>
      <c r="I1198" s="326"/>
    </row>
    <row r="1199" spans="1:9">
      <c r="A1199" s="357"/>
      <c r="B1199" s="259"/>
      <c r="C1199" s="402" t="s">
        <v>1281</v>
      </c>
      <c r="D1199" s="356">
        <v>21010101</v>
      </c>
      <c r="E1199" s="259" t="s">
        <v>368</v>
      </c>
      <c r="F1199" s="409">
        <v>63915129</v>
      </c>
      <c r="G1199" s="404">
        <v>53964725.759999998</v>
      </c>
      <c r="H1199" s="304">
        <v>69245959.200000003</v>
      </c>
      <c r="I1199" s="304">
        <v>69245959.200000003</v>
      </c>
    </row>
    <row r="1200" spans="1:9">
      <c r="A1200" s="357"/>
      <c r="B1200" s="259"/>
      <c r="C1200" s="402" t="s">
        <v>1281</v>
      </c>
      <c r="D1200" s="356">
        <v>21020101</v>
      </c>
      <c r="E1200" s="259" t="s">
        <v>369</v>
      </c>
      <c r="F1200" s="409"/>
      <c r="G1200" s="404">
        <v>2589411.96</v>
      </c>
      <c r="H1200" s="304">
        <v>5006002.32</v>
      </c>
      <c r="I1200" s="304">
        <v>5006002.32</v>
      </c>
    </row>
    <row r="1201" spans="1:9">
      <c r="A1201" s="357"/>
      <c r="B1201" s="259"/>
      <c r="C1201" s="402" t="s">
        <v>1281</v>
      </c>
      <c r="D1201" s="356">
        <v>21020102</v>
      </c>
      <c r="E1201" s="259" t="s">
        <v>99</v>
      </c>
      <c r="F1201" s="409"/>
      <c r="G1201" s="404">
        <v>1075631.8799999999</v>
      </c>
      <c r="H1201" s="304">
        <v>1305344.76</v>
      </c>
      <c r="I1201" s="304">
        <v>1305344.76</v>
      </c>
    </row>
    <row r="1202" spans="1:9">
      <c r="A1202" s="357"/>
      <c r="B1202" s="259"/>
      <c r="C1202" s="402" t="s">
        <v>1281</v>
      </c>
      <c r="D1202" s="356">
        <v>21020103</v>
      </c>
      <c r="E1202" s="259" t="s">
        <v>370</v>
      </c>
      <c r="F1202" s="409"/>
      <c r="G1202" s="404">
        <v>537816.72</v>
      </c>
      <c r="H1202" s="304">
        <v>633997.68000000005</v>
      </c>
      <c r="I1202" s="304">
        <v>633997.68000000005</v>
      </c>
    </row>
    <row r="1203" spans="1:9">
      <c r="A1203" s="357"/>
      <c r="B1203" s="259"/>
      <c r="C1203" s="402" t="s">
        <v>1281</v>
      </c>
      <c r="D1203" s="356">
        <v>21020104</v>
      </c>
      <c r="E1203" s="259" t="s">
        <v>371</v>
      </c>
      <c r="F1203" s="409"/>
      <c r="G1203" s="404">
        <v>537816.72</v>
      </c>
      <c r="H1203" s="304">
        <v>1725829.8</v>
      </c>
      <c r="I1203" s="304">
        <v>1725829.8</v>
      </c>
    </row>
    <row r="1204" spans="1:9">
      <c r="A1204" s="357"/>
      <c r="B1204" s="259"/>
      <c r="C1204" s="402" t="s">
        <v>1281</v>
      </c>
      <c r="D1204" s="356">
        <v>21020105</v>
      </c>
      <c r="E1204" s="259" t="s">
        <v>372</v>
      </c>
      <c r="F1204" s="409"/>
      <c r="G1204" s="404">
        <v>675599</v>
      </c>
      <c r="H1204" s="304">
        <v>2890820.64</v>
      </c>
      <c r="I1204" s="304">
        <v>2890820.64</v>
      </c>
    </row>
    <row r="1205" spans="1:9">
      <c r="A1205" s="357"/>
      <c r="B1205" s="259"/>
      <c r="C1205" s="402" t="s">
        <v>1281</v>
      </c>
      <c r="D1205" s="356">
        <v>21020106</v>
      </c>
      <c r="E1205" s="259" t="s">
        <v>373</v>
      </c>
      <c r="F1205" s="409"/>
      <c r="G1205" s="404">
        <v>1074247.32</v>
      </c>
      <c r="H1205" s="304">
        <v>1303604.6399999999</v>
      </c>
      <c r="I1205" s="304">
        <v>1303604.6399999999</v>
      </c>
    </row>
    <row r="1206" spans="1:9">
      <c r="A1206" s="357"/>
      <c r="B1206" s="259"/>
      <c r="C1206" s="402" t="s">
        <v>1281</v>
      </c>
      <c r="D1206" s="356">
        <v>21020107</v>
      </c>
      <c r="E1206" s="259" t="s">
        <v>374</v>
      </c>
      <c r="F1206" s="409"/>
      <c r="G1206" s="404">
        <v>648000</v>
      </c>
      <c r="H1206" s="304">
        <v>1351900.92</v>
      </c>
      <c r="I1206" s="304">
        <v>1351900.92</v>
      </c>
    </row>
    <row r="1207" spans="1:9">
      <c r="A1207" s="357"/>
      <c r="B1207" s="259"/>
      <c r="C1207" s="402" t="s">
        <v>1281</v>
      </c>
      <c r="D1207" s="356">
        <v>21020110</v>
      </c>
      <c r="E1207" s="259" t="s">
        <v>375</v>
      </c>
      <c r="F1207" s="409"/>
      <c r="G1207" s="404">
        <v>0</v>
      </c>
      <c r="H1207" s="304">
        <v>1680000</v>
      </c>
      <c r="I1207" s="304">
        <v>1680000</v>
      </c>
    </row>
    <row r="1208" spans="1:9">
      <c r="A1208" s="357"/>
      <c r="B1208" s="259"/>
      <c r="C1208" s="402" t="s">
        <v>1281</v>
      </c>
      <c r="D1208" s="356">
        <v>21020124</v>
      </c>
      <c r="E1208" s="259" t="s">
        <v>376</v>
      </c>
      <c r="F1208" s="409"/>
      <c r="G1208" s="404">
        <v>1302000</v>
      </c>
      <c r="H1208" s="304"/>
      <c r="I1208" s="304"/>
    </row>
    <row r="1209" spans="1:9" s="310" customFormat="1" ht="31.5">
      <c r="A1209" s="359" t="s">
        <v>1743</v>
      </c>
      <c r="B1209" s="308" t="s">
        <v>656</v>
      </c>
      <c r="C1209" s="405" t="s">
        <v>1282</v>
      </c>
      <c r="D1209" s="400"/>
      <c r="E1209" s="308"/>
      <c r="F1209" s="408">
        <f>SUM(F1199:F1208)</f>
        <v>63915129</v>
      </c>
      <c r="G1209" s="326">
        <f>SUM(G1199:G1208)</f>
        <v>62405249.359999999</v>
      </c>
      <c r="H1209" s="326">
        <f>SUM(H1199:H1208)</f>
        <v>85143459.960000023</v>
      </c>
      <c r="I1209" s="326">
        <f>SUM(I1199:I1208)</f>
        <v>85143459.960000023</v>
      </c>
    </row>
    <row r="1210" spans="1:9">
      <c r="A1210" s="357"/>
      <c r="B1210" s="259"/>
      <c r="C1210" s="406" t="s">
        <v>1283</v>
      </c>
      <c r="D1210" s="356">
        <v>22020105</v>
      </c>
      <c r="E1210" s="259" t="s">
        <v>1250</v>
      </c>
      <c r="F1210" s="409">
        <v>5888280</v>
      </c>
      <c r="G1210" s="404">
        <v>3880440</v>
      </c>
      <c r="H1210" s="304">
        <v>2819000</v>
      </c>
      <c r="I1210" s="304">
        <v>2819000</v>
      </c>
    </row>
    <row r="1211" spans="1:9">
      <c r="A1211" s="357"/>
      <c r="B1211" s="259"/>
      <c r="C1211" s="406" t="s">
        <v>1283</v>
      </c>
      <c r="D1211" s="356">
        <v>22020301</v>
      </c>
      <c r="E1211" s="259" t="s">
        <v>5</v>
      </c>
      <c r="F1211" s="409">
        <v>4781000</v>
      </c>
      <c r="G1211" s="404">
        <v>2800045</v>
      </c>
      <c r="H1211" s="304">
        <v>1000145</v>
      </c>
      <c r="I1211" s="304">
        <v>1000145</v>
      </c>
    </row>
    <row r="1212" spans="1:9">
      <c r="A1212" s="357"/>
      <c r="B1212" s="259"/>
      <c r="C1212" s="406" t="s">
        <v>1283</v>
      </c>
      <c r="D1212" s="356">
        <v>22020312</v>
      </c>
      <c r="E1212" s="259" t="s">
        <v>44</v>
      </c>
      <c r="F1212" s="409"/>
      <c r="G1212" s="404">
        <v>200000</v>
      </c>
      <c r="H1212" s="304">
        <v>200000</v>
      </c>
      <c r="I1212" s="304">
        <v>200000</v>
      </c>
    </row>
    <row r="1213" spans="1:9">
      <c r="A1213" s="357"/>
      <c r="B1213" s="259"/>
      <c r="C1213" s="406" t="s">
        <v>1283</v>
      </c>
      <c r="D1213" s="356">
        <v>22020402</v>
      </c>
      <c r="E1213" s="259" t="s">
        <v>36</v>
      </c>
      <c r="F1213" s="409"/>
      <c r="G1213" s="404">
        <v>250000</v>
      </c>
      <c r="H1213" s="304">
        <v>250000</v>
      </c>
      <c r="I1213" s="304">
        <v>250000</v>
      </c>
    </row>
    <row r="1214" spans="1:9">
      <c r="A1214" s="357"/>
      <c r="B1214" s="259"/>
      <c r="C1214" s="406" t="s">
        <v>1283</v>
      </c>
      <c r="D1214" s="356">
        <v>22020404</v>
      </c>
      <c r="E1214" s="259" t="s">
        <v>735</v>
      </c>
      <c r="F1214" s="409">
        <v>1859809</v>
      </c>
      <c r="G1214" s="404">
        <v>3840000</v>
      </c>
      <c r="H1214" s="304">
        <v>800000</v>
      </c>
      <c r="I1214" s="304">
        <v>800000</v>
      </c>
    </row>
    <row r="1215" spans="1:9">
      <c r="A1215" s="357"/>
      <c r="B1215" s="259"/>
      <c r="C1215" s="406" t="s">
        <v>1283</v>
      </c>
      <c r="D1215" s="356">
        <v>22020405</v>
      </c>
      <c r="E1215" s="259" t="s">
        <v>9</v>
      </c>
      <c r="F1215" s="409">
        <v>535472</v>
      </c>
      <c r="G1215" s="404">
        <v>535472</v>
      </c>
      <c r="H1215" s="304">
        <v>740000</v>
      </c>
      <c r="I1215" s="304">
        <v>400000</v>
      </c>
    </row>
    <row r="1216" spans="1:9">
      <c r="A1216" s="357"/>
      <c r="B1216" s="259"/>
      <c r="C1216" s="406" t="s">
        <v>1283</v>
      </c>
      <c r="D1216" s="356">
        <v>22020408</v>
      </c>
      <c r="E1216" s="259" t="s">
        <v>138</v>
      </c>
      <c r="F1216" s="409">
        <v>764960</v>
      </c>
      <c r="G1216" s="404">
        <v>764960</v>
      </c>
      <c r="H1216" s="304">
        <v>100000</v>
      </c>
      <c r="I1216" s="304">
        <v>100000</v>
      </c>
    </row>
    <row r="1217" spans="1:9">
      <c r="A1217" s="357"/>
      <c r="B1217" s="259"/>
      <c r="C1217" s="406" t="s">
        <v>1283</v>
      </c>
      <c r="D1217" s="356">
        <v>22020404</v>
      </c>
      <c r="E1217" s="259" t="s">
        <v>1257</v>
      </c>
      <c r="F1217" s="409"/>
      <c r="G1217" s="404">
        <v>500000</v>
      </c>
      <c r="H1217" s="304">
        <v>795200</v>
      </c>
      <c r="I1217" s="304">
        <v>786500</v>
      </c>
    </row>
    <row r="1218" spans="1:9">
      <c r="A1218" s="357"/>
      <c r="B1218" s="259"/>
      <c r="C1218" s="406" t="s">
        <v>1283</v>
      </c>
      <c r="D1218" s="356">
        <v>22020414</v>
      </c>
      <c r="E1218" s="259" t="s">
        <v>1258</v>
      </c>
      <c r="F1218" s="409">
        <v>14343000</v>
      </c>
      <c r="G1218" s="404">
        <v>14000000</v>
      </c>
      <c r="H1218" s="304">
        <v>795200</v>
      </c>
      <c r="I1218" s="304">
        <v>786500</v>
      </c>
    </row>
    <row r="1219" spans="1:9">
      <c r="A1219" s="357"/>
      <c r="B1219" s="259"/>
      <c r="C1219" s="406" t="s">
        <v>1283</v>
      </c>
      <c r="D1219" s="356">
        <v>22020803</v>
      </c>
      <c r="E1219" s="259" t="s">
        <v>14</v>
      </c>
      <c r="F1219" s="409">
        <v>1028489</v>
      </c>
      <c r="G1219" s="404">
        <v>1030000</v>
      </c>
      <c r="H1219" s="304">
        <v>550000</v>
      </c>
      <c r="I1219" s="304">
        <v>550000</v>
      </c>
    </row>
    <row r="1220" spans="1:9">
      <c r="A1220" s="357"/>
      <c r="B1220" s="259"/>
      <c r="C1220" s="406" t="s">
        <v>1283</v>
      </c>
      <c r="D1220" s="356">
        <v>22020801</v>
      </c>
      <c r="E1220" s="259" t="s">
        <v>13</v>
      </c>
      <c r="F1220" s="409">
        <v>1376928</v>
      </c>
      <c r="G1220" s="404">
        <v>1378840</v>
      </c>
      <c r="H1220" s="304">
        <v>2770000</v>
      </c>
      <c r="I1220" s="304">
        <v>2770000</v>
      </c>
    </row>
    <row r="1221" spans="1:9">
      <c r="A1221" s="357"/>
      <c r="B1221" s="259"/>
      <c r="C1221" s="406" t="s">
        <v>1283</v>
      </c>
      <c r="D1221" s="356">
        <v>22020805</v>
      </c>
      <c r="E1221" s="259" t="s">
        <v>139</v>
      </c>
      <c r="F1221" s="409">
        <v>1625540</v>
      </c>
      <c r="G1221" s="404">
        <v>1000000</v>
      </c>
      <c r="H1221" s="304">
        <v>1000000</v>
      </c>
      <c r="I1221" s="304">
        <v>1000000</v>
      </c>
    </row>
    <row r="1222" spans="1:9">
      <c r="A1222" s="357"/>
      <c r="B1222" s="259"/>
      <c r="C1222" s="406" t="s">
        <v>1283</v>
      </c>
      <c r="D1222" s="356">
        <v>22020901</v>
      </c>
      <c r="E1222" s="259" t="s">
        <v>15</v>
      </c>
      <c r="F1222" s="409">
        <v>16637</v>
      </c>
      <c r="G1222" s="404">
        <v>20000</v>
      </c>
      <c r="H1222" s="304">
        <v>20000</v>
      </c>
      <c r="I1222" s="304">
        <v>20000</v>
      </c>
    </row>
    <row r="1223" spans="1:9">
      <c r="A1223" s="357"/>
      <c r="B1223" s="259"/>
      <c r="C1223" s="406" t="s">
        <v>1283</v>
      </c>
      <c r="D1223" s="356">
        <v>22021001</v>
      </c>
      <c r="E1223" s="259" t="s">
        <v>16</v>
      </c>
      <c r="F1223" s="409"/>
      <c r="G1223" s="404">
        <v>300000</v>
      </c>
      <c r="H1223" s="304">
        <v>300000</v>
      </c>
      <c r="I1223" s="304">
        <v>300000</v>
      </c>
    </row>
    <row r="1224" spans="1:9">
      <c r="A1224" s="357"/>
      <c r="B1224" s="259"/>
      <c r="C1224" s="406" t="s">
        <v>1283</v>
      </c>
      <c r="D1224" s="356">
        <v>22020209</v>
      </c>
      <c r="E1224" s="259" t="s">
        <v>18</v>
      </c>
      <c r="F1224" s="409"/>
      <c r="G1224" s="404">
        <v>400000</v>
      </c>
      <c r="H1224" s="304">
        <v>400000</v>
      </c>
      <c r="I1224" s="304">
        <v>400000</v>
      </c>
    </row>
    <row r="1225" spans="1:9">
      <c r="A1225" s="357"/>
      <c r="B1225" s="259"/>
      <c r="C1225" s="406" t="s">
        <v>1283</v>
      </c>
      <c r="D1225" s="400">
        <v>22020401</v>
      </c>
      <c r="E1225" s="259" t="s">
        <v>1985</v>
      </c>
      <c r="F1225" s="409">
        <v>3843924</v>
      </c>
      <c r="G1225" s="404">
        <v>2883924</v>
      </c>
      <c r="H1225" s="304"/>
      <c r="I1225" s="304"/>
    </row>
    <row r="1226" spans="1:9">
      <c r="A1226" s="357"/>
      <c r="B1226" s="259"/>
      <c r="C1226" s="406" t="s">
        <v>1283</v>
      </c>
      <c r="D1226" s="400">
        <v>22021003</v>
      </c>
      <c r="E1226" s="259" t="s">
        <v>4347</v>
      </c>
      <c r="F1226" s="409">
        <v>1434300</v>
      </c>
      <c r="G1226" s="404"/>
      <c r="H1226" s="304"/>
      <c r="I1226" s="304"/>
    </row>
    <row r="1227" spans="1:9" s="310" customFormat="1" ht="31.5">
      <c r="A1227" s="359" t="s">
        <v>1743</v>
      </c>
      <c r="B1227" s="308" t="s">
        <v>656</v>
      </c>
      <c r="C1227" s="407" t="s">
        <v>1287</v>
      </c>
      <c r="D1227" s="400"/>
      <c r="E1227" s="308"/>
      <c r="F1227" s="326">
        <f>SUM(F1210:F1226)</f>
        <v>37498339</v>
      </c>
      <c r="G1227" s="326">
        <f t="shared" ref="G1227:I1227" si="17">SUM(G1210:G1226)</f>
        <v>33783681</v>
      </c>
      <c r="H1227" s="326">
        <f t="shared" si="17"/>
        <v>12539545</v>
      </c>
      <c r="I1227" s="326">
        <f t="shared" si="17"/>
        <v>12182145</v>
      </c>
    </row>
    <row r="1228" spans="1:9" s="310" customFormat="1" ht="31.5">
      <c r="A1228" s="359" t="s">
        <v>1743</v>
      </c>
      <c r="B1228" s="308" t="s">
        <v>656</v>
      </c>
      <c r="C1228" s="407" t="s">
        <v>1288</v>
      </c>
      <c r="D1228" s="400"/>
      <c r="E1228" s="308"/>
      <c r="F1228" s="326">
        <f>F1227+F1209</f>
        <v>101413468</v>
      </c>
      <c r="G1228" s="326">
        <f>G1227+G1209</f>
        <v>96188930.359999999</v>
      </c>
      <c r="H1228" s="326">
        <f>H1227+H1209</f>
        <v>97683004.960000023</v>
      </c>
      <c r="I1228" s="326">
        <f>I1227+I1209</f>
        <v>97325604.960000023</v>
      </c>
    </row>
    <row r="1229" spans="1:9" s="310" customFormat="1">
      <c r="A1229" s="359"/>
      <c r="B1229" s="308"/>
      <c r="C1229" s="407"/>
      <c r="D1229" s="400"/>
      <c r="E1229" s="308"/>
      <c r="F1229" s="408"/>
      <c r="G1229" s="404"/>
      <c r="H1229" s="326"/>
      <c r="I1229" s="326"/>
    </row>
    <row r="1230" spans="1:9" s="310" customFormat="1">
      <c r="A1230" s="359" t="s">
        <v>1744</v>
      </c>
      <c r="B1230" s="410" t="s">
        <v>657</v>
      </c>
      <c r="C1230" s="407"/>
      <c r="D1230" s="400"/>
      <c r="E1230" s="308"/>
      <c r="F1230" s="408"/>
      <c r="G1230" s="404"/>
      <c r="H1230" s="326"/>
      <c r="I1230" s="326"/>
    </row>
    <row r="1231" spans="1:9">
      <c r="A1231" s="357"/>
      <c r="B1231" s="259"/>
      <c r="C1231" s="402" t="s">
        <v>1281</v>
      </c>
      <c r="D1231" s="356">
        <v>21010101</v>
      </c>
      <c r="E1231" s="259" t="s">
        <v>368</v>
      </c>
      <c r="F1231" s="409">
        <v>79993504</v>
      </c>
      <c r="G1231" s="404">
        <v>62628506.159999996</v>
      </c>
      <c r="H1231" s="304">
        <v>69245959.200000003</v>
      </c>
      <c r="I1231" s="304">
        <v>69245959.200000003</v>
      </c>
    </row>
    <row r="1232" spans="1:9">
      <c r="A1232" s="357"/>
      <c r="B1232" s="259"/>
      <c r="C1232" s="402" t="s">
        <v>1281</v>
      </c>
      <c r="D1232" s="356">
        <v>21020101</v>
      </c>
      <c r="E1232" s="259" t="s">
        <v>377</v>
      </c>
      <c r="F1232" s="409"/>
      <c r="G1232" s="404">
        <v>4799025.3600000003</v>
      </c>
      <c r="H1232" s="304">
        <v>5006002.32</v>
      </c>
      <c r="I1232" s="304">
        <v>5006002.32</v>
      </c>
    </row>
    <row r="1233" spans="1:9">
      <c r="A1233" s="357"/>
      <c r="B1233" s="259"/>
      <c r="C1233" s="402" t="s">
        <v>1281</v>
      </c>
      <c r="D1233" s="356">
        <v>21020102</v>
      </c>
      <c r="E1233" s="259" t="s">
        <v>99</v>
      </c>
      <c r="F1233" s="409"/>
      <c r="G1233" s="404">
        <v>1279013.76</v>
      </c>
      <c r="H1233" s="304">
        <v>1305344.76</v>
      </c>
      <c r="I1233" s="304">
        <v>1305344.76</v>
      </c>
    </row>
    <row r="1234" spans="1:9">
      <c r="A1234" s="357"/>
      <c r="B1234" s="259"/>
      <c r="C1234" s="402" t="s">
        <v>1281</v>
      </c>
      <c r="D1234" s="356">
        <v>21020103</v>
      </c>
      <c r="E1234" s="259" t="s">
        <v>370</v>
      </c>
      <c r="F1234" s="409"/>
      <c r="G1234" s="404">
        <v>609993.72</v>
      </c>
      <c r="H1234" s="304">
        <v>633997.68000000005</v>
      </c>
      <c r="I1234" s="304">
        <v>633997.68000000005</v>
      </c>
    </row>
    <row r="1235" spans="1:9">
      <c r="A1235" s="357"/>
      <c r="B1235" s="259"/>
      <c r="C1235" s="402" t="s">
        <v>1281</v>
      </c>
      <c r="D1235" s="356">
        <v>21020104</v>
      </c>
      <c r="E1235" s="259" t="s">
        <v>371</v>
      </c>
      <c r="F1235" s="409"/>
      <c r="G1235" s="404">
        <v>1713130.96</v>
      </c>
      <c r="H1235" s="304">
        <v>1725829.8</v>
      </c>
      <c r="I1235" s="304">
        <v>1725829.8</v>
      </c>
    </row>
    <row r="1236" spans="1:9">
      <c r="A1236" s="357"/>
      <c r="B1236" s="259"/>
      <c r="C1236" s="402" t="s">
        <v>1281</v>
      </c>
      <c r="D1236" s="356">
        <v>21020105</v>
      </c>
      <c r="E1236" s="259" t="s">
        <v>372</v>
      </c>
      <c r="F1236" s="409"/>
      <c r="G1236" s="404">
        <v>2889781.32</v>
      </c>
      <c r="H1236" s="304">
        <v>2890820.64</v>
      </c>
      <c r="I1236" s="304">
        <v>2890820.64</v>
      </c>
    </row>
    <row r="1237" spans="1:9">
      <c r="A1237" s="357"/>
      <c r="B1237" s="259"/>
      <c r="C1237" s="402" t="s">
        <v>1281</v>
      </c>
      <c r="D1237" s="356">
        <v>21020106</v>
      </c>
      <c r="E1237" s="259" t="s">
        <v>373</v>
      </c>
      <c r="F1237" s="409"/>
      <c r="G1237" s="404">
        <v>6262850.6160000004</v>
      </c>
      <c r="H1237" s="304">
        <v>1303604.6399999999</v>
      </c>
      <c r="I1237" s="304">
        <v>1303604.6399999999</v>
      </c>
    </row>
    <row r="1238" spans="1:9">
      <c r="A1238" s="357"/>
      <c r="B1238" s="259"/>
      <c r="C1238" s="402" t="s">
        <v>1281</v>
      </c>
      <c r="D1238" s="356">
        <v>21020107</v>
      </c>
      <c r="E1238" s="259" t="s">
        <v>374</v>
      </c>
      <c r="F1238" s="409"/>
      <c r="G1238" s="404">
        <v>1351900.92</v>
      </c>
      <c r="H1238" s="304">
        <v>1351900.92</v>
      </c>
      <c r="I1238" s="304">
        <v>1351900.92</v>
      </c>
    </row>
    <row r="1239" spans="1:9">
      <c r="A1239" s="357"/>
      <c r="B1239" s="259"/>
      <c r="C1239" s="402" t="s">
        <v>1281</v>
      </c>
      <c r="D1239" s="356">
        <v>21020124</v>
      </c>
      <c r="E1239" s="259" t="s">
        <v>376</v>
      </c>
      <c r="F1239" s="409"/>
      <c r="G1239" s="404">
        <v>1680000</v>
      </c>
      <c r="H1239" s="304">
        <v>1680000</v>
      </c>
      <c r="I1239" s="304">
        <v>1680000</v>
      </c>
    </row>
    <row r="1240" spans="1:9" s="310" customFormat="1" ht="31.5">
      <c r="A1240" s="359" t="s">
        <v>1744</v>
      </c>
      <c r="B1240" s="308" t="s">
        <v>657</v>
      </c>
      <c r="C1240" s="405" t="s">
        <v>1282</v>
      </c>
      <c r="D1240" s="400"/>
      <c r="E1240" s="308"/>
      <c r="F1240" s="326">
        <f>SUM(F1231:F1239)</f>
        <v>79993504</v>
      </c>
      <c r="G1240" s="326">
        <f>SUM(G1231:G1239)</f>
        <v>83214202.815999985</v>
      </c>
      <c r="H1240" s="326">
        <f>SUM(H1231:H1239)</f>
        <v>85143459.960000023</v>
      </c>
      <c r="I1240" s="326">
        <f>SUM(I1231:I1239)</f>
        <v>85143459.960000023</v>
      </c>
    </row>
    <row r="1241" spans="1:9">
      <c r="A1241" s="357"/>
      <c r="B1241" s="259"/>
      <c r="C1241" s="406" t="s">
        <v>1283</v>
      </c>
      <c r="D1241" s="356">
        <v>22020105</v>
      </c>
      <c r="E1241" s="259" t="s">
        <v>1250</v>
      </c>
      <c r="F1241" s="409">
        <v>3824800</v>
      </c>
      <c r="G1241" s="404">
        <v>360000</v>
      </c>
      <c r="H1241" s="304">
        <v>360000</v>
      </c>
      <c r="I1241" s="304">
        <v>360000</v>
      </c>
    </row>
    <row r="1242" spans="1:9">
      <c r="A1242" s="357"/>
      <c r="B1242" s="259"/>
      <c r="C1242" s="406" t="s">
        <v>1283</v>
      </c>
      <c r="D1242" s="356">
        <v>22020108</v>
      </c>
      <c r="E1242" s="259" t="s">
        <v>50</v>
      </c>
      <c r="F1242" s="409"/>
      <c r="G1242" s="404">
        <v>180000</v>
      </c>
      <c r="H1242" s="304">
        <v>180000</v>
      </c>
      <c r="I1242" s="304">
        <v>180000</v>
      </c>
    </row>
    <row r="1243" spans="1:9">
      <c r="A1243" s="357"/>
      <c r="B1243" s="259"/>
      <c r="C1243" s="406" t="s">
        <v>1283</v>
      </c>
      <c r="D1243" s="356">
        <v>22020203</v>
      </c>
      <c r="E1243" s="259" t="s">
        <v>20</v>
      </c>
      <c r="F1243" s="409">
        <v>573720</v>
      </c>
      <c r="G1243" s="404">
        <v>150000</v>
      </c>
      <c r="H1243" s="304">
        <v>150000</v>
      </c>
      <c r="I1243" s="304">
        <v>150000</v>
      </c>
    </row>
    <row r="1244" spans="1:9">
      <c r="A1244" s="357"/>
      <c r="B1244" s="259"/>
      <c r="C1244" s="406" t="s">
        <v>1283</v>
      </c>
      <c r="D1244" s="356">
        <v>22020209</v>
      </c>
      <c r="E1244" s="259" t="s">
        <v>34</v>
      </c>
      <c r="F1244" s="409"/>
      <c r="G1244" s="404">
        <v>36000</v>
      </c>
      <c r="H1244" s="304">
        <v>36000</v>
      </c>
      <c r="I1244" s="304">
        <v>36000</v>
      </c>
    </row>
    <row r="1245" spans="1:9">
      <c r="A1245" s="357"/>
      <c r="B1245" s="259"/>
      <c r="C1245" s="406" t="s">
        <v>1283</v>
      </c>
      <c r="D1245" s="356">
        <v>22020301</v>
      </c>
      <c r="E1245" s="259" t="s">
        <v>5</v>
      </c>
      <c r="F1245" s="409">
        <v>2868600</v>
      </c>
      <c r="G1245" s="404">
        <v>2403000</v>
      </c>
      <c r="H1245" s="304">
        <v>2979000</v>
      </c>
      <c r="I1245" s="304">
        <v>3555000</v>
      </c>
    </row>
    <row r="1246" spans="1:9">
      <c r="A1246" s="357"/>
      <c r="B1246" s="259"/>
      <c r="C1246" s="406" t="s">
        <v>1283</v>
      </c>
      <c r="D1246" s="356">
        <v>22020401</v>
      </c>
      <c r="E1246" s="259" t="s">
        <v>1985</v>
      </c>
      <c r="F1246" s="409">
        <v>3115300</v>
      </c>
      <c r="G1246" s="404">
        <v>3158400</v>
      </c>
      <c r="H1246" s="304">
        <v>2158400</v>
      </c>
      <c r="I1246" s="304">
        <v>2158400</v>
      </c>
    </row>
    <row r="1247" spans="1:9">
      <c r="A1247" s="357"/>
      <c r="B1247" s="259"/>
      <c r="C1247" s="406" t="s">
        <v>1283</v>
      </c>
      <c r="D1247" s="356">
        <v>22020402</v>
      </c>
      <c r="E1247" s="259" t="s">
        <v>36</v>
      </c>
      <c r="F1247" s="409">
        <v>237711</v>
      </c>
      <c r="G1247" s="404">
        <v>48600</v>
      </c>
      <c r="H1247" s="304">
        <v>48600</v>
      </c>
      <c r="I1247" s="304">
        <v>48600</v>
      </c>
    </row>
    <row r="1248" spans="1:9">
      <c r="A1248" s="357"/>
      <c r="B1248" s="259"/>
      <c r="C1248" s="406" t="s">
        <v>1283</v>
      </c>
      <c r="D1248" s="356">
        <v>22020406</v>
      </c>
      <c r="E1248" s="259" t="s">
        <v>45</v>
      </c>
      <c r="F1248" s="409"/>
      <c r="G1248" s="404">
        <v>60000</v>
      </c>
      <c r="H1248" s="304">
        <v>60000</v>
      </c>
      <c r="I1248" s="304">
        <v>60000</v>
      </c>
    </row>
    <row r="1249" spans="1:9">
      <c r="A1249" s="357"/>
      <c r="B1249" s="259"/>
      <c r="C1249" s="406" t="s">
        <v>1283</v>
      </c>
      <c r="D1249" s="356">
        <v>22020703</v>
      </c>
      <c r="E1249" s="259" t="s">
        <v>41</v>
      </c>
      <c r="F1249" s="409"/>
      <c r="G1249" s="404">
        <v>576000</v>
      </c>
      <c r="H1249" s="304">
        <v>576000</v>
      </c>
      <c r="I1249" s="304">
        <v>576000</v>
      </c>
    </row>
    <row r="1250" spans="1:9">
      <c r="A1250" s="357"/>
      <c r="B1250" s="259"/>
      <c r="C1250" s="406" t="s">
        <v>1283</v>
      </c>
      <c r="D1250" s="356">
        <v>22020709</v>
      </c>
      <c r="E1250" s="259" t="s">
        <v>23</v>
      </c>
      <c r="F1250" s="409">
        <v>478100</v>
      </c>
      <c r="G1250" s="404">
        <v>500000</v>
      </c>
      <c r="H1250" s="304">
        <v>500000</v>
      </c>
      <c r="I1250" s="304">
        <v>500000</v>
      </c>
    </row>
    <row r="1251" spans="1:9">
      <c r="A1251" s="357"/>
      <c r="B1251" s="259"/>
      <c r="C1251" s="406" t="s">
        <v>1283</v>
      </c>
      <c r="D1251" s="356">
        <v>22020801</v>
      </c>
      <c r="E1251" s="259" t="s">
        <v>13</v>
      </c>
      <c r="F1251" s="409"/>
      <c r="G1251" s="404">
        <v>1746000</v>
      </c>
      <c r="H1251" s="304">
        <v>1746000</v>
      </c>
      <c r="I1251" s="304">
        <v>1746000</v>
      </c>
    </row>
    <row r="1252" spans="1:9">
      <c r="A1252" s="357"/>
      <c r="B1252" s="259"/>
      <c r="C1252" s="406" t="s">
        <v>1283</v>
      </c>
      <c r="D1252" s="356">
        <v>22020803</v>
      </c>
      <c r="E1252" s="259" t="s">
        <v>14</v>
      </c>
      <c r="F1252" s="409"/>
      <c r="G1252" s="404">
        <v>690000</v>
      </c>
      <c r="H1252" s="304">
        <v>690000</v>
      </c>
      <c r="I1252" s="304">
        <v>690000</v>
      </c>
    </row>
    <row r="1253" spans="1:9">
      <c r="A1253" s="357"/>
      <c r="B1253" s="259"/>
      <c r="C1253" s="406" t="s">
        <v>1283</v>
      </c>
      <c r="D1253" s="356">
        <v>22020901</v>
      </c>
      <c r="E1253" s="259" t="s">
        <v>15</v>
      </c>
      <c r="F1253" s="409">
        <v>6120</v>
      </c>
      <c r="G1253" s="404">
        <v>10720</v>
      </c>
      <c r="H1253" s="304">
        <v>10720</v>
      </c>
      <c r="I1253" s="304">
        <v>10720</v>
      </c>
    </row>
    <row r="1254" spans="1:9">
      <c r="A1254" s="357"/>
      <c r="B1254" s="259"/>
      <c r="C1254" s="406" t="s">
        <v>1283</v>
      </c>
      <c r="D1254" s="356">
        <v>22021001</v>
      </c>
      <c r="E1254" s="259" t="s">
        <v>16</v>
      </c>
      <c r="F1254" s="409"/>
      <c r="G1254" s="404">
        <v>72000</v>
      </c>
      <c r="H1254" s="304">
        <v>72000</v>
      </c>
      <c r="I1254" s="304">
        <v>72000</v>
      </c>
    </row>
    <row r="1255" spans="1:9">
      <c r="A1255" s="357"/>
      <c r="B1255" s="259"/>
      <c r="C1255" s="406" t="s">
        <v>1283</v>
      </c>
      <c r="D1255" s="356">
        <v>22021003</v>
      </c>
      <c r="E1255" s="259" t="s">
        <v>17</v>
      </c>
      <c r="F1255" s="409">
        <v>1338680</v>
      </c>
      <c r="G1255" s="404">
        <v>400000</v>
      </c>
      <c r="H1255" s="304">
        <v>400000</v>
      </c>
      <c r="I1255" s="304">
        <v>400000</v>
      </c>
    </row>
    <row r="1256" spans="1:9">
      <c r="A1256" s="357"/>
      <c r="B1256" s="259"/>
      <c r="C1256" s="406" t="s">
        <v>1283</v>
      </c>
      <c r="D1256" s="356">
        <v>22021014</v>
      </c>
      <c r="E1256" s="259" t="s">
        <v>688</v>
      </c>
      <c r="F1256" s="409">
        <v>191240</v>
      </c>
      <c r="G1256" s="404">
        <v>100000</v>
      </c>
      <c r="H1256" s="304">
        <v>100000</v>
      </c>
      <c r="I1256" s="304">
        <v>100000</v>
      </c>
    </row>
    <row r="1257" spans="1:9" ht="31.5">
      <c r="A1257" s="357"/>
      <c r="B1257" s="259"/>
      <c r="C1257" s="406" t="s">
        <v>1283</v>
      </c>
      <c r="D1257" s="400">
        <v>23020332</v>
      </c>
      <c r="E1257" s="259" t="s">
        <v>562</v>
      </c>
      <c r="F1257" s="409"/>
      <c r="G1257" s="404">
        <v>56920000</v>
      </c>
      <c r="H1257" s="304">
        <v>36920000</v>
      </c>
      <c r="I1257" s="304">
        <v>56920000</v>
      </c>
    </row>
    <row r="1258" spans="1:9" ht="31.5">
      <c r="A1258" s="357"/>
      <c r="B1258" s="259"/>
      <c r="C1258" s="406" t="s">
        <v>1283</v>
      </c>
      <c r="D1258" s="400">
        <v>23020333</v>
      </c>
      <c r="E1258" s="259" t="s">
        <v>564</v>
      </c>
      <c r="F1258" s="409"/>
      <c r="G1258" s="404">
        <v>18460000</v>
      </c>
      <c r="H1258" s="304">
        <v>18460000</v>
      </c>
      <c r="I1258" s="304">
        <v>18460000</v>
      </c>
    </row>
    <row r="1259" spans="1:9">
      <c r="A1259" s="357"/>
      <c r="B1259" s="259"/>
      <c r="C1259" s="406" t="s">
        <v>1283</v>
      </c>
      <c r="D1259" s="356">
        <v>22021021</v>
      </c>
      <c r="E1259" s="259" t="s">
        <v>120</v>
      </c>
      <c r="F1259" s="409"/>
      <c r="G1259" s="404">
        <v>6000000</v>
      </c>
      <c r="H1259" s="304">
        <v>5000000</v>
      </c>
      <c r="I1259" s="304">
        <v>5000000</v>
      </c>
    </row>
    <row r="1260" spans="1:9">
      <c r="A1260" s="357"/>
      <c r="B1260" s="259"/>
      <c r="C1260" s="406" t="s">
        <v>1283</v>
      </c>
      <c r="D1260" s="356">
        <v>22020405</v>
      </c>
      <c r="E1260" s="259" t="s">
        <v>4439</v>
      </c>
      <c r="F1260" s="409">
        <v>229487</v>
      </c>
      <c r="G1260" s="404"/>
      <c r="H1260" s="304"/>
      <c r="I1260" s="304"/>
    </row>
    <row r="1261" spans="1:9">
      <c r="A1261" s="357"/>
      <c r="B1261" s="259"/>
      <c r="C1261" s="406" t="s">
        <v>1283</v>
      </c>
      <c r="D1261" s="356">
        <v>22020307</v>
      </c>
      <c r="E1261" s="259" t="s">
        <v>4438</v>
      </c>
      <c r="F1261" s="409">
        <v>172116</v>
      </c>
      <c r="G1261" s="404"/>
      <c r="H1261" s="304"/>
      <c r="I1261" s="304"/>
    </row>
    <row r="1262" spans="1:9">
      <c r="A1262" s="357"/>
      <c r="B1262" s="259"/>
      <c r="C1262" s="406" t="s">
        <v>1283</v>
      </c>
      <c r="D1262" s="356">
        <v>22020201</v>
      </c>
      <c r="E1262" s="259" t="s">
        <v>115</v>
      </c>
      <c r="F1262" s="409">
        <v>137693</v>
      </c>
      <c r="G1262" s="404"/>
      <c r="H1262" s="304"/>
      <c r="I1262" s="304"/>
    </row>
    <row r="1263" spans="1:9">
      <c r="A1263" s="357"/>
      <c r="B1263" s="259"/>
      <c r="C1263" s="406" t="s">
        <v>1283</v>
      </c>
      <c r="D1263" s="356">
        <v>22020414</v>
      </c>
      <c r="E1263" s="259" t="s">
        <v>4442</v>
      </c>
      <c r="F1263" s="409"/>
      <c r="G1263" s="404"/>
      <c r="H1263" s="304"/>
      <c r="I1263" s="304"/>
    </row>
    <row r="1264" spans="1:9" ht="31.5">
      <c r="A1264" s="357"/>
      <c r="B1264" s="259"/>
      <c r="C1264" s="406" t="s">
        <v>1283</v>
      </c>
      <c r="D1264" s="356">
        <v>22020720</v>
      </c>
      <c r="E1264" s="259" t="s">
        <v>4443</v>
      </c>
      <c r="F1264" s="409"/>
      <c r="G1264" s="404"/>
      <c r="H1264" s="304"/>
      <c r="I1264" s="304"/>
    </row>
    <row r="1265" spans="1:9" ht="31.5">
      <c r="A1265" s="357"/>
      <c r="B1265" s="259"/>
      <c r="C1265" s="406" t="s">
        <v>1283</v>
      </c>
      <c r="D1265" s="356">
        <v>22020721</v>
      </c>
      <c r="E1265" s="259" t="s">
        <v>4444</v>
      </c>
      <c r="F1265" s="409"/>
      <c r="G1265" s="404"/>
      <c r="H1265" s="304"/>
      <c r="I1265" s="304"/>
    </row>
    <row r="1266" spans="1:9">
      <c r="A1266" s="357"/>
      <c r="B1266" s="259"/>
      <c r="C1266" s="406" t="s">
        <v>1283</v>
      </c>
      <c r="D1266" s="356">
        <v>22020722</v>
      </c>
      <c r="E1266" s="259" t="s">
        <v>4445</v>
      </c>
      <c r="F1266" s="409"/>
      <c r="G1266" s="404"/>
      <c r="H1266" s="304"/>
      <c r="I1266" s="304"/>
    </row>
    <row r="1267" spans="1:9">
      <c r="A1267" s="357"/>
      <c r="B1267" s="259"/>
      <c r="C1267" s="406" t="s">
        <v>1283</v>
      </c>
      <c r="D1267" s="356">
        <v>22020723</v>
      </c>
      <c r="E1267" s="259" t="s">
        <v>4446</v>
      </c>
      <c r="F1267" s="409"/>
      <c r="G1267" s="404"/>
      <c r="H1267" s="304"/>
      <c r="I1267" s="304"/>
    </row>
    <row r="1268" spans="1:9">
      <c r="A1268" s="357"/>
      <c r="B1268" s="259"/>
      <c r="C1268" s="406" t="s">
        <v>1283</v>
      </c>
      <c r="D1268" s="356">
        <v>22020724</v>
      </c>
      <c r="E1268" s="259" t="s">
        <v>4447</v>
      </c>
      <c r="F1268" s="409"/>
      <c r="G1268" s="404"/>
      <c r="H1268" s="304"/>
      <c r="I1268" s="304"/>
    </row>
    <row r="1269" spans="1:9">
      <c r="A1269" s="357"/>
      <c r="B1269" s="259"/>
      <c r="C1269" s="406" t="s">
        <v>1283</v>
      </c>
      <c r="D1269" s="356">
        <v>22020725</v>
      </c>
      <c r="E1269" s="259" t="s">
        <v>4448</v>
      </c>
      <c r="F1269" s="409"/>
      <c r="G1269" s="404"/>
      <c r="H1269" s="304"/>
      <c r="I1269" s="304"/>
    </row>
    <row r="1270" spans="1:9">
      <c r="A1270" s="357"/>
      <c r="B1270" s="259"/>
      <c r="C1270" s="406" t="s">
        <v>1283</v>
      </c>
      <c r="D1270" s="356">
        <v>22020726</v>
      </c>
      <c r="E1270" s="259" t="s">
        <v>4449</v>
      </c>
      <c r="F1270" s="409"/>
      <c r="G1270" s="404"/>
      <c r="H1270" s="304"/>
      <c r="I1270" s="304"/>
    </row>
    <row r="1271" spans="1:9" ht="31.5">
      <c r="A1271" s="357"/>
      <c r="B1271" s="259"/>
      <c r="C1271" s="406" t="s">
        <v>1283</v>
      </c>
      <c r="D1271" s="356">
        <v>22020727</v>
      </c>
      <c r="E1271" s="259" t="s">
        <v>4450</v>
      </c>
      <c r="F1271" s="409"/>
      <c r="G1271" s="404"/>
      <c r="H1271" s="304"/>
      <c r="I1271" s="304"/>
    </row>
    <row r="1272" spans="1:9">
      <c r="A1272" s="357"/>
      <c r="B1272" s="259"/>
      <c r="C1272" s="406" t="s">
        <v>1283</v>
      </c>
      <c r="D1272" s="356">
        <v>22021066</v>
      </c>
      <c r="E1272" s="259" t="s">
        <v>4451</v>
      </c>
      <c r="F1272" s="409"/>
      <c r="G1272" s="404"/>
      <c r="H1272" s="304"/>
      <c r="I1272" s="304"/>
    </row>
    <row r="1273" spans="1:9">
      <c r="A1273" s="357"/>
      <c r="B1273" s="259"/>
      <c r="C1273" s="406" t="s">
        <v>1283</v>
      </c>
      <c r="D1273" s="356">
        <v>22020615</v>
      </c>
      <c r="E1273" s="259" t="s">
        <v>4452</v>
      </c>
      <c r="F1273" s="409"/>
      <c r="G1273" s="404"/>
      <c r="H1273" s="304"/>
      <c r="I1273" s="304"/>
    </row>
    <row r="1274" spans="1:9">
      <c r="A1274" s="357"/>
      <c r="B1274" s="259"/>
      <c r="C1274" s="406" t="s">
        <v>1283</v>
      </c>
      <c r="D1274" s="356">
        <v>22020718</v>
      </c>
      <c r="E1274" s="259" t="s">
        <v>4453</v>
      </c>
      <c r="F1274" s="409"/>
      <c r="G1274" s="404"/>
      <c r="H1274" s="304"/>
      <c r="I1274" s="304"/>
    </row>
    <row r="1275" spans="1:9">
      <c r="A1275" s="357"/>
      <c r="B1275" s="259"/>
      <c r="C1275" s="406" t="s">
        <v>1283</v>
      </c>
      <c r="D1275" s="356">
        <v>22020719</v>
      </c>
      <c r="E1275" s="259" t="s">
        <v>4454</v>
      </c>
      <c r="F1275" s="409"/>
      <c r="G1275" s="404"/>
      <c r="H1275" s="304"/>
      <c r="I1275" s="304"/>
    </row>
    <row r="1276" spans="1:9">
      <c r="A1276" s="357"/>
      <c r="B1276" s="259"/>
      <c r="C1276" s="406" t="s">
        <v>1283</v>
      </c>
      <c r="D1276" s="356">
        <v>22021067</v>
      </c>
      <c r="E1276" s="259" t="s">
        <v>4455</v>
      </c>
      <c r="F1276" s="409"/>
      <c r="G1276" s="404"/>
      <c r="H1276" s="304"/>
      <c r="I1276" s="304"/>
    </row>
    <row r="1277" spans="1:9" s="310" customFormat="1" ht="31.5">
      <c r="A1277" s="359" t="s">
        <v>1744</v>
      </c>
      <c r="B1277" s="308" t="s">
        <v>657</v>
      </c>
      <c r="C1277" s="407" t="s">
        <v>1287</v>
      </c>
      <c r="D1277" s="400"/>
      <c r="E1277" s="308"/>
      <c r="F1277" s="326">
        <f>SUM(F1241:F1276)</f>
        <v>13173567</v>
      </c>
      <c r="G1277" s="326">
        <f t="shared" ref="G1277:I1277" si="18">SUM(G1241:G1276)</f>
        <v>91870720</v>
      </c>
      <c r="H1277" s="326">
        <f t="shared" si="18"/>
        <v>70446720</v>
      </c>
      <c r="I1277" s="326">
        <f t="shared" si="18"/>
        <v>91022720</v>
      </c>
    </row>
    <row r="1278" spans="1:9" s="310" customFormat="1" ht="31.5">
      <c r="A1278" s="359" t="s">
        <v>1744</v>
      </c>
      <c r="B1278" s="308" t="s">
        <v>657</v>
      </c>
      <c r="C1278" s="407" t="s">
        <v>1288</v>
      </c>
      <c r="D1278" s="400"/>
      <c r="E1278" s="308"/>
      <c r="F1278" s="326">
        <f>F1277+F1240</f>
        <v>93167071</v>
      </c>
      <c r="G1278" s="326">
        <f>G1277+G1240</f>
        <v>175084922.81599998</v>
      </c>
      <c r="H1278" s="326">
        <f>H1277+H1240</f>
        <v>155590179.96000004</v>
      </c>
      <c r="I1278" s="326">
        <f>I1277+I1240</f>
        <v>176166179.96000004</v>
      </c>
    </row>
    <row r="1279" spans="1:9" s="310" customFormat="1">
      <c r="A1279" s="359"/>
      <c r="B1279" s="308"/>
      <c r="C1279" s="407"/>
      <c r="D1279" s="400"/>
      <c r="E1279" s="308"/>
      <c r="F1279" s="408"/>
      <c r="G1279" s="404"/>
      <c r="H1279" s="326"/>
      <c r="I1279" s="326"/>
    </row>
    <row r="1280" spans="1:9" s="310" customFormat="1">
      <c r="A1280" s="359" t="s">
        <v>1745</v>
      </c>
      <c r="B1280" s="410" t="s">
        <v>1476</v>
      </c>
      <c r="C1280" s="407"/>
      <c r="D1280" s="400"/>
      <c r="E1280" s="308"/>
      <c r="F1280" s="408"/>
      <c r="G1280" s="404"/>
      <c r="H1280" s="326"/>
      <c r="I1280" s="326"/>
    </row>
    <row r="1281" spans="1:9">
      <c r="A1281" s="357"/>
      <c r="B1281" s="259"/>
      <c r="C1281" s="402" t="s">
        <v>1281</v>
      </c>
      <c r="D1281" s="356">
        <v>21010101</v>
      </c>
      <c r="E1281" s="259" t="s">
        <v>368</v>
      </c>
      <c r="F1281" s="304">
        <v>213442235</v>
      </c>
      <c r="G1281" s="404">
        <v>213442235</v>
      </c>
      <c r="H1281" s="404">
        <v>213442235</v>
      </c>
      <c r="I1281" s="404">
        <v>213442235</v>
      </c>
    </row>
    <row r="1282" spans="1:9" s="310" customFormat="1" ht="31.5">
      <c r="A1282" s="359" t="s">
        <v>1745</v>
      </c>
      <c r="B1282" s="308" t="s">
        <v>1476</v>
      </c>
      <c r="C1282" s="405" t="s">
        <v>1282</v>
      </c>
      <c r="D1282" s="400"/>
      <c r="E1282" s="308"/>
      <c r="F1282" s="326">
        <f>SUM(F1281)</f>
        <v>213442235</v>
      </c>
      <c r="G1282" s="326">
        <f>SUM(G1281)</f>
        <v>213442235</v>
      </c>
      <c r="H1282" s="326">
        <f>SUM(H1281)</f>
        <v>213442235</v>
      </c>
      <c r="I1282" s="326">
        <f>SUM(I1281)</f>
        <v>213442235</v>
      </c>
    </row>
    <row r="1283" spans="1:9">
      <c r="A1283" s="357"/>
      <c r="B1283" s="259"/>
      <c r="C1283" s="406" t="s">
        <v>1283</v>
      </c>
      <c r="D1283" s="356">
        <v>22020105</v>
      </c>
      <c r="E1283" s="259" t="s">
        <v>1250</v>
      </c>
      <c r="F1283" s="304">
        <v>9810612</v>
      </c>
      <c r="G1283" s="404">
        <v>15860000</v>
      </c>
      <c r="H1283" s="304">
        <v>15860000</v>
      </c>
      <c r="I1283" s="304">
        <v>15860000</v>
      </c>
    </row>
    <row r="1284" spans="1:9">
      <c r="A1284" s="357"/>
      <c r="B1284" s="259"/>
      <c r="C1284" s="406" t="s">
        <v>1283</v>
      </c>
      <c r="D1284" s="356">
        <v>22020203</v>
      </c>
      <c r="E1284" s="259" t="s">
        <v>20</v>
      </c>
      <c r="F1284" s="304"/>
      <c r="G1284" s="404">
        <v>1000000</v>
      </c>
      <c r="H1284" s="304">
        <v>1000000</v>
      </c>
      <c r="I1284" s="304">
        <v>1000000</v>
      </c>
    </row>
    <row r="1285" spans="1:9">
      <c r="A1285" s="357"/>
      <c r="B1285" s="259"/>
      <c r="C1285" s="406" t="s">
        <v>1283</v>
      </c>
      <c r="D1285" s="356">
        <v>22020301</v>
      </c>
      <c r="E1285" s="259" t="s">
        <v>5</v>
      </c>
      <c r="F1285" s="304">
        <v>4016040</v>
      </c>
      <c r="G1285" s="404">
        <v>3000000</v>
      </c>
      <c r="H1285" s="304">
        <v>3000000</v>
      </c>
      <c r="I1285" s="304">
        <v>3000000</v>
      </c>
    </row>
    <row r="1286" spans="1:9">
      <c r="A1286" s="357"/>
      <c r="B1286" s="259"/>
      <c r="C1286" s="406" t="s">
        <v>1283</v>
      </c>
      <c r="D1286" s="356">
        <v>22020305</v>
      </c>
      <c r="E1286" s="259" t="s">
        <v>35</v>
      </c>
      <c r="F1286" s="304">
        <v>963372</v>
      </c>
      <c r="G1286" s="404">
        <v>10011000</v>
      </c>
      <c r="H1286" s="304">
        <v>11000</v>
      </c>
      <c r="I1286" s="304">
        <v>11000</v>
      </c>
    </row>
    <row r="1287" spans="1:9">
      <c r="A1287" s="357"/>
      <c r="B1287" s="259"/>
      <c r="C1287" s="406" t="s">
        <v>1283</v>
      </c>
      <c r="D1287" s="356">
        <v>22020401</v>
      </c>
      <c r="E1287" s="259" t="s">
        <v>1985</v>
      </c>
      <c r="F1287" s="304">
        <v>1682912</v>
      </c>
      <c r="G1287" s="404">
        <v>2628000</v>
      </c>
      <c r="H1287" s="304">
        <v>3628000</v>
      </c>
      <c r="I1287" s="304">
        <v>3628000</v>
      </c>
    </row>
    <row r="1288" spans="1:9">
      <c r="A1288" s="357"/>
      <c r="B1288" s="259"/>
      <c r="C1288" s="406" t="s">
        <v>1283</v>
      </c>
      <c r="D1288" s="356">
        <v>22020404</v>
      </c>
      <c r="E1288" s="259" t="s">
        <v>735</v>
      </c>
      <c r="F1288" s="304">
        <v>1109192</v>
      </c>
      <c r="G1288" s="404">
        <v>1120000</v>
      </c>
      <c r="H1288" s="304">
        <v>1120000</v>
      </c>
      <c r="I1288" s="304">
        <v>1120000</v>
      </c>
    </row>
    <row r="1289" spans="1:9">
      <c r="A1289" s="357"/>
      <c r="B1289" s="259"/>
      <c r="C1289" s="406" t="s">
        <v>1283</v>
      </c>
      <c r="D1289" s="356">
        <v>22020405</v>
      </c>
      <c r="E1289" s="259" t="s">
        <v>9</v>
      </c>
      <c r="F1289" s="304">
        <v>458976</v>
      </c>
      <c r="G1289" s="404">
        <v>600000</v>
      </c>
      <c r="H1289" s="304">
        <v>600000</v>
      </c>
      <c r="I1289" s="304">
        <v>600000</v>
      </c>
    </row>
    <row r="1290" spans="1:9">
      <c r="A1290" s="357"/>
      <c r="B1290" s="259"/>
      <c r="C1290" s="406" t="s">
        <v>1283</v>
      </c>
      <c r="D1290" s="356">
        <v>22020801</v>
      </c>
      <c r="E1290" s="259" t="s">
        <v>13</v>
      </c>
      <c r="F1290" s="304">
        <v>837210</v>
      </c>
      <c r="G1290" s="404">
        <v>1096200</v>
      </c>
      <c r="H1290" s="304">
        <v>1096200</v>
      </c>
      <c r="I1290" s="304">
        <v>1096200</v>
      </c>
    </row>
    <row r="1291" spans="1:9">
      <c r="A1291" s="357"/>
      <c r="B1291" s="259"/>
      <c r="C1291" s="406" t="s">
        <v>1283</v>
      </c>
      <c r="D1291" s="356">
        <v>22020803</v>
      </c>
      <c r="E1291" s="259" t="s">
        <v>14</v>
      </c>
      <c r="F1291" s="304">
        <v>3537787</v>
      </c>
      <c r="G1291" s="404">
        <v>3590000</v>
      </c>
      <c r="H1291" s="304">
        <v>690000</v>
      </c>
      <c r="I1291" s="304">
        <v>690000</v>
      </c>
    </row>
    <row r="1292" spans="1:9">
      <c r="A1292" s="357"/>
      <c r="B1292" s="259"/>
      <c r="C1292" s="406" t="s">
        <v>1283</v>
      </c>
      <c r="D1292" s="356">
        <v>22020901</v>
      </c>
      <c r="E1292" s="259" t="s">
        <v>15</v>
      </c>
      <c r="F1292" s="304">
        <v>38248</v>
      </c>
      <c r="G1292" s="404">
        <v>120000</v>
      </c>
      <c r="H1292" s="304">
        <v>120000</v>
      </c>
      <c r="I1292" s="304">
        <v>120000</v>
      </c>
    </row>
    <row r="1293" spans="1:9">
      <c r="A1293" s="357"/>
      <c r="B1293" s="259"/>
      <c r="C1293" s="406" t="s">
        <v>1283</v>
      </c>
      <c r="D1293" s="356">
        <v>22021001</v>
      </c>
      <c r="E1293" s="259" t="s">
        <v>16</v>
      </c>
      <c r="F1293" s="304">
        <v>9062864</v>
      </c>
      <c r="G1293" s="404">
        <v>425000</v>
      </c>
      <c r="H1293" s="304">
        <v>425000</v>
      </c>
      <c r="I1293" s="304">
        <v>425000</v>
      </c>
    </row>
    <row r="1294" spans="1:9">
      <c r="A1294" s="357"/>
      <c r="B1294" s="259"/>
      <c r="C1294" s="406" t="s">
        <v>1283</v>
      </c>
      <c r="D1294" s="356">
        <v>22021014</v>
      </c>
      <c r="E1294" s="259" t="s">
        <v>26</v>
      </c>
      <c r="F1294" s="304">
        <v>53547200</v>
      </c>
      <c r="G1294" s="404">
        <v>80585000</v>
      </c>
      <c r="H1294" s="304">
        <v>38585000</v>
      </c>
      <c r="I1294" s="304">
        <v>38585000</v>
      </c>
    </row>
    <row r="1295" spans="1:9">
      <c r="A1295" s="357"/>
      <c r="B1295" s="259"/>
      <c r="C1295" s="406" t="s">
        <v>1283</v>
      </c>
      <c r="D1295" s="356">
        <v>22021061</v>
      </c>
      <c r="E1295" s="259" t="s">
        <v>140</v>
      </c>
      <c r="F1295" s="304">
        <v>53547200</v>
      </c>
      <c r="G1295" s="404">
        <v>56000000</v>
      </c>
      <c r="H1295" s="304">
        <v>56000000</v>
      </c>
      <c r="I1295" s="304">
        <v>56000000</v>
      </c>
    </row>
    <row r="1296" spans="1:9">
      <c r="A1296" s="357"/>
      <c r="B1296" s="259"/>
      <c r="C1296" s="406" t="s">
        <v>1283</v>
      </c>
      <c r="D1296" s="356">
        <v>22021060</v>
      </c>
      <c r="E1296" s="259" t="s">
        <v>141</v>
      </c>
      <c r="F1296" s="304">
        <v>57372000</v>
      </c>
      <c r="G1296" s="404">
        <v>50000000</v>
      </c>
      <c r="H1296" s="304">
        <v>50000000</v>
      </c>
      <c r="I1296" s="304">
        <v>50000000</v>
      </c>
    </row>
    <row r="1297" spans="1:9">
      <c r="A1297" s="357"/>
      <c r="B1297" s="259"/>
      <c r="C1297" s="406" t="s">
        <v>1283</v>
      </c>
      <c r="D1297" s="356">
        <v>22021003</v>
      </c>
      <c r="E1297" s="259" t="s">
        <v>17</v>
      </c>
      <c r="F1297" s="304">
        <v>1721160</v>
      </c>
      <c r="G1297" s="404"/>
      <c r="H1297" s="304"/>
      <c r="I1297" s="304"/>
    </row>
    <row r="1298" spans="1:9">
      <c r="A1298" s="357"/>
      <c r="B1298" s="259"/>
      <c r="C1298" s="406" t="s">
        <v>1283</v>
      </c>
      <c r="D1298" s="356">
        <v>22020416</v>
      </c>
      <c r="E1298" s="259" t="s">
        <v>46</v>
      </c>
      <c r="F1298" s="304">
        <v>548094</v>
      </c>
      <c r="G1298" s="404"/>
      <c r="H1298" s="304"/>
      <c r="I1298" s="304"/>
    </row>
    <row r="1299" spans="1:9">
      <c r="A1299" s="357"/>
      <c r="B1299" s="259"/>
      <c r="C1299" s="406" t="s">
        <v>1283</v>
      </c>
      <c r="D1299" s="356">
        <v>22021026</v>
      </c>
      <c r="E1299" s="259" t="s">
        <v>19</v>
      </c>
      <c r="F1299" s="304">
        <v>210364</v>
      </c>
      <c r="G1299" s="404"/>
      <c r="H1299" s="304"/>
      <c r="I1299" s="304"/>
    </row>
    <row r="1300" spans="1:9" s="310" customFormat="1" ht="31.5">
      <c r="A1300" s="359" t="s">
        <v>1745</v>
      </c>
      <c r="B1300" s="308" t="s">
        <v>1476</v>
      </c>
      <c r="C1300" s="407" t="s">
        <v>1287</v>
      </c>
      <c r="D1300" s="400"/>
      <c r="E1300" s="308"/>
      <c r="F1300" s="326">
        <f>SUM(F1283:F1299)</f>
        <v>198463231</v>
      </c>
      <c r="G1300" s="326">
        <f>SUM(G1283:G1299)</f>
        <v>226035200</v>
      </c>
      <c r="H1300" s="326">
        <f>SUM(H1283:H1299)</f>
        <v>172135200</v>
      </c>
      <c r="I1300" s="326">
        <f>SUM(I1283:I1299)</f>
        <v>172135200</v>
      </c>
    </row>
    <row r="1301" spans="1:9" s="310" customFormat="1" ht="31.5">
      <c r="A1301" s="359" t="s">
        <v>1745</v>
      </c>
      <c r="B1301" s="308" t="s">
        <v>1476</v>
      </c>
      <c r="C1301" s="407" t="s">
        <v>1288</v>
      </c>
      <c r="D1301" s="400"/>
      <c r="E1301" s="308"/>
      <c r="F1301" s="326">
        <f>F1300+F1282</f>
        <v>411905466</v>
      </c>
      <c r="G1301" s="326">
        <f>G1300+G1282</f>
        <v>439477435</v>
      </c>
      <c r="H1301" s="326">
        <f>H1300+H1282</f>
        <v>385577435</v>
      </c>
      <c r="I1301" s="326">
        <f>I1300+I1282</f>
        <v>385577435</v>
      </c>
    </row>
    <row r="1302" spans="1:9" s="310" customFormat="1">
      <c r="A1302" s="359"/>
      <c r="B1302" s="308"/>
      <c r="C1302" s="407"/>
      <c r="D1302" s="400"/>
      <c r="E1302" s="308"/>
      <c r="F1302" s="408"/>
      <c r="G1302" s="404"/>
      <c r="H1302" s="326"/>
      <c r="I1302" s="326"/>
    </row>
    <row r="1303" spans="1:9" s="310" customFormat="1">
      <c r="A1303" s="359" t="s">
        <v>1746</v>
      </c>
      <c r="B1303" s="308" t="s">
        <v>809</v>
      </c>
      <c r="C1303" s="407"/>
      <c r="D1303" s="400"/>
      <c r="E1303" s="308"/>
      <c r="F1303" s="408"/>
      <c r="G1303" s="404"/>
      <c r="H1303" s="326"/>
      <c r="I1303" s="326"/>
    </row>
    <row r="1304" spans="1:9">
      <c r="A1304" s="357"/>
      <c r="B1304" s="259"/>
      <c r="C1304" s="402" t="s">
        <v>1281</v>
      </c>
      <c r="D1304" s="356">
        <v>21010101</v>
      </c>
      <c r="E1304" s="259" t="s">
        <v>368</v>
      </c>
      <c r="F1304" s="409">
        <v>102853014</v>
      </c>
      <c r="G1304" s="404">
        <v>107965746</v>
      </c>
      <c r="H1304" s="404">
        <v>107965746</v>
      </c>
      <c r="I1304" s="404">
        <v>107965746</v>
      </c>
    </row>
    <row r="1305" spans="1:9" s="310" customFormat="1">
      <c r="A1305" s="359" t="s">
        <v>1746</v>
      </c>
      <c r="B1305" s="308" t="s">
        <v>809</v>
      </c>
      <c r="C1305" s="405" t="s">
        <v>1282</v>
      </c>
      <c r="D1305" s="400"/>
      <c r="E1305" s="308"/>
      <c r="F1305" s="408">
        <f>SUM(F1304)</f>
        <v>102853014</v>
      </c>
      <c r="G1305" s="326">
        <f>SUM(G1304)</f>
        <v>107965746</v>
      </c>
      <c r="H1305" s="326">
        <f>SUM(H1304)</f>
        <v>107965746</v>
      </c>
      <c r="I1305" s="326">
        <f>SUM(I1304)</f>
        <v>107965746</v>
      </c>
    </row>
    <row r="1306" spans="1:9">
      <c r="A1306" s="357"/>
      <c r="B1306" s="259"/>
      <c r="C1306" s="406" t="s">
        <v>1283</v>
      </c>
      <c r="D1306" s="356">
        <v>22020102</v>
      </c>
      <c r="E1306" s="259" t="s">
        <v>49</v>
      </c>
      <c r="F1306" s="409">
        <v>1032696</v>
      </c>
      <c r="G1306" s="404">
        <v>1032696</v>
      </c>
      <c r="H1306" s="304">
        <v>780000</v>
      </c>
      <c r="I1306" s="304">
        <v>780000</v>
      </c>
    </row>
    <row r="1307" spans="1:9">
      <c r="A1307" s="357"/>
      <c r="B1307" s="259"/>
      <c r="C1307" s="406" t="s">
        <v>1283</v>
      </c>
      <c r="D1307" s="356">
        <v>22020105</v>
      </c>
      <c r="E1307" s="259" t="s">
        <v>1716</v>
      </c>
      <c r="F1307" s="409">
        <v>1583467</v>
      </c>
      <c r="G1307" s="404">
        <v>1583467</v>
      </c>
      <c r="H1307" s="304">
        <v>696000</v>
      </c>
      <c r="I1307" s="304">
        <v>696000</v>
      </c>
    </row>
    <row r="1308" spans="1:9">
      <c r="A1308" s="357"/>
      <c r="B1308" s="259"/>
      <c r="C1308" s="406" t="s">
        <v>1283</v>
      </c>
      <c r="D1308" s="356">
        <v>22020108</v>
      </c>
      <c r="E1308" s="259" t="s">
        <v>50</v>
      </c>
      <c r="F1308" s="409">
        <v>8347626</v>
      </c>
      <c r="G1308" s="404">
        <v>8347626</v>
      </c>
      <c r="H1308" s="304">
        <v>820000</v>
      </c>
      <c r="I1308" s="304">
        <v>820000</v>
      </c>
    </row>
    <row r="1309" spans="1:9">
      <c r="A1309" s="357"/>
      <c r="B1309" s="259"/>
      <c r="C1309" s="406" t="s">
        <v>1283</v>
      </c>
      <c r="D1309" s="356">
        <v>22020301</v>
      </c>
      <c r="E1309" s="259" t="s">
        <v>5</v>
      </c>
      <c r="F1309" s="409">
        <v>462801</v>
      </c>
      <c r="G1309" s="404">
        <v>462801</v>
      </c>
      <c r="H1309" s="304">
        <v>500000</v>
      </c>
      <c r="I1309" s="304">
        <v>500000</v>
      </c>
    </row>
    <row r="1310" spans="1:9">
      <c r="A1310" s="357"/>
      <c r="B1310" s="259"/>
      <c r="C1310" s="406" t="s">
        <v>1283</v>
      </c>
      <c r="D1310" s="356">
        <v>22020305</v>
      </c>
      <c r="E1310" s="259" t="s">
        <v>35</v>
      </c>
      <c r="F1310" s="409">
        <v>2581740</v>
      </c>
      <c r="G1310" s="404">
        <v>2581740</v>
      </c>
      <c r="H1310" s="304">
        <v>720000</v>
      </c>
      <c r="I1310" s="304">
        <v>720000</v>
      </c>
    </row>
    <row r="1311" spans="1:9">
      <c r="A1311" s="357"/>
      <c r="B1311" s="259"/>
      <c r="C1311" s="406" t="s">
        <v>1283</v>
      </c>
      <c r="D1311" s="356">
        <v>22020308</v>
      </c>
      <c r="E1311" s="259" t="s">
        <v>22</v>
      </c>
      <c r="F1311" s="409">
        <v>251003</v>
      </c>
      <c r="G1311" s="404">
        <v>251003</v>
      </c>
      <c r="H1311" s="304">
        <v>626400</v>
      </c>
      <c r="I1311" s="304">
        <v>626400</v>
      </c>
    </row>
    <row r="1312" spans="1:9">
      <c r="A1312" s="357"/>
      <c r="B1312" s="259"/>
      <c r="C1312" s="406" t="s">
        <v>1283</v>
      </c>
      <c r="D1312" s="356">
        <v>22020401</v>
      </c>
      <c r="E1312" s="259" t="s">
        <v>1985</v>
      </c>
      <c r="F1312" s="409">
        <v>803208</v>
      </c>
      <c r="G1312" s="404">
        <v>803208</v>
      </c>
      <c r="H1312" s="304">
        <v>700000</v>
      </c>
      <c r="I1312" s="304">
        <v>700000</v>
      </c>
    </row>
    <row r="1313" spans="1:9">
      <c r="A1313" s="357"/>
      <c r="B1313" s="259"/>
      <c r="C1313" s="406" t="s">
        <v>1283</v>
      </c>
      <c r="D1313" s="356">
        <v>22020405</v>
      </c>
      <c r="E1313" s="259" t="s">
        <v>9</v>
      </c>
      <c r="F1313" s="409">
        <v>1962601</v>
      </c>
      <c r="G1313" s="404">
        <v>1962601</v>
      </c>
      <c r="H1313" s="304">
        <v>475020</v>
      </c>
      <c r="I1313" s="304">
        <v>475020</v>
      </c>
    </row>
    <row r="1314" spans="1:9">
      <c r="A1314" s="357"/>
      <c r="B1314" s="259"/>
      <c r="C1314" s="406" t="s">
        <v>1283</v>
      </c>
      <c r="D1314" s="356">
        <v>22020605</v>
      </c>
      <c r="E1314" s="259" t="s">
        <v>39</v>
      </c>
      <c r="F1314" s="409"/>
      <c r="G1314" s="404">
        <v>0</v>
      </c>
      <c r="H1314" s="304">
        <v>120000</v>
      </c>
      <c r="I1314" s="304">
        <v>120000</v>
      </c>
    </row>
    <row r="1315" spans="1:9">
      <c r="A1315" s="357"/>
      <c r="B1315" s="259"/>
      <c r="C1315" s="406" t="s">
        <v>1283</v>
      </c>
      <c r="D1315" s="356">
        <v>22020709</v>
      </c>
      <c r="E1315" s="259" t="s">
        <v>23</v>
      </c>
      <c r="F1315" s="409">
        <v>478100</v>
      </c>
      <c r="G1315" s="404">
        <v>478100</v>
      </c>
      <c r="H1315" s="304">
        <v>420000</v>
      </c>
      <c r="I1315" s="304">
        <v>420000</v>
      </c>
    </row>
    <row r="1316" spans="1:9">
      <c r="A1316" s="357"/>
      <c r="B1316" s="259"/>
      <c r="C1316" s="406" t="s">
        <v>1283</v>
      </c>
      <c r="D1316" s="356">
        <v>22020801</v>
      </c>
      <c r="E1316" s="259" t="s">
        <v>13</v>
      </c>
      <c r="F1316" s="409">
        <v>1663788</v>
      </c>
      <c r="G1316" s="404">
        <v>1663788</v>
      </c>
      <c r="H1316" s="304">
        <v>120000</v>
      </c>
      <c r="I1316" s="304">
        <v>120000</v>
      </c>
    </row>
    <row r="1317" spans="1:9">
      <c r="A1317" s="357"/>
      <c r="B1317" s="259"/>
      <c r="C1317" s="406" t="s">
        <v>1283</v>
      </c>
      <c r="D1317" s="356">
        <v>22020901</v>
      </c>
      <c r="E1317" s="259" t="s">
        <v>15</v>
      </c>
      <c r="F1317" s="409">
        <v>19124</v>
      </c>
      <c r="G1317" s="404">
        <v>19124</v>
      </c>
      <c r="H1317" s="304"/>
      <c r="I1317" s="304"/>
    </row>
    <row r="1318" spans="1:9">
      <c r="A1318" s="357"/>
      <c r="B1318" s="259"/>
      <c r="C1318" s="406" t="s">
        <v>1283</v>
      </c>
      <c r="D1318" s="356">
        <v>22021001</v>
      </c>
      <c r="E1318" s="259" t="s">
        <v>16</v>
      </c>
      <c r="F1318" s="409">
        <v>305983</v>
      </c>
      <c r="G1318" s="404">
        <v>305984</v>
      </c>
      <c r="H1318" s="326"/>
      <c r="I1318" s="304"/>
    </row>
    <row r="1319" spans="1:9">
      <c r="A1319" s="357"/>
      <c r="B1319" s="259"/>
      <c r="C1319" s="406" t="s">
        <v>1283</v>
      </c>
      <c r="D1319" s="356">
        <v>22021003</v>
      </c>
      <c r="E1319" s="259" t="s">
        <v>17</v>
      </c>
      <c r="F1319" s="409">
        <v>57372</v>
      </c>
      <c r="G1319" s="404">
        <v>57372</v>
      </c>
      <c r="H1319" s="304"/>
      <c r="I1319" s="304"/>
    </row>
    <row r="1320" spans="1:9">
      <c r="A1320" s="357"/>
      <c r="B1320" s="259"/>
      <c r="C1320" s="406" t="s">
        <v>1283</v>
      </c>
      <c r="D1320" s="356">
        <v>22020402</v>
      </c>
      <c r="E1320" s="259" t="s">
        <v>36</v>
      </c>
      <c r="F1320" s="409"/>
      <c r="G1320" s="404"/>
      <c r="H1320" s="304"/>
      <c r="I1320" s="304"/>
    </row>
    <row r="1321" spans="1:9">
      <c r="A1321" s="357"/>
      <c r="B1321" s="259"/>
      <c r="C1321" s="406" t="s">
        <v>1283</v>
      </c>
      <c r="D1321" s="356">
        <v>22021021</v>
      </c>
      <c r="E1321" s="259" t="s">
        <v>120</v>
      </c>
      <c r="F1321" s="409"/>
      <c r="G1321" s="404"/>
      <c r="H1321" s="304"/>
      <c r="I1321" s="304"/>
    </row>
    <row r="1322" spans="1:9" s="310" customFormat="1">
      <c r="A1322" s="359" t="s">
        <v>1746</v>
      </c>
      <c r="B1322" s="308" t="s">
        <v>809</v>
      </c>
      <c r="C1322" s="407" t="s">
        <v>1287</v>
      </c>
      <c r="D1322" s="400"/>
      <c r="E1322" s="308"/>
      <c r="F1322" s="326">
        <f>SUM(F1306:F1321)</f>
        <v>19549509</v>
      </c>
      <c r="G1322" s="326">
        <f>SUM(G1306:G1321)</f>
        <v>19549510</v>
      </c>
      <c r="H1322" s="326">
        <f>SUM(H1306:H1321)</f>
        <v>5977420</v>
      </c>
      <c r="I1322" s="326">
        <f>SUM(I1306:I1321)</f>
        <v>5977420</v>
      </c>
    </row>
    <row r="1323" spans="1:9" s="310" customFormat="1">
      <c r="A1323" s="359" t="s">
        <v>1746</v>
      </c>
      <c r="B1323" s="308" t="s">
        <v>809</v>
      </c>
      <c r="C1323" s="407" t="s">
        <v>1288</v>
      </c>
      <c r="D1323" s="400"/>
      <c r="E1323" s="308"/>
      <c r="F1323" s="326">
        <f>F1322+F1305</f>
        <v>122402523</v>
      </c>
      <c r="G1323" s="326">
        <f>G1322+G1305</f>
        <v>127515256</v>
      </c>
      <c r="H1323" s="326">
        <f>H1322+H1305</f>
        <v>113943166</v>
      </c>
      <c r="I1323" s="326">
        <f>I1322+I1305</f>
        <v>113943166</v>
      </c>
    </row>
    <row r="1324" spans="1:9" s="310" customFormat="1">
      <c r="A1324" s="359"/>
      <c r="B1324" s="308"/>
      <c r="C1324" s="407"/>
      <c r="D1324" s="400"/>
      <c r="E1324" s="308"/>
      <c r="F1324" s="408"/>
      <c r="G1324" s="404"/>
      <c r="H1324" s="326"/>
      <c r="I1324" s="326"/>
    </row>
    <row r="1325" spans="1:9" s="310" customFormat="1">
      <c r="A1325" s="359" t="s">
        <v>142</v>
      </c>
      <c r="B1325" s="308" t="s">
        <v>658</v>
      </c>
      <c r="C1325" s="407"/>
      <c r="D1325" s="400"/>
      <c r="E1325" s="308"/>
      <c r="F1325" s="408"/>
      <c r="G1325" s="404"/>
      <c r="H1325" s="326"/>
      <c r="I1325" s="326"/>
    </row>
    <row r="1326" spans="1:9">
      <c r="A1326" s="357"/>
      <c r="B1326" s="259"/>
      <c r="C1326" s="402" t="s">
        <v>1281</v>
      </c>
      <c r="D1326" s="356">
        <v>21010101</v>
      </c>
      <c r="E1326" s="259" t="s">
        <v>368</v>
      </c>
      <c r="F1326" s="304">
        <v>54145946</v>
      </c>
      <c r="G1326" s="404">
        <v>18407730.239999998</v>
      </c>
      <c r="H1326" s="404">
        <v>18407730.239999998</v>
      </c>
      <c r="I1326" s="404">
        <v>18407730.239999998</v>
      </c>
    </row>
    <row r="1327" spans="1:9">
      <c r="A1327" s="357"/>
      <c r="B1327" s="259"/>
      <c r="C1327" s="402" t="s">
        <v>1281</v>
      </c>
      <c r="D1327" s="356">
        <v>21020101</v>
      </c>
      <c r="E1327" s="259" t="s">
        <v>369</v>
      </c>
      <c r="F1327" s="409"/>
      <c r="G1327" s="404">
        <v>4994151.12</v>
      </c>
      <c r="H1327" s="404">
        <v>4994151.12</v>
      </c>
      <c r="I1327" s="404">
        <v>4994151.12</v>
      </c>
    </row>
    <row r="1328" spans="1:9">
      <c r="A1328" s="357"/>
      <c r="B1328" s="259"/>
      <c r="C1328" s="402" t="s">
        <v>1281</v>
      </c>
      <c r="D1328" s="356">
        <v>21020102</v>
      </c>
      <c r="E1328" s="259" t="s">
        <v>99</v>
      </c>
      <c r="F1328" s="409"/>
      <c r="G1328" s="404">
        <v>1887443.52</v>
      </c>
      <c r="H1328" s="404">
        <v>1887443.52</v>
      </c>
      <c r="I1328" s="404">
        <v>1887443.52</v>
      </c>
    </row>
    <row r="1329" spans="1:9">
      <c r="A1329" s="357"/>
      <c r="B1329" s="259"/>
      <c r="C1329" s="402" t="s">
        <v>1281</v>
      </c>
      <c r="D1329" s="356">
        <v>21020103</v>
      </c>
      <c r="E1329" s="259" t="s">
        <v>370</v>
      </c>
      <c r="F1329" s="409"/>
      <c r="G1329" s="404">
        <v>1449278.88</v>
      </c>
      <c r="H1329" s="404">
        <v>1449278.88</v>
      </c>
      <c r="I1329" s="404">
        <v>1449278.88</v>
      </c>
    </row>
    <row r="1330" spans="1:9">
      <c r="A1330" s="357"/>
      <c r="B1330" s="259"/>
      <c r="C1330" s="402" t="s">
        <v>1281</v>
      </c>
      <c r="D1330" s="356">
        <v>21020104</v>
      </c>
      <c r="E1330" s="259" t="s">
        <v>371</v>
      </c>
      <c r="F1330" s="409"/>
      <c r="G1330" s="404">
        <v>1449278.88</v>
      </c>
      <c r="H1330" s="404">
        <v>1449278.88</v>
      </c>
      <c r="I1330" s="404">
        <v>1449278.88</v>
      </c>
    </row>
    <row r="1331" spans="1:9">
      <c r="A1331" s="357"/>
      <c r="B1331" s="259"/>
      <c r="C1331" s="402" t="s">
        <v>1281</v>
      </c>
      <c r="D1331" s="356">
        <v>21020105</v>
      </c>
      <c r="E1331" s="259" t="s">
        <v>372</v>
      </c>
      <c r="F1331" s="409"/>
      <c r="G1331" s="404">
        <v>343315.20000000001</v>
      </c>
      <c r="H1331" s="404">
        <v>343315.20000000001</v>
      </c>
      <c r="I1331" s="404">
        <v>343315.20000000001</v>
      </c>
    </row>
    <row r="1332" spans="1:9">
      <c r="A1332" s="357"/>
      <c r="B1332" s="259"/>
      <c r="C1332" s="402" t="s">
        <v>1281</v>
      </c>
      <c r="D1332" s="356">
        <v>21020106</v>
      </c>
      <c r="E1332" s="259" t="s">
        <v>373</v>
      </c>
      <c r="F1332" s="409"/>
      <c r="G1332" s="404">
        <v>425668.8</v>
      </c>
      <c r="H1332" s="404">
        <v>425668.8</v>
      </c>
      <c r="I1332" s="404">
        <v>425668.8</v>
      </c>
    </row>
    <row r="1333" spans="1:9">
      <c r="A1333" s="357"/>
      <c r="B1333" s="259"/>
      <c r="C1333" s="402" t="s">
        <v>1281</v>
      </c>
      <c r="D1333" s="356">
        <v>21020107</v>
      </c>
      <c r="E1333" s="259" t="s">
        <v>374</v>
      </c>
      <c r="F1333" s="409"/>
      <c r="G1333" s="404">
        <v>17258000</v>
      </c>
      <c r="H1333" s="404">
        <v>17258000</v>
      </c>
      <c r="I1333" s="404">
        <v>17258000</v>
      </c>
    </row>
    <row r="1334" spans="1:9">
      <c r="A1334" s="357"/>
      <c r="B1334" s="259"/>
      <c r="C1334" s="402" t="s">
        <v>1281</v>
      </c>
      <c r="D1334" s="356">
        <v>21020110</v>
      </c>
      <c r="E1334" s="259" t="s">
        <v>375</v>
      </c>
      <c r="F1334" s="409"/>
      <c r="G1334" s="404">
        <v>1363509.84</v>
      </c>
      <c r="H1334" s="404">
        <v>1363509.84</v>
      </c>
      <c r="I1334" s="404">
        <v>1363509.84</v>
      </c>
    </row>
    <row r="1335" spans="1:9">
      <c r="A1335" s="357"/>
      <c r="B1335" s="259"/>
      <c r="C1335" s="402" t="s">
        <v>1281</v>
      </c>
      <c r="D1335" s="356">
        <v>21020124</v>
      </c>
      <c r="E1335" s="259" t="s">
        <v>376</v>
      </c>
      <c r="F1335" s="409"/>
      <c r="G1335" s="404">
        <v>1363509.84</v>
      </c>
      <c r="H1335" s="404">
        <v>1363509.84</v>
      </c>
      <c r="I1335" s="404">
        <v>1363509.84</v>
      </c>
    </row>
    <row r="1336" spans="1:9" s="310" customFormat="1">
      <c r="A1336" s="359" t="s">
        <v>142</v>
      </c>
      <c r="B1336" s="308" t="s">
        <v>658</v>
      </c>
      <c r="C1336" s="405" t="s">
        <v>1282</v>
      </c>
      <c r="D1336" s="400"/>
      <c r="E1336" s="308"/>
      <c r="F1336" s="326">
        <f>SUM(F1326:F1335)</f>
        <v>54145946</v>
      </c>
      <c r="G1336" s="326">
        <f>SUM(G1326:G1335)</f>
        <v>48941886.320000008</v>
      </c>
      <c r="H1336" s="326">
        <f>SUM(H1326:H1335)</f>
        <v>48941886.320000008</v>
      </c>
      <c r="I1336" s="326">
        <f>SUM(I1326:I1335)</f>
        <v>48941886.320000008</v>
      </c>
    </row>
    <row r="1337" spans="1:9">
      <c r="A1337" s="357"/>
      <c r="B1337" s="259"/>
      <c r="C1337" s="406" t="s">
        <v>1283</v>
      </c>
      <c r="D1337" s="356">
        <v>22020102</v>
      </c>
      <c r="E1337" s="259" t="s">
        <v>49</v>
      </c>
      <c r="F1337" s="304"/>
      <c r="G1337" s="404">
        <v>1044000</v>
      </c>
      <c r="H1337" s="304">
        <v>1044000</v>
      </c>
      <c r="I1337" s="304">
        <v>1131000</v>
      </c>
    </row>
    <row r="1338" spans="1:9">
      <c r="A1338" s="357"/>
      <c r="B1338" s="259"/>
      <c r="C1338" s="406" t="s">
        <v>1283</v>
      </c>
      <c r="D1338" s="356">
        <v>22020105</v>
      </c>
      <c r="E1338" s="259" t="s">
        <v>1250</v>
      </c>
      <c r="F1338" s="304">
        <v>3019680</v>
      </c>
      <c r="G1338" s="404">
        <v>4158000</v>
      </c>
      <c r="H1338" s="304">
        <v>4158000</v>
      </c>
      <c r="I1338" s="304">
        <v>4158000</v>
      </c>
    </row>
    <row r="1339" spans="1:9">
      <c r="A1339" s="357"/>
      <c r="B1339" s="259"/>
      <c r="C1339" s="406" t="s">
        <v>1283</v>
      </c>
      <c r="D1339" s="356">
        <v>22020203</v>
      </c>
      <c r="E1339" s="259" t="s">
        <v>20</v>
      </c>
      <c r="F1339" s="304"/>
      <c r="G1339" s="404">
        <v>792000</v>
      </c>
      <c r="H1339" s="304">
        <v>0</v>
      </c>
      <c r="I1339" s="304">
        <v>0</v>
      </c>
    </row>
    <row r="1340" spans="1:9">
      <c r="A1340" s="357"/>
      <c r="B1340" s="259"/>
      <c r="C1340" s="406" t="s">
        <v>1283</v>
      </c>
      <c r="D1340" s="356">
        <v>22020209</v>
      </c>
      <c r="E1340" s="259" t="s">
        <v>34</v>
      </c>
      <c r="F1340" s="304"/>
      <c r="G1340" s="404">
        <v>242000</v>
      </c>
      <c r="H1340" s="304">
        <v>290000</v>
      </c>
      <c r="I1340" s="304">
        <v>290000</v>
      </c>
    </row>
    <row r="1341" spans="1:9">
      <c r="A1341" s="357"/>
      <c r="B1341" s="259"/>
      <c r="C1341" s="406" t="s">
        <v>1283</v>
      </c>
      <c r="D1341" s="356">
        <v>22020301</v>
      </c>
      <c r="E1341" s="259" t="s">
        <v>5</v>
      </c>
      <c r="F1341" s="304">
        <v>1632520</v>
      </c>
      <c r="G1341" s="404">
        <v>2337300</v>
      </c>
      <c r="H1341" s="304">
        <v>2337300</v>
      </c>
      <c r="I1341" s="304">
        <v>2337300</v>
      </c>
    </row>
    <row r="1342" spans="1:9">
      <c r="A1342" s="357"/>
      <c r="B1342" s="259"/>
      <c r="C1342" s="406" t="s">
        <v>1283</v>
      </c>
      <c r="D1342" s="356">
        <v>22020401</v>
      </c>
      <c r="E1342" s="259" t="s">
        <v>1985</v>
      </c>
      <c r="F1342" s="304">
        <v>1021222</v>
      </c>
      <c r="G1342" s="404">
        <v>988000</v>
      </c>
      <c r="H1342" s="304">
        <v>1388000</v>
      </c>
      <c r="I1342" s="304">
        <v>1437000</v>
      </c>
    </row>
    <row r="1343" spans="1:9">
      <c r="A1343" s="357"/>
      <c r="B1343" s="259"/>
      <c r="C1343" s="406" t="s">
        <v>1283</v>
      </c>
      <c r="D1343" s="356">
        <v>22020402</v>
      </c>
      <c r="E1343" s="259" t="s">
        <v>36</v>
      </c>
      <c r="F1343" s="304">
        <v>420728</v>
      </c>
      <c r="G1343" s="404">
        <v>154000</v>
      </c>
      <c r="H1343" s="304">
        <v>308000</v>
      </c>
      <c r="I1343" s="304">
        <v>308000</v>
      </c>
    </row>
    <row r="1344" spans="1:9">
      <c r="A1344" s="357"/>
      <c r="B1344" s="259"/>
      <c r="C1344" s="406" t="s">
        <v>1283</v>
      </c>
      <c r="D1344" s="356">
        <v>22020801</v>
      </c>
      <c r="E1344" s="259" t="s">
        <v>13</v>
      </c>
      <c r="F1344" s="304">
        <v>3713498</v>
      </c>
      <c r="G1344" s="404">
        <v>1160000</v>
      </c>
      <c r="H1344" s="304">
        <v>1160000</v>
      </c>
      <c r="I1344" s="304">
        <v>1160000</v>
      </c>
    </row>
    <row r="1345" spans="1:9">
      <c r="A1345" s="357"/>
      <c r="B1345" s="259"/>
      <c r="C1345" s="406" t="s">
        <v>1283</v>
      </c>
      <c r="D1345" s="356">
        <v>22021001</v>
      </c>
      <c r="E1345" s="259" t="s">
        <v>16</v>
      </c>
      <c r="F1345" s="304">
        <v>764960</v>
      </c>
      <c r="G1345" s="404">
        <v>1116000</v>
      </c>
      <c r="H1345" s="304">
        <v>288000</v>
      </c>
      <c r="I1345" s="304">
        <v>288000</v>
      </c>
    </row>
    <row r="1346" spans="1:9">
      <c r="A1346" s="357"/>
      <c r="B1346" s="259"/>
      <c r="C1346" s="406" t="s">
        <v>1283</v>
      </c>
      <c r="D1346" s="356">
        <v>22021003</v>
      </c>
      <c r="E1346" s="259" t="s">
        <v>17</v>
      </c>
      <c r="F1346" s="304">
        <v>478100</v>
      </c>
      <c r="G1346" s="404">
        <v>850000</v>
      </c>
      <c r="H1346" s="304">
        <v>1000000</v>
      </c>
      <c r="I1346" s="304">
        <v>1000000</v>
      </c>
    </row>
    <row r="1347" spans="1:9">
      <c r="A1347" s="357"/>
      <c r="B1347" s="259"/>
      <c r="C1347" s="406" t="s">
        <v>1283</v>
      </c>
      <c r="D1347" s="356">
        <v>22021014</v>
      </c>
      <c r="E1347" s="259" t="s">
        <v>688</v>
      </c>
      <c r="F1347" s="304"/>
      <c r="G1347" s="404">
        <v>910000</v>
      </c>
      <c r="H1347" s="304">
        <v>910000</v>
      </c>
      <c r="I1347" s="304">
        <v>910000</v>
      </c>
    </row>
    <row r="1348" spans="1:9">
      <c r="A1348" s="357"/>
      <c r="B1348" s="259"/>
      <c r="C1348" s="406" t="s">
        <v>1283</v>
      </c>
      <c r="D1348" s="356">
        <v>22021021</v>
      </c>
      <c r="E1348" s="259" t="s">
        <v>120</v>
      </c>
      <c r="F1348" s="304">
        <v>3465269</v>
      </c>
      <c r="G1348" s="404">
        <v>4264250</v>
      </c>
      <c r="H1348" s="304">
        <v>4156250</v>
      </c>
      <c r="I1348" s="304">
        <v>4156250</v>
      </c>
    </row>
    <row r="1349" spans="1:9">
      <c r="A1349" s="357"/>
      <c r="B1349" s="259"/>
      <c r="C1349" s="406" t="s">
        <v>1283</v>
      </c>
      <c r="D1349" s="356">
        <v>22020901</v>
      </c>
      <c r="E1349" s="259" t="s">
        <v>15</v>
      </c>
      <c r="F1349" s="304">
        <v>47810</v>
      </c>
      <c r="G1349" s="404"/>
      <c r="H1349" s="304"/>
      <c r="I1349" s="304"/>
    </row>
    <row r="1350" spans="1:9" s="310" customFormat="1">
      <c r="A1350" s="359" t="s">
        <v>142</v>
      </c>
      <c r="B1350" s="308" t="s">
        <v>658</v>
      </c>
      <c r="C1350" s="407" t="s">
        <v>1287</v>
      </c>
      <c r="D1350" s="400"/>
      <c r="E1350" s="308"/>
      <c r="F1350" s="326">
        <f>SUM(F1337:F1349)</f>
        <v>14563787</v>
      </c>
      <c r="G1350" s="326">
        <f>SUM(G1337:G1349)</f>
        <v>18015550</v>
      </c>
      <c r="H1350" s="326">
        <f>SUM(H1337:H1349)</f>
        <v>17039550</v>
      </c>
      <c r="I1350" s="326">
        <f>SUM(I1337:I1349)</f>
        <v>17175550</v>
      </c>
    </row>
    <row r="1351" spans="1:9" s="310" customFormat="1">
      <c r="A1351" s="359" t="s">
        <v>142</v>
      </c>
      <c r="B1351" s="308" t="s">
        <v>658</v>
      </c>
      <c r="C1351" s="407" t="s">
        <v>1288</v>
      </c>
      <c r="D1351" s="400"/>
      <c r="E1351" s="308"/>
      <c r="F1351" s="326">
        <f>F1350+F1336</f>
        <v>68709733</v>
      </c>
      <c r="G1351" s="326">
        <f>G1350+G1336</f>
        <v>66957436.320000008</v>
      </c>
      <c r="H1351" s="326">
        <f>H1350+H1336</f>
        <v>65981436.320000008</v>
      </c>
      <c r="I1351" s="326">
        <f>I1350+I1336</f>
        <v>66117436.320000008</v>
      </c>
    </row>
    <row r="1352" spans="1:9" s="310" customFormat="1">
      <c r="A1352" s="359"/>
      <c r="B1352" s="308"/>
      <c r="C1352" s="407"/>
      <c r="D1352" s="400"/>
      <c r="E1352" s="308"/>
      <c r="F1352" s="408"/>
      <c r="G1352" s="404"/>
      <c r="H1352" s="326"/>
      <c r="I1352" s="326"/>
    </row>
    <row r="1353" spans="1:9" s="310" customFormat="1">
      <c r="A1353" s="359" t="s">
        <v>1747</v>
      </c>
      <c r="B1353" s="410" t="s">
        <v>659</v>
      </c>
      <c r="C1353" s="407"/>
      <c r="D1353" s="400"/>
      <c r="E1353" s="308"/>
      <c r="F1353" s="408"/>
      <c r="G1353" s="404"/>
      <c r="H1353" s="326"/>
      <c r="I1353" s="326"/>
    </row>
    <row r="1354" spans="1:9">
      <c r="A1354" s="357"/>
      <c r="B1354" s="259"/>
      <c r="C1354" s="402" t="s">
        <v>1281</v>
      </c>
      <c r="D1354" s="356">
        <v>21010101</v>
      </c>
      <c r="E1354" s="259" t="s">
        <v>368</v>
      </c>
      <c r="F1354" s="304">
        <v>11159357</v>
      </c>
      <c r="G1354" s="404">
        <v>11567067.839999998</v>
      </c>
      <c r="H1354" s="404">
        <v>11567067.839999998</v>
      </c>
      <c r="I1354" s="404">
        <v>11567067.839999998</v>
      </c>
    </row>
    <row r="1355" spans="1:9">
      <c r="A1355" s="357"/>
      <c r="B1355" s="259"/>
      <c r="C1355" s="402" t="s">
        <v>1281</v>
      </c>
      <c r="D1355" s="356">
        <v>21020101</v>
      </c>
      <c r="E1355" s="259" t="s">
        <v>369</v>
      </c>
      <c r="F1355" s="304">
        <v>2299138</v>
      </c>
      <c r="G1355" s="404">
        <v>2406106.7999999998</v>
      </c>
      <c r="H1355" s="404">
        <v>2406106.7999999998</v>
      </c>
      <c r="I1355" s="404">
        <v>2406106.7999999998</v>
      </c>
    </row>
    <row r="1356" spans="1:9">
      <c r="A1356" s="357"/>
      <c r="B1356" s="259"/>
      <c r="C1356" s="402" t="s">
        <v>1281</v>
      </c>
      <c r="D1356" s="356">
        <v>21020102</v>
      </c>
      <c r="E1356" s="259" t="s">
        <v>99</v>
      </c>
      <c r="F1356" s="304">
        <v>921663</v>
      </c>
      <c r="G1356" s="404">
        <v>951642.35999999987</v>
      </c>
      <c r="H1356" s="404">
        <v>951642.35999999987</v>
      </c>
      <c r="I1356" s="404">
        <v>951642.35999999987</v>
      </c>
    </row>
    <row r="1357" spans="1:9">
      <c r="A1357" s="357"/>
      <c r="B1357" s="259"/>
      <c r="C1357" s="402" t="s">
        <v>1281</v>
      </c>
      <c r="D1357" s="356">
        <v>21020103</v>
      </c>
      <c r="E1357" s="259" t="s">
        <v>370</v>
      </c>
      <c r="F1357" s="304">
        <v>460835</v>
      </c>
      <c r="G1357" s="404">
        <v>477448.07999999996</v>
      </c>
      <c r="H1357" s="404">
        <v>477448.07999999996</v>
      </c>
      <c r="I1357" s="404">
        <v>477448.07999999996</v>
      </c>
    </row>
    <row r="1358" spans="1:9">
      <c r="A1358" s="357"/>
      <c r="B1358" s="259"/>
      <c r="C1358" s="402" t="s">
        <v>1281</v>
      </c>
      <c r="D1358" s="356">
        <v>21020104</v>
      </c>
      <c r="E1358" s="259" t="s">
        <v>371</v>
      </c>
      <c r="F1358" s="304">
        <v>460835</v>
      </c>
      <c r="G1358" s="404">
        <v>855581.87999999989</v>
      </c>
      <c r="H1358" s="404">
        <v>855581.87999999989</v>
      </c>
      <c r="I1358" s="404">
        <v>855581.87999999989</v>
      </c>
    </row>
    <row r="1359" spans="1:9">
      <c r="A1359" s="357"/>
      <c r="B1359" s="259"/>
      <c r="C1359" s="402" t="s">
        <v>1281</v>
      </c>
      <c r="D1359" s="356">
        <v>21020105</v>
      </c>
      <c r="E1359" s="259" t="s">
        <v>372</v>
      </c>
      <c r="F1359" s="304">
        <v>37489</v>
      </c>
      <c r="G1359" s="404">
        <v>436753.80000000005</v>
      </c>
      <c r="H1359" s="404">
        <v>436753.80000000005</v>
      </c>
      <c r="I1359" s="404">
        <v>436753.80000000005</v>
      </c>
    </row>
    <row r="1360" spans="1:9">
      <c r="A1360" s="357"/>
      <c r="B1360" s="259"/>
      <c r="C1360" s="402" t="s">
        <v>1281</v>
      </c>
      <c r="D1360" s="356">
        <v>21020106</v>
      </c>
      <c r="E1360" s="259" t="s">
        <v>373</v>
      </c>
      <c r="F1360" s="304">
        <v>1133936</v>
      </c>
      <c r="G1360" s="404">
        <v>1156706.7839999998</v>
      </c>
      <c r="H1360" s="404">
        <v>1156706.7839999998</v>
      </c>
      <c r="I1360" s="404">
        <v>1156706.7839999998</v>
      </c>
    </row>
    <row r="1361" spans="1:9">
      <c r="A1361" s="357"/>
      <c r="B1361" s="259"/>
      <c r="C1361" s="402" t="s">
        <v>1281</v>
      </c>
      <c r="D1361" s="356">
        <v>21020107</v>
      </c>
      <c r="E1361" s="259" t="s">
        <v>374</v>
      </c>
      <c r="F1361" s="304">
        <v>635516</v>
      </c>
      <c r="G1361" s="404">
        <v>935901</v>
      </c>
      <c r="H1361" s="404">
        <v>935901</v>
      </c>
      <c r="I1361" s="404">
        <v>935901</v>
      </c>
    </row>
    <row r="1362" spans="1:9">
      <c r="A1362" s="357"/>
      <c r="B1362" s="259"/>
      <c r="C1362" s="402" t="s">
        <v>1281</v>
      </c>
      <c r="D1362" s="356">
        <v>21020124</v>
      </c>
      <c r="E1362" s="259" t="s">
        <v>376</v>
      </c>
      <c r="F1362" s="304"/>
      <c r="G1362" s="404">
        <v>42000</v>
      </c>
      <c r="H1362" s="404">
        <v>42000</v>
      </c>
      <c r="I1362" s="404">
        <v>42000</v>
      </c>
    </row>
    <row r="1363" spans="1:9" s="310" customFormat="1">
      <c r="A1363" s="359" t="s">
        <v>1747</v>
      </c>
      <c r="B1363" s="308" t="s">
        <v>1991</v>
      </c>
      <c r="C1363" s="405" t="s">
        <v>1282</v>
      </c>
      <c r="D1363" s="400"/>
      <c r="E1363" s="308"/>
      <c r="F1363" s="326">
        <f>SUM(F1354:F1362)</f>
        <v>17108769</v>
      </c>
      <c r="G1363" s="326">
        <f>SUM(G1354:G1362)</f>
        <v>18829208.543999996</v>
      </c>
      <c r="H1363" s="326">
        <f>SUM(H1354:H1362)</f>
        <v>18829208.543999996</v>
      </c>
      <c r="I1363" s="326">
        <f>SUM(I1354:I1362)</f>
        <v>18829208.543999996</v>
      </c>
    </row>
    <row r="1364" spans="1:9">
      <c r="A1364" s="357"/>
      <c r="B1364" s="259"/>
      <c r="C1364" s="406" t="s">
        <v>1283</v>
      </c>
      <c r="D1364" s="356">
        <v>22020209</v>
      </c>
      <c r="E1364" s="259" t="s">
        <v>34</v>
      </c>
      <c r="F1364" s="409"/>
      <c r="G1364" s="404">
        <v>156000</v>
      </c>
      <c r="H1364" s="304">
        <v>156000</v>
      </c>
      <c r="I1364" s="304">
        <v>156000</v>
      </c>
    </row>
    <row r="1365" spans="1:9">
      <c r="A1365" s="357"/>
      <c r="B1365" s="259"/>
      <c r="C1365" s="406" t="s">
        <v>1283</v>
      </c>
      <c r="D1365" s="356">
        <v>22020105</v>
      </c>
      <c r="E1365" s="259" t="s">
        <v>1250</v>
      </c>
      <c r="F1365" s="304">
        <v>764960</v>
      </c>
      <c r="G1365" s="404">
        <v>630000</v>
      </c>
      <c r="H1365" s="304">
        <v>10700000</v>
      </c>
      <c r="I1365" s="304">
        <v>8014000</v>
      </c>
    </row>
    <row r="1366" spans="1:9">
      <c r="A1366" s="357"/>
      <c r="B1366" s="259"/>
      <c r="C1366" s="406" t="s">
        <v>1283</v>
      </c>
      <c r="D1366" s="356">
        <v>22020301</v>
      </c>
      <c r="E1366" s="259" t="s">
        <v>5</v>
      </c>
      <c r="F1366" s="304">
        <v>656432</v>
      </c>
      <c r="G1366" s="404">
        <v>1224500</v>
      </c>
      <c r="H1366" s="304">
        <v>2971500</v>
      </c>
      <c r="I1366" s="304">
        <v>3046500</v>
      </c>
    </row>
    <row r="1367" spans="1:9">
      <c r="A1367" s="357"/>
      <c r="B1367" s="259"/>
      <c r="C1367" s="406" t="s">
        <v>1283</v>
      </c>
      <c r="D1367" s="356">
        <v>22020308</v>
      </c>
      <c r="E1367" s="259" t="s">
        <v>22</v>
      </c>
      <c r="F1367" s="304">
        <v>479056</v>
      </c>
      <c r="G1367" s="404">
        <v>350000</v>
      </c>
      <c r="H1367" s="304">
        <v>350000</v>
      </c>
      <c r="I1367" s="304">
        <v>350000</v>
      </c>
    </row>
    <row r="1368" spans="1:9">
      <c r="A1368" s="357"/>
      <c r="B1368" s="259"/>
      <c r="C1368" s="406" t="s">
        <v>1283</v>
      </c>
      <c r="D1368" s="356">
        <v>22020315</v>
      </c>
      <c r="E1368" s="259" t="s">
        <v>8</v>
      </c>
      <c r="F1368" s="304">
        <v>535472</v>
      </c>
      <c r="G1368" s="404">
        <v>385000</v>
      </c>
      <c r="H1368" s="304">
        <v>685000</v>
      </c>
      <c r="I1368" s="304">
        <v>685000</v>
      </c>
    </row>
    <row r="1369" spans="1:9">
      <c r="A1369" s="357"/>
      <c r="B1369" s="259"/>
      <c r="C1369" s="406" t="s">
        <v>1283</v>
      </c>
      <c r="D1369" s="356">
        <v>22020401</v>
      </c>
      <c r="E1369" s="259" t="s">
        <v>1985</v>
      </c>
      <c r="F1369" s="304">
        <v>1452468</v>
      </c>
      <c r="G1369" s="404">
        <v>1280000</v>
      </c>
      <c r="H1369" s="304">
        <v>1940000</v>
      </c>
      <c r="I1369" s="304">
        <v>1780000</v>
      </c>
    </row>
    <row r="1370" spans="1:9">
      <c r="A1370" s="357"/>
      <c r="B1370" s="259"/>
      <c r="C1370" s="406" t="s">
        <v>1283</v>
      </c>
      <c r="D1370" s="356">
        <v>22020402</v>
      </c>
      <c r="E1370" s="259" t="s">
        <v>36</v>
      </c>
      <c r="F1370" s="304">
        <v>566070</v>
      </c>
      <c r="G1370" s="404">
        <v>493000</v>
      </c>
      <c r="H1370" s="304">
        <v>493000</v>
      </c>
      <c r="I1370" s="304">
        <v>493000</v>
      </c>
    </row>
    <row r="1371" spans="1:9">
      <c r="A1371" s="357"/>
      <c r="B1371" s="259"/>
      <c r="C1371" s="406" t="s">
        <v>1283</v>
      </c>
      <c r="D1371" s="356">
        <v>22020404</v>
      </c>
      <c r="E1371" s="259" t="s">
        <v>735</v>
      </c>
      <c r="F1371" s="304">
        <v>286860</v>
      </c>
      <c r="G1371" s="404">
        <v>270000</v>
      </c>
      <c r="H1371" s="304">
        <v>270000</v>
      </c>
      <c r="I1371" s="304">
        <v>270000</v>
      </c>
    </row>
    <row r="1372" spans="1:9">
      <c r="A1372" s="357"/>
      <c r="B1372" s="259"/>
      <c r="C1372" s="406" t="s">
        <v>1283</v>
      </c>
      <c r="D1372" s="356">
        <v>22020709</v>
      </c>
      <c r="E1372" s="259" t="s">
        <v>23</v>
      </c>
      <c r="F1372" s="304">
        <v>286860</v>
      </c>
      <c r="G1372" s="404">
        <v>300000</v>
      </c>
      <c r="H1372" s="304">
        <v>500000</v>
      </c>
      <c r="I1372" s="304">
        <v>500000</v>
      </c>
    </row>
    <row r="1373" spans="1:9">
      <c r="A1373" s="357"/>
      <c r="B1373" s="259"/>
      <c r="C1373" s="406" t="s">
        <v>1283</v>
      </c>
      <c r="D1373" s="356">
        <v>22020801</v>
      </c>
      <c r="E1373" s="259" t="s">
        <v>13</v>
      </c>
      <c r="F1373" s="304">
        <v>1544454</v>
      </c>
      <c r="G1373" s="404">
        <v>1195000</v>
      </c>
      <c r="H1373" s="304">
        <v>1674000</v>
      </c>
      <c r="I1373" s="304">
        <v>1674000</v>
      </c>
    </row>
    <row r="1374" spans="1:9">
      <c r="A1374" s="357"/>
      <c r="B1374" s="259"/>
      <c r="C1374" s="406" t="s">
        <v>1283</v>
      </c>
      <c r="D1374" s="356">
        <v>22020901</v>
      </c>
      <c r="E1374" s="259" t="s">
        <v>15</v>
      </c>
      <c r="F1374" s="304">
        <v>19124</v>
      </c>
      <c r="G1374" s="404">
        <v>10000</v>
      </c>
      <c r="H1374" s="304">
        <v>0</v>
      </c>
      <c r="I1374" s="304">
        <v>0</v>
      </c>
    </row>
    <row r="1375" spans="1:9">
      <c r="A1375" s="357"/>
      <c r="B1375" s="259"/>
      <c r="C1375" s="406" t="s">
        <v>1283</v>
      </c>
      <c r="D1375" s="356">
        <v>22021001</v>
      </c>
      <c r="E1375" s="259" t="s">
        <v>16</v>
      </c>
      <c r="F1375" s="304"/>
      <c r="G1375" s="404">
        <v>290000</v>
      </c>
      <c r="H1375" s="304">
        <v>290000</v>
      </c>
      <c r="I1375" s="304">
        <v>290000</v>
      </c>
    </row>
    <row r="1376" spans="1:9" s="310" customFormat="1">
      <c r="A1376" s="359" t="s">
        <v>1747</v>
      </c>
      <c r="B1376" s="308" t="s">
        <v>1991</v>
      </c>
      <c r="C1376" s="407" t="s">
        <v>1287</v>
      </c>
      <c r="D1376" s="400"/>
      <c r="E1376" s="308"/>
      <c r="F1376" s="326">
        <f>SUM(F1364:F1375)</f>
        <v>6591756</v>
      </c>
      <c r="G1376" s="326">
        <f>SUM(G1364:G1375)</f>
        <v>6583500</v>
      </c>
      <c r="H1376" s="326">
        <f>SUM(H1364:H1375)</f>
        <v>20029500</v>
      </c>
      <c r="I1376" s="326">
        <f>SUM(I1364:I1375)</f>
        <v>17258500</v>
      </c>
    </row>
    <row r="1377" spans="1:9" s="310" customFormat="1">
      <c r="A1377" s="359" t="s">
        <v>1747</v>
      </c>
      <c r="B1377" s="308" t="s">
        <v>1991</v>
      </c>
      <c r="C1377" s="407" t="s">
        <v>1288</v>
      </c>
      <c r="D1377" s="400"/>
      <c r="E1377" s="308"/>
      <c r="F1377" s="326">
        <f>F1376+F1363</f>
        <v>23700525</v>
      </c>
      <c r="G1377" s="326">
        <f>G1376+G1363</f>
        <v>25412708.543999996</v>
      </c>
      <c r="H1377" s="326">
        <f>H1376+H1363</f>
        <v>38858708.544</v>
      </c>
      <c r="I1377" s="326">
        <f>I1376+I1363</f>
        <v>36087708.544</v>
      </c>
    </row>
    <row r="1378" spans="1:9" s="310" customFormat="1">
      <c r="A1378" s="359"/>
      <c r="B1378" s="308"/>
      <c r="C1378" s="407"/>
      <c r="D1378" s="400"/>
      <c r="E1378" s="308"/>
      <c r="F1378" s="408"/>
      <c r="G1378" s="404"/>
      <c r="H1378" s="326"/>
      <c r="I1378" s="326"/>
    </row>
    <row r="1379" spans="1:9" s="310" customFormat="1">
      <c r="A1379" s="359" t="s">
        <v>1748</v>
      </c>
      <c r="B1379" s="410" t="s">
        <v>684</v>
      </c>
      <c r="C1379" s="407"/>
      <c r="D1379" s="400"/>
      <c r="E1379" s="308"/>
      <c r="F1379" s="408"/>
      <c r="G1379" s="404"/>
      <c r="H1379" s="326"/>
      <c r="I1379" s="326"/>
    </row>
    <row r="1380" spans="1:9">
      <c r="A1380" s="357"/>
      <c r="B1380" s="259"/>
      <c r="C1380" s="402" t="s">
        <v>1281</v>
      </c>
      <c r="D1380" s="356">
        <v>21010101</v>
      </c>
      <c r="E1380" s="259" t="s">
        <v>368</v>
      </c>
      <c r="F1380" s="409"/>
      <c r="G1380" s="404">
        <v>5339150.4000000004</v>
      </c>
      <c r="H1380" s="404">
        <v>5339150.4000000004</v>
      </c>
      <c r="I1380" s="404">
        <v>5339150.4000000004</v>
      </c>
    </row>
    <row r="1381" spans="1:9">
      <c r="A1381" s="357"/>
      <c r="B1381" s="259"/>
      <c r="C1381" s="402" t="s">
        <v>1281</v>
      </c>
      <c r="D1381" s="356">
        <v>21020101</v>
      </c>
      <c r="E1381" s="259" t="s">
        <v>369</v>
      </c>
      <c r="F1381" s="409"/>
      <c r="G1381" s="404">
        <v>468672.96</v>
      </c>
      <c r="H1381" s="404">
        <v>468672.96</v>
      </c>
      <c r="I1381" s="404">
        <v>468672.96</v>
      </c>
    </row>
    <row r="1382" spans="1:9">
      <c r="A1382" s="357"/>
      <c r="B1382" s="259"/>
      <c r="C1382" s="402" t="s">
        <v>1281</v>
      </c>
      <c r="D1382" s="356">
        <v>21020102</v>
      </c>
      <c r="E1382" s="259" t="s">
        <v>99</v>
      </c>
      <c r="F1382" s="409"/>
      <c r="G1382" s="404">
        <v>187951.56</v>
      </c>
      <c r="H1382" s="404">
        <v>187951.56</v>
      </c>
      <c r="I1382" s="404">
        <v>187951.56</v>
      </c>
    </row>
    <row r="1383" spans="1:9">
      <c r="A1383" s="357"/>
      <c r="B1383" s="259"/>
      <c r="C1383" s="402" t="s">
        <v>1281</v>
      </c>
      <c r="D1383" s="356">
        <v>21020103</v>
      </c>
      <c r="E1383" s="259" t="s">
        <v>370</v>
      </c>
      <c r="F1383" s="409"/>
      <c r="G1383" s="404">
        <v>93741.72</v>
      </c>
      <c r="H1383" s="404">
        <v>93741.72</v>
      </c>
      <c r="I1383" s="404">
        <v>93741.72</v>
      </c>
    </row>
    <row r="1384" spans="1:9">
      <c r="A1384" s="357"/>
      <c r="B1384" s="259"/>
      <c r="C1384" s="402" t="s">
        <v>1281</v>
      </c>
      <c r="D1384" s="356">
        <v>21020104</v>
      </c>
      <c r="E1384" s="259" t="s">
        <v>371</v>
      </c>
      <c r="F1384" s="409"/>
      <c r="G1384" s="404">
        <v>93741.72</v>
      </c>
      <c r="H1384" s="404">
        <v>93741.72</v>
      </c>
      <c r="I1384" s="404">
        <v>93741.72</v>
      </c>
    </row>
    <row r="1385" spans="1:9">
      <c r="A1385" s="357"/>
      <c r="B1385" s="259"/>
      <c r="C1385" s="402" t="s">
        <v>1281</v>
      </c>
      <c r="D1385" s="400">
        <v>21020105</v>
      </c>
      <c r="E1385" s="259" t="s">
        <v>408</v>
      </c>
      <c r="F1385" s="409"/>
      <c r="G1385" s="404">
        <v>37498.800000000003</v>
      </c>
      <c r="H1385" s="404">
        <v>37498.800000000003</v>
      </c>
      <c r="I1385" s="404">
        <v>37498.800000000003</v>
      </c>
    </row>
    <row r="1386" spans="1:9">
      <c r="A1386" s="357"/>
      <c r="B1386" s="259"/>
      <c r="C1386" s="402" t="s">
        <v>1281</v>
      </c>
      <c r="D1386" s="356">
        <v>21020106</v>
      </c>
      <c r="E1386" s="259" t="s">
        <v>373</v>
      </c>
      <c r="F1386" s="409"/>
      <c r="G1386" s="404">
        <v>533915.04</v>
      </c>
      <c r="H1386" s="404">
        <v>533915.04</v>
      </c>
      <c r="I1386" s="404">
        <v>533915.04</v>
      </c>
    </row>
    <row r="1387" spans="1:9">
      <c r="A1387" s="357"/>
      <c r="B1387" s="259"/>
      <c r="C1387" s="402" t="s">
        <v>1281</v>
      </c>
      <c r="D1387" s="356">
        <v>21020107</v>
      </c>
      <c r="E1387" s="259" t="s">
        <v>374</v>
      </c>
      <c r="F1387" s="409"/>
      <c r="G1387" s="404">
        <v>1257139.2</v>
      </c>
      <c r="H1387" s="404">
        <v>1257139.2</v>
      </c>
      <c r="I1387" s="404">
        <v>1257139.2</v>
      </c>
    </row>
    <row r="1388" spans="1:9">
      <c r="A1388" s="357"/>
      <c r="B1388" s="259"/>
      <c r="C1388" s="402" t="s">
        <v>1281</v>
      </c>
      <c r="D1388" s="356">
        <v>21020124</v>
      </c>
      <c r="E1388" s="259" t="s">
        <v>376</v>
      </c>
      <c r="F1388" s="409"/>
      <c r="G1388" s="404">
        <v>42000</v>
      </c>
      <c r="H1388" s="404">
        <v>42000</v>
      </c>
      <c r="I1388" s="404">
        <v>42000</v>
      </c>
    </row>
    <row r="1389" spans="1:9" s="310" customFormat="1">
      <c r="A1389" s="359" t="s">
        <v>1748</v>
      </c>
      <c r="B1389" s="308" t="s">
        <v>684</v>
      </c>
      <c r="C1389" s="405" t="s">
        <v>1282</v>
      </c>
      <c r="D1389" s="400"/>
      <c r="E1389" s="308"/>
      <c r="F1389" s="326">
        <f>SUM(F1380:F1388)</f>
        <v>0</v>
      </c>
      <c r="G1389" s="326">
        <f>SUM(G1380:G1388)</f>
        <v>8053811.3999999994</v>
      </c>
      <c r="H1389" s="326">
        <f>SUM(H1380:H1388)</f>
        <v>8053811.3999999994</v>
      </c>
      <c r="I1389" s="326">
        <f>SUM(I1380:I1388)</f>
        <v>8053811.3999999994</v>
      </c>
    </row>
    <row r="1390" spans="1:9">
      <c r="A1390" s="357"/>
      <c r="B1390" s="259"/>
      <c r="C1390" s="406" t="s">
        <v>1283</v>
      </c>
      <c r="D1390" s="356">
        <v>22020102</v>
      </c>
      <c r="E1390" s="259" t="s">
        <v>49</v>
      </c>
      <c r="F1390" s="409"/>
      <c r="G1390" s="404">
        <v>0</v>
      </c>
      <c r="H1390" s="304">
        <v>3330000</v>
      </c>
      <c r="I1390" s="304">
        <v>1860000</v>
      </c>
    </row>
    <row r="1391" spans="1:9">
      <c r="A1391" s="357"/>
      <c r="B1391" s="259"/>
      <c r="C1391" s="406" t="s">
        <v>1283</v>
      </c>
      <c r="D1391" s="356">
        <v>22020105</v>
      </c>
      <c r="E1391" s="259" t="s">
        <v>1250</v>
      </c>
      <c r="F1391" s="409"/>
      <c r="G1391" s="404">
        <v>5982000</v>
      </c>
      <c r="H1391" s="304">
        <v>10700000</v>
      </c>
      <c r="I1391" s="304">
        <v>8014000</v>
      </c>
    </row>
    <row r="1392" spans="1:9">
      <c r="A1392" s="357"/>
      <c r="B1392" s="259"/>
      <c r="C1392" s="406" t="s">
        <v>1283</v>
      </c>
      <c r="D1392" s="356">
        <v>22020201</v>
      </c>
      <c r="E1392" s="259" t="s">
        <v>115</v>
      </c>
      <c r="F1392" s="409"/>
      <c r="G1392" s="404">
        <v>0</v>
      </c>
      <c r="H1392" s="304">
        <v>2400000</v>
      </c>
      <c r="I1392" s="304">
        <v>2400000</v>
      </c>
    </row>
    <row r="1393" spans="1:9">
      <c r="A1393" s="357"/>
      <c r="B1393" s="259"/>
      <c r="C1393" s="406" t="s">
        <v>1283</v>
      </c>
      <c r="D1393" s="356">
        <v>22020202</v>
      </c>
      <c r="E1393" s="259" t="s">
        <v>51</v>
      </c>
      <c r="F1393" s="409"/>
      <c r="G1393" s="404">
        <v>0</v>
      </c>
      <c r="H1393" s="304">
        <v>864000</v>
      </c>
      <c r="I1393" s="304">
        <v>864000</v>
      </c>
    </row>
    <row r="1394" spans="1:9">
      <c r="A1394" s="357"/>
      <c r="B1394" s="259"/>
      <c r="C1394" s="406" t="s">
        <v>1283</v>
      </c>
      <c r="D1394" s="356">
        <v>22020204</v>
      </c>
      <c r="E1394" s="259" t="s">
        <v>52</v>
      </c>
      <c r="F1394" s="409"/>
      <c r="G1394" s="404">
        <v>0</v>
      </c>
      <c r="H1394" s="304">
        <v>864000</v>
      </c>
      <c r="I1394" s="304">
        <v>864000</v>
      </c>
    </row>
    <row r="1395" spans="1:9">
      <c r="A1395" s="357"/>
      <c r="B1395" s="259"/>
      <c r="C1395" s="406" t="s">
        <v>1283</v>
      </c>
      <c r="D1395" s="356">
        <v>22020205</v>
      </c>
      <c r="E1395" s="259" t="s">
        <v>53</v>
      </c>
      <c r="F1395" s="409"/>
      <c r="G1395" s="404">
        <v>0</v>
      </c>
      <c r="H1395" s="304">
        <v>1200000</v>
      </c>
      <c r="I1395" s="304">
        <v>1200000</v>
      </c>
    </row>
    <row r="1396" spans="1:9">
      <c r="A1396" s="357"/>
      <c r="B1396" s="259"/>
      <c r="C1396" s="406" t="s">
        <v>1283</v>
      </c>
      <c r="D1396" s="356">
        <v>22020209</v>
      </c>
      <c r="E1396" s="259" t="s">
        <v>34</v>
      </c>
      <c r="F1396" s="409"/>
      <c r="G1396" s="404">
        <v>0</v>
      </c>
      <c r="H1396" s="304">
        <v>60000</v>
      </c>
      <c r="I1396" s="304">
        <v>60000</v>
      </c>
    </row>
    <row r="1397" spans="1:9">
      <c r="A1397" s="357"/>
      <c r="B1397" s="259"/>
      <c r="C1397" s="406" t="s">
        <v>1283</v>
      </c>
      <c r="D1397" s="356">
        <v>22020301</v>
      </c>
      <c r="E1397" s="259" t="s">
        <v>5</v>
      </c>
      <c r="F1397" s="409"/>
      <c r="G1397" s="404">
        <v>1301600</v>
      </c>
      <c r="H1397" s="304">
        <v>3166600</v>
      </c>
      <c r="I1397" s="304">
        <v>3166600</v>
      </c>
    </row>
    <row r="1398" spans="1:9">
      <c r="A1398" s="357"/>
      <c r="B1398" s="259"/>
      <c r="C1398" s="406" t="s">
        <v>1283</v>
      </c>
      <c r="D1398" s="356">
        <v>22020305</v>
      </c>
      <c r="E1398" s="259" t="s">
        <v>35</v>
      </c>
      <c r="F1398" s="409"/>
      <c r="G1398" s="404">
        <v>1360000</v>
      </c>
      <c r="H1398" s="304">
        <v>635000</v>
      </c>
      <c r="I1398" s="304">
        <v>335000</v>
      </c>
    </row>
    <row r="1399" spans="1:9">
      <c r="A1399" s="357"/>
      <c r="B1399" s="259"/>
      <c r="C1399" s="406" t="s">
        <v>1283</v>
      </c>
      <c r="D1399" s="356">
        <v>22020306</v>
      </c>
      <c r="E1399" s="259" t="s">
        <v>21</v>
      </c>
      <c r="F1399" s="409"/>
      <c r="G1399" s="404">
        <v>645000</v>
      </c>
      <c r="H1399" s="304">
        <v>587500</v>
      </c>
      <c r="I1399" s="304">
        <v>587500</v>
      </c>
    </row>
    <row r="1400" spans="1:9">
      <c r="A1400" s="357"/>
      <c r="B1400" s="259"/>
      <c r="C1400" s="406" t="s">
        <v>1283</v>
      </c>
      <c r="D1400" s="356">
        <v>22020401</v>
      </c>
      <c r="E1400" s="259" t="s">
        <v>1985</v>
      </c>
      <c r="F1400" s="409"/>
      <c r="G1400" s="404">
        <v>768000</v>
      </c>
      <c r="H1400" s="304">
        <v>768000</v>
      </c>
      <c r="I1400" s="304">
        <v>768000</v>
      </c>
    </row>
    <row r="1401" spans="1:9">
      <c r="A1401" s="357"/>
      <c r="B1401" s="259"/>
      <c r="C1401" s="406" t="s">
        <v>1283</v>
      </c>
      <c r="D1401" s="356">
        <v>22020402</v>
      </c>
      <c r="E1401" s="259" t="s">
        <v>36</v>
      </c>
      <c r="F1401" s="409"/>
      <c r="G1401" s="404">
        <v>360000</v>
      </c>
      <c r="H1401" s="304">
        <v>360000</v>
      </c>
      <c r="I1401" s="304">
        <v>360000</v>
      </c>
    </row>
    <row r="1402" spans="1:9">
      <c r="A1402" s="357"/>
      <c r="B1402" s="259"/>
      <c r="C1402" s="406" t="s">
        <v>1283</v>
      </c>
      <c r="D1402" s="356">
        <v>22020403</v>
      </c>
      <c r="E1402" s="259" t="s">
        <v>58</v>
      </c>
      <c r="F1402" s="409"/>
      <c r="G1402" s="404">
        <v>720000</v>
      </c>
      <c r="H1402" s="304">
        <v>720000</v>
      </c>
      <c r="I1402" s="304">
        <v>720000</v>
      </c>
    </row>
    <row r="1403" spans="1:9">
      <c r="A1403" s="357"/>
      <c r="B1403" s="259"/>
      <c r="C1403" s="406" t="s">
        <v>1283</v>
      </c>
      <c r="D1403" s="356">
        <v>22020404</v>
      </c>
      <c r="E1403" s="259" t="s">
        <v>735</v>
      </c>
      <c r="F1403" s="409"/>
      <c r="G1403" s="404">
        <v>600000</v>
      </c>
      <c r="H1403" s="304">
        <v>600000</v>
      </c>
      <c r="I1403" s="304">
        <v>600000</v>
      </c>
    </row>
    <row r="1404" spans="1:9">
      <c r="A1404" s="357"/>
      <c r="B1404" s="259"/>
      <c r="C1404" s="406" t="s">
        <v>1283</v>
      </c>
      <c r="D1404" s="356">
        <v>22020405</v>
      </c>
      <c r="E1404" s="259" t="s">
        <v>9</v>
      </c>
      <c r="F1404" s="409"/>
      <c r="G1404" s="404">
        <v>648000</v>
      </c>
      <c r="H1404" s="304">
        <v>864000</v>
      </c>
      <c r="I1404" s="304">
        <v>864000</v>
      </c>
    </row>
    <row r="1405" spans="1:9">
      <c r="A1405" s="357"/>
      <c r="B1405" s="259"/>
      <c r="C1405" s="406" t="s">
        <v>1283</v>
      </c>
      <c r="D1405" s="356">
        <v>22020114</v>
      </c>
      <c r="E1405" s="259" t="s">
        <v>84</v>
      </c>
      <c r="F1405" s="409"/>
      <c r="G1405" s="404">
        <v>0</v>
      </c>
      <c r="H1405" s="304">
        <v>1900000</v>
      </c>
      <c r="I1405" s="304">
        <v>1900000</v>
      </c>
    </row>
    <row r="1406" spans="1:9">
      <c r="A1406" s="357"/>
      <c r="B1406" s="259"/>
      <c r="C1406" s="406" t="s">
        <v>1283</v>
      </c>
      <c r="D1406" s="356">
        <v>22020801</v>
      </c>
      <c r="E1406" s="259" t="s">
        <v>13</v>
      </c>
      <c r="F1406" s="409"/>
      <c r="G1406" s="404">
        <v>936700</v>
      </c>
      <c r="H1406" s="304">
        <v>1864700</v>
      </c>
      <c r="I1406" s="304">
        <v>1821200</v>
      </c>
    </row>
    <row r="1407" spans="1:9">
      <c r="A1407" s="357"/>
      <c r="B1407" s="259"/>
      <c r="C1407" s="406" t="s">
        <v>1283</v>
      </c>
      <c r="D1407" s="356">
        <v>22020803</v>
      </c>
      <c r="E1407" s="259" t="s">
        <v>14</v>
      </c>
      <c r="F1407" s="409"/>
      <c r="G1407" s="404">
        <v>642000</v>
      </c>
      <c r="H1407" s="304">
        <v>1656000</v>
      </c>
      <c r="I1407" s="304">
        <v>1656000</v>
      </c>
    </row>
    <row r="1408" spans="1:9">
      <c r="A1408" s="357"/>
      <c r="B1408" s="259"/>
      <c r="C1408" s="406" t="s">
        <v>1283</v>
      </c>
      <c r="D1408" s="356">
        <v>22021001</v>
      </c>
      <c r="E1408" s="259" t="s">
        <v>16</v>
      </c>
      <c r="F1408" s="409"/>
      <c r="G1408" s="404">
        <v>302000</v>
      </c>
      <c r="H1408" s="304">
        <v>1802000</v>
      </c>
      <c r="I1408" s="304">
        <v>1802000</v>
      </c>
    </row>
    <row r="1409" spans="1:9">
      <c r="A1409" s="357"/>
      <c r="B1409" s="259"/>
      <c r="C1409" s="406" t="s">
        <v>1283</v>
      </c>
      <c r="D1409" s="356">
        <v>23050126</v>
      </c>
      <c r="E1409" s="259" t="s">
        <v>774</v>
      </c>
      <c r="F1409" s="409"/>
      <c r="G1409" s="404">
        <v>1050000</v>
      </c>
      <c r="H1409" s="304">
        <v>1050000</v>
      </c>
      <c r="I1409" s="304">
        <v>1050000</v>
      </c>
    </row>
    <row r="1410" spans="1:9">
      <c r="A1410" s="357"/>
      <c r="B1410" s="259"/>
      <c r="C1410" s="406" t="s">
        <v>1283</v>
      </c>
      <c r="D1410" s="356">
        <v>22021003</v>
      </c>
      <c r="E1410" s="259" t="s">
        <v>17</v>
      </c>
      <c r="F1410" s="409"/>
      <c r="G1410" s="404">
        <v>1205000</v>
      </c>
      <c r="H1410" s="304">
        <v>7205000</v>
      </c>
      <c r="I1410" s="304">
        <v>7205000</v>
      </c>
    </row>
    <row r="1411" spans="1:9">
      <c r="A1411" s="357"/>
      <c r="B1411" s="259"/>
      <c r="C1411" s="406" t="s">
        <v>1283</v>
      </c>
      <c r="D1411" s="356">
        <v>22021024</v>
      </c>
      <c r="E1411" s="259" t="s">
        <v>108</v>
      </c>
      <c r="F1411" s="409"/>
      <c r="G1411" s="404">
        <v>0</v>
      </c>
      <c r="H1411" s="304">
        <v>444000</v>
      </c>
      <c r="I1411" s="304">
        <v>444000</v>
      </c>
    </row>
    <row r="1412" spans="1:9">
      <c r="A1412" s="357"/>
      <c r="B1412" s="259"/>
      <c r="C1412" s="406" t="s">
        <v>1283</v>
      </c>
      <c r="D1412" s="356">
        <v>22021026</v>
      </c>
      <c r="E1412" s="259" t="s">
        <v>19</v>
      </c>
      <c r="F1412" s="409"/>
      <c r="G1412" s="404">
        <v>0</v>
      </c>
      <c r="H1412" s="304">
        <v>671700</v>
      </c>
      <c r="I1412" s="304">
        <v>671700</v>
      </c>
    </row>
    <row r="1413" spans="1:9">
      <c r="A1413" s="357"/>
      <c r="B1413" s="259"/>
      <c r="C1413" s="406" t="s">
        <v>1283</v>
      </c>
      <c r="D1413" s="400">
        <v>23020334</v>
      </c>
      <c r="E1413" s="259" t="s">
        <v>601</v>
      </c>
      <c r="F1413" s="409"/>
      <c r="G1413" s="404">
        <v>20768000</v>
      </c>
      <c r="H1413" s="304">
        <v>40768000</v>
      </c>
      <c r="I1413" s="304"/>
    </row>
    <row r="1414" spans="1:9">
      <c r="A1414" s="357"/>
      <c r="B1414" s="259"/>
      <c r="C1414" s="406" t="s">
        <v>1283</v>
      </c>
      <c r="D1414" s="400">
        <v>23020335</v>
      </c>
      <c r="E1414" s="259" t="s">
        <v>602</v>
      </c>
      <c r="F1414" s="409"/>
      <c r="G1414" s="404">
        <v>2352000</v>
      </c>
      <c r="H1414" s="304">
        <v>2352000</v>
      </c>
      <c r="I1414" s="304"/>
    </row>
    <row r="1415" spans="1:9" s="310" customFormat="1">
      <c r="A1415" s="359" t="s">
        <v>1748</v>
      </c>
      <c r="B1415" s="308" t="s">
        <v>684</v>
      </c>
      <c r="C1415" s="407" t="s">
        <v>1287</v>
      </c>
      <c r="D1415" s="400"/>
      <c r="E1415" s="308"/>
      <c r="F1415" s="326">
        <f>SUM(F1390:F1412)</f>
        <v>0</v>
      </c>
      <c r="G1415" s="326">
        <f>SUM(G1390:G1414)</f>
        <v>39640300</v>
      </c>
      <c r="H1415" s="326">
        <f>SUM(H1390:H1414)</f>
        <v>86832500</v>
      </c>
      <c r="I1415" s="326">
        <f>SUM(I1390:I1414)</f>
        <v>39213000</v>
      </c>
    </row>
    <row r="1416" spans="1:9" s="310" customFormat="1">
      <c r="A1416" s="359" t="s">
        <v>1748</v>
      </c>
      <c r="B1416" s="308" t="s">
        <v>684</v>
      </c>
      <c r="C1416" s="407" t="s">
        <v>1288</v>
      </c>
      <c r="D1416" s="400"/>
      <c r="E1416" s="308"/>
      <c r="F1416" s="326">
        <f>F1415+F1389</f>
        <v>0</v>
      </c>
      <c r="G1416" s="326">
        <f>G1415+G1389</f>
        <v>47694111.399999999</v>
      </c>
      <c r="H1416" s="326">
        <f>H1415+H1389</f>
        <v>94886311.400000006</v>
      </c>
      <c r="I1416" s="326">
        <f>I1415+I1389</f>
        <v>47266811.399999999</v>
      </c>
    </row>
    <row r="1417" spans="1:9" s="310" customFormat="1">
      <c r="A1417" s="359"/>
      <c r="B1417" s="308"/>
      <c r="C1417" s="407"/>
      <c r="D1417" s="400"/>
      <c r="E1417" s="308"/>
      <c r="F1417" s="408"/>
      <c r="G1417" s="404"/>
      <c r="H1417" s="326"/>
      <c r="I1417" s="326"/>
    </row>
    <row r="1418" spans="1:9" s="310" customFormat="1">
      <c r="A1418" s="359" t="s">
        <v>69</v>
      </c>
      <c r="B1418" s="410" t="s">
        <v>1893</v>
      </c>
      <c r="C1418" s="407"/>
      <c r="D1418" s="400"/>
      <c r="E1418" s="308"/>
      <c r="F1418" s="408"/>
      <c r="G1418" s="404"/>
      <c r="H1418" s="326"/>
      <c r="I1418" s="326"/>
    </row>
    <row r="1419" spans="1:9">
      <c r="A1419" s="357"/>
      <c r="B1419" s="259"/>
      <c r="C1419" s="402" t="s">
        <v>1281</v>
      </c>
      <c r="D1419" s="356">
        <v>21010101</v>
      </c>
      <c r="E1419" s="259" t="s">
        <v>368</v>
      </c>
      <c r="F1419" s="304">
        <v>41597316</v>
      </c>
      <c r="G1419" s="404">
        <v>53875130</v>
      </c>
      <c r="H1419" s="404">
        <v>53875130</v>
      </c>
      <c r="I1419" s="404">
        <v>53875130</v>
      </c>
    </row>
    <row r="1420" spans="1:9">
      <c r="A1420" s="357"/>
      <c r="B1420" s="259"/>
      <c r="C1420" s="402" t="s">
        <v>1281</v>
      </c>
      <c r="D1420" s="356">
        <v>21020101</v>
      </c>
      <c r="E1420" s="259" t="s">
        <v>377</v>
      </c>
      <c r="F1420" s="304">
        <v>10235343</v>
      </c>
      <c r="G1420" s="404">
        <v>13338249</v>
      </c>
      <c r="H1420" s="404">
        <v>13338249</v>
      </c>
      <c r="I1420" s="404">
        <v>13338249</v>
      </c>
    </row>
    <row r="1421" spans="1:9">
      <c r="A1421" s="357"/>
      <c r="B1421" s="259"/>
      <c r="C1421" s="402" t="s">
        <v>1281</v>
      </c>
      <c r="D1421" s="356">
        <v>21020102</v>
      </c>
      <c r="E1421" s="259" t="s">
        <v>99</v>
      </c>
      <c r="F1421" s="304">
        <v>4018996</v>
      </c>
      <c r="G1421" s="404">
        <v>5373534</v>
      </c>
      <c r="H1421" s="404">
        <v>5373534</v>
      </c>
      <c r="I1421" s="404">
        <v>5373534</v>
      </c>
    </row>
    <row r="1422" spans="1:9">
      <c r="A1422" s="357"/>
      <c r="B1422" s="259"/>
      <c r="C1422" s="402" t="s">
        <v>1281</v>
      </c>
      <c r="D1422" s="356">
        <v>21020103</v>
      </c>
      <c r="E1422" s="259" t="s">
        <v>370</v>
      </c>
      <c r="F1422" s="304">
        <v>2039415</v>
      </c>
      <c r="G1422" s="404">
        <v>2855530.84</v>
      </c>
      <c r="H1422" s="404">
        <v>2855530.84</v>
      </c>
      <c r="I1422" s="404">
        <v>2855530.84</v>
      </c>
    </row>
    <row r="1423" spans="1:9">
      <c r="A1423" s="357"/>
      <c r="B1423" s="259"/>
      <c r="C1423" s="402" t="s">
        <v>1281</v>
      </c>
      <c r="D1423" s="356">
        <v>21020104</v>
      </c>
      <c r="E1423" s="259" t="s">
        <v>371</v>
      </c>
      <c r="F1423" s="304">
        <v>2059415</v>
      </c>
      <c r="G1423" s="404">
        <v>2855530.84</v>
      </c>
      <c r="H1423" s="404">
        <v>2855530.84</v>
      </c>
      <c r="I1423" s="404">
        <v>2855530.84</v>
      </c>
    </row>
    <row r="1424" spans="1:9">
      <c r="A1424" s="357"/>
      <c r="B1424" s="259"/>
      <c r="C1424" s="402" t="s">
        <v>1281</v>
      </c>
      <c r="D1424" s="356">
        <v>21020105</v>
      </c>
      <c r="E1424" s="259" t="s">
        <v>372</v>
      </c>
      <c r="F1424" s="304">
        <v>74976</v>
      </c>
      <c r="G1424" s="404">
        <v>74976</v>
      </c>
      <c r="H1424" s="404">
        <v>74976</v>
      </c>
      <c r="I1424" s="404">
        <v>74976</v>
      </c>
    </row>
    <row r="1425" spans="1:9">
      <c r="A1425" s="357"/>
      <c r="B1425" s="259"/>
      <c r="C1425" s="402" t="s">
        <v>1281</v>
      </c>
      <c r="D1425" s="356">
        <v>21020106</v>
      </c>
      <c r="E1425" s="259" t="s">
        <v>373</v>
      </c>
      <c r="F1425" s="304">
        <v>3985189</v>
      </c>
      <c r="G1425" s="404">
        <v>5391641.8499999987</v>
      </c>
      <c r="H1425" s="404">
        <v>5391641.8499999987</v>
      </c>
      <c r="I1425" s="404">
        <v>5391641.8499999987</v>
      </c>
    </row>
    <row r="1426" spans="1:9">
      <c r="A1426" s="357"/>
      <c r="B1426" s="259"/>
      <c r="C1426" s="402" t="s">
        <v>1281</v>
      </c>
      <c r="D1426" s="356">
        <v>21020107</v>
      </c>
      <c r="E1426" s="259" t="s">
        <v>374</v>
      </c>
      <c r="F1426" s="304">
        <v>864000</v>
      </c>
      <c r="G1426" s="404">
        <v>864000</v>
      </c>
      <c r="H1426" s="404">
        <v>864000</v>
      </c>
      <c r="I1426" s="404">
        <v>864000</v>
      </c>
    </row>
    <row r="1427" spans="1:9" s="310" customFormat="1" ht="31.5">
      <c r="A1427" s="359" t="s">
        <v>69</v>
      </c>
      <c r="B1427" s="308" t="s">
        <v>1893</v>
      </c>
      <c r="C1427" s="405" t="s">
        <v>1282</v>
      </c>
      <c r="D1427" s="400"/>
      <c r="E1427" s="308"/>
      <c r="F1427" s="326">
        <f>SUM(F1419:F1426)</f>
        <v>64874650</v>
      </c>
      <c r="G1427" s="326">
        <f>SUM(G1419:G1426)</f>
        <v>84628592.530000001</v>
      </c>
      <c r="H1427" s="326">
        <f>SUM(H1419:H1426)</f>
        <v>84628592.530000001</v>
      </c>
      <c r="I1427" s="326">
        <f>SUM(I1419:I1426)</f>
        <v>84628592.530000001</v>
      </c>
    </row>
    <row r="1428" spans="1:9">
      <c r="A1428" s="357"/>
      <c r="B1428" s="259"/>
      <c r="C1428" s="406" t="s">
        <v>1283</v>
      </c>
      <c r="D1428" s="356">
        <v>22020105</v>
      </c>
      <c r="E1428" s="259" t="s">
        <v>1250</v>
      </c>
      <c r="F1428" s="304">
        <v>29297968</v>
      </c>
      <c r="G1428" s="404">
        <v>8000000</v>
      </c>
      <c r="H1428" s="304">
        <v>11000000</v>
      </c>
      <c r="I1428" s="304">
        <v>11000000</v>
      </c>
    </row>
    <row r="1429" spans="1:9">
      <c r="A1429" s="357"/>
      <c r="B1429" s="259"/>
      <c r="C1429" s="406" t="s">
        <v>1283</v>
      </c>
      <c r="D1429" s="356">
        <v>22020208</v>
      </c>
      <c r="E1429" s="259" t="s">
        <v>54</v>
      </c>
      <c r="F1429" s="304">
        <v>172116</v>
      </c>
      <c r="G1429" s="404">
        <v>0</v>
      </c>
      <c r="H1429" s="304">
        <v>110000</v>
      </c>
      <c r="I1429" s="304">
        <v>110000</v>
      </c>
    </row>
    <row r="1430" spans="1:9">
      <c r="A1430" s="357"/>
      <c r="B1430" s="259"/>
      <c r="C1430" s="406" t="s">
        <v>1283</v>
      </c>
      <c r="D1430" s="356">
        <v>22020301</v>
      </c>
      <c r="E1430" s="259" t="s">
        <v>5</v>
      </c>
      <c r="F1430" s="304">
        <v>803208</v>
      </c>
      <c r="G1430" s="404">
        <v>1500000</v>
      </c>
      <c r="H1430" s="304">
        <v>9000000</v>
      </c>
      <c r="I1430" s="304">
        <v>9000000</v>
      </c>
    </row>
    <row r="1431" spans="1:9">
      <c r="A1431" s="357"/>
      <c r="B1431" s="259"/>
      <c r="C1431" s="406" t="s">
        <v>1283</v>
      </c>
      <c r="D1431" s="356">
        <v>22020312</v>
      </c>
      <c r="E1431" s="259" t="s">
        <v>44</v>
      </c>
      <c r="F1431" s="304">
        <v>47810</v>
      </c>
      <c r="G1431" s="404">
        <v>350000</v>
      </c>
      <c r="H1431" s="304">
        <v>350000</v>
      </c>
      <c r="I1431" s="304">
        <v>350000</v>
      </c>
    </row>
    <row r="1432" spans="1:9">
      <c r="A1432" s="357"/>
      <c r="B1432" s="259"/>
      <c r="C1432" s="406" t="s">
        <v>1283</v>
      </c>
      <c r="D1432" s="356">
        <v>22020315</v>
      </c>
      <c r="E1432" s="259" t="s">
        <v>8</v>
      </c>
      <c r="F1432" s="304">
        <v>669340</v>
      </c>
      <c r="G1432" s="404">
        <v>500000</v>
      </c>
      <c r="H1432" s="304">
        <v>3000000</v>
      </c>
      <c r="I1432" s="304">
        <v>3000000</v>
      </c>
    </row>
    <row r="1433" spans="1:9">
      <c r="A1433" s="357"/>
      <c r="B1433" s="259"/>
      <c r="C1433" s="406" t="s">
        <v>1283</v>
      </c>
      <c r="D1433" s="356">
        <v>22020401</v>
      </c>
      <c r="E1433" s="259" t="s">
        <v>1985</v>
      </c>
      <c r="F1433" s="304">
        <v>1434300</v>
      </c>
      <c r="G1433" s="404">
        <v>2200000</v>
      </c>
      <c r="H1433" s="304">
        <v>7200000</v>
      </c>
      <c r="I1433" s="304">
        <v>7200000</v>
      </c>
    </row>
    <row r="1434" spans="1:9">
      <c r="A1434" s="357"/>
      <c r="B1434" s="259"/>
      <c r="C1434" s="406" t="s">
        <v>1283</v>
      </c>
      <c r="D1434" s="356">
        <v>22020402</v>
      </c>
      <c r="E1434" s="259" t="s">
        <v>36</v>
      </c>
      <c r="F1434" s="304">
        <v>95620</v>
      </c>
      <c r="G1434" s="404">
        <v>1500000</v>
      </c>
      <c r="H1434" s="304">
        <v>1000000</v>
      </c>
      <c r="I1434" s="304">
        <v>1000000</v>
      </c>
    </row>
    <row r="1435" spans="1:9">
      <c r="A1435" s="357"/>
      <c r="B1435" s="259"/>
      <c r="C1435" s="406" t="s">
        <v>1283</v>
      </c>
      <c r="D1435" s="356">
        <v>22020404</v>
      </c>
      <c r="E1435" s="259" t="s">
        <v>735</v>
      </c>
      <c r="F1435" s="304">
        <v>239050</v>
      </c>
      <c r="G1435" s="404">
        <v>1600000</v>
      </c>
      <c r="H1435" s="304">
        <v>600000</v>
      </c>
      <c r="I1435" s="304">
        <v>1800000</v>
      </c>
    </row>
    <row r="1436" spans="1:9">
      <c r="A1436" s="357"/>
      <c r="B1436" s="259"/>
      <c r="C1436" s="406" t="s">
        <v>1283</v>
      </c>
      <c r="D1436" s="356">
        <v>22020801</v>
      </c>
      <c r="E1436" s="259" t="s">
        <v>13</v>
      </c>
      <c r="F1436" s="304">
        <v>2049615</v>
      </c>
      <c r="G1436" s="404">
        <v>2400000</v>
      </c>
      <c r="H1436" s="304">
        <v>5400000</v>
      </c>
      <c r="I1436" s="304">
        <v>5400000</v>
      </c>
    </row>
    <row r="1437" spans="1:9">
      <c r="A1437" s="357"/>
      <c r="B1437" s="259"/>
      <c r="C1437" s="406" t="s">
        <v>1283</v>
      </c>
      <c r="D1437" s="356">
        <v>22020803</v>
      </c>
      <c r="E1437" s="259" t="s">
        <v>14</v>
      </c>
      <c r="F1437" s="304">
        <v>286860</v>
      </c>
      <c r="G1437" s="404">
        <v>2250000</v>
      </c>
      <c r="H1437" s="304">
        <v>2250000</v>
      </c>
      <c r="I1437" s="304">
        <v>2250000</v>
      </c>
    </row>
    <row r="1438" spans="1:9">
      <c r="A1438" s="357"/>
      <c r="B1438" s="259"/>
      <c r="C1438" s="406" t="s">
        <v>1283</v>
      </c>
      <c r="D1438" s="356">
        <v>22020901</v>
      </c>
      <c r="E1438" s="259" t="s">
        <v>15</v>
      </c>
      <c r="F1438" s="304">
        <v>19124</v>
      </c>
      <c r="G1438" s="404">
        <v>60000</v>
      </c>
      <c r="H1438" s="304">
        <v>60000</v>
      </c>
      <c r="I1438" s="304">
        <v>60000</v>
      </c>
    </row>
    <row r="1439" spans="1:9">
      <c r="A1439" s="357"/>
      <c r="B1439" s="259"/>
      <c r="C1439" s="406" t="s">
        <v>1283</v>
      </c>
      <c r="D1439" s="356">
        <v>22021001</v>
      </c>
      <c r="E1439" s="259" t="s">
        <v>16</v>
      </c>
      <c r="F1439" s="304">
        <v>1912400</v>
      </c>
      <c r="G1439" s="404">
        <v>1200000</v>
      </c>
      <c r="H1439" s="304">
        <v>2400000</v>
      </c>
      <c r="I1439" s="304">
        <v>2400000</v>
      </c>
    </row>
    <row r="1440" spans="1:9">
      <c r="A1440" s="357"/>
      <c r="B1440" s="259"/>
      <c r="C1440" s="406" t="s">
        <v>1283</v>
      </c>
      <c r="D1440" s="356">
        <v>22021003</v>
      </c>
      <c r="E1440" s="259" t="s">
        <v>17</v>
      </c>
      <c r="F1440" s="304">
        <v>717150</v>
      </c>
      <c r="G1440" s="404">
        <v>2400000</v>
      </c>
      <c r="H1440" s="304">
        <v>1600000</v>
      </c>
      <c r="I1440" s="304">
        <v>1600000</v>
      </c>
    </row>
    <row r="1441" spans="1:9">
      <c r="A1441" s="357"/>
      <c r="B1441" s="259"/>
      <c r="C1441" s="406" t="s">
        <v>1283</v>
      </c>
      <c r="D1441" s="356">
        <v>22021014</v>
      </c>
      <c r="E1441" s="259" t="s">
        <v>688</v>
      </c>
      <c r="F1441" s="304"/>
      <c r="G1441" s="404">
        <v>400000</v>
      </c>
      <c r="H1441" s="304">
        <v>400000</v>
      </c>
      <c r="I1441" s="304">
        <v>400000</v>
      </c>
    </row>
    <row r="1442" spans="1:9">
      <c r="A1442" s="357"/>
      <c r="B1442" s="259"/>
      <c r="C1442" s="406" t="s">
        <v>1283</v>
      </c>
      <c r="D1442" s="356">
        <v>22021014</v>
      </c>
      <c r="E1442" s="259" t="s">
        <v>4420</v>
      </c>
      <c r="F1442" s="304">
        <v>95620</v>
      </c>
      <c r="G1442" s="404"/>
      <c r="H1442" s="304"/>
      <c r="I1442" s="304"/>
    </row>
    <row r="1443" spans="1:9">
      <c r="A1443" s="357"/>
      <c r="B1443" s="259"/>
      <c r="C1443" s="406" t="s">
        <v>1283</v>
      </c>
      <c r="D1443" s="356">
        <v>22021032</v>
      </c>
      <c r="E1443" s="259" t="s">
        <v>65</v>
      </c>
      <c r="F1443" s="304">
        <v>191240</v>
      </c>
      <c r="G1443" s="404"/>
      <c r="H1443" s="304"/>
      <c r="I1443" s="304"/>
    </row>
    <row r="1444" spans="1:9">
      <c r="A1444" s="357"/>
      <c r="B1444" s="259"/>
      <c r="C1444" s="406" t="s">
        <v>1283</v>
      </c>
      <c r="D1444" s="356">
        <v>22021060</v>
      </c>
      <c r="E1444" s="259" t="s">
        <v>141</v>
      </c>
      <c r="F1444" s="304">
        <v>95620000</v>
      </c>
      <c r="G1444" s="404"/>
      <c r="H1444" s="304"/>
      <c r="I1444" s="304"/>
    </row>
    <row r="1445" spans="1:9">
      <c r="A1445" s="357"/>
      <c r="B1445" s="259"/>
      <c r="C1445" s="406" t="s">
        <v>1283</v>
      </c>
      <c r="D1445" s="356">
        <v>22020406</v>
      </c>
      <c r="E1445" s="259" t="s">
        <v>45</v>
      </c>
      <c r="F1445" s="304">
        <v>191240</v>
      </c>
      <c r="G1445" s="404"/>
      <c r="H1445" s="304"/>
      <c r="I1445" s="304"/>
    </row>
    <row r="1446" spans="1:9">
      <c r="A1446" s="357"/>
      <c r="B1446" s="259"/>
      <c r="C1446" s="406" t="s">
        <v>1283</v>
      </c>
      <c r="D1446" s="356">
        <v>22020605</v>
      </c>
      <c r="E1446" s="259" t="s">
        <v>4185</v>
      </c>
      <c r="F1446" s="304">
        <v>95620</v>
      </c>
      <c r="G1446" s="404"/>
      <c r="H1446" s="304"/>
      <c r="I1446" s="304"/>
    </row>
    <row r="1447" spans="1:9">
      <c r="A1447" s="357"/>
      <c r="B1447" s="259"/>
      <c r="C1447" s="406" t="s">
        <v>1283</v>
      </c>
      <c r="D1447" s="356">
        <v>22020416</v>
      </c>
      <c r="E1447" s="259" t="s">
        <v>46</v>
      </c>
      <c r="F1447" s="304">
        <v>47810</v>
      </c>
      <c r="G1447" s="404"/>
      <c r="H1447" s="304"/>
      <c r="I1447" s="304"/>
    </row>
    <row r="1448" spans="1:9">
      <c r="A1448" s="357"/>
      <c r="B1448" s="259"/>
      <c r="C1448" s="406" t="s">
        <v>1283</v>
      </c>
      <c r="D1448" s="356">
        <v>22020305</v>
      </c>
      <c r="E1448" s="259" t="s">
        <v>35</v>
      </c>
      <c r="F1448" s="304">
        <v>286860</v>
      </c>
      <c r="G1448" s="404"/>
      <c r="H1448" s="304"/>
      <c r="I1448" s="304"/>
    </row>
    <row r="1449" spans="1:9">
      <c r="A1449" s="357"/>
      <c r="B1449" s="259"/>
      <c r="C1449" s="406" t="s">
        <v>1283</v>
      </c>
      <c r="D1449" s="356">
        <v>22020306</v>
      </c>
      <c r="E1449" s="259" t="s">
        <v>21</v>
      </c>
      <c r="F1449" s="304">
        <v>133868</v>
      </c>
      <c r="G1449" s="404"/>
      <c r="H1449" s="304"/>
      <c r="I1449" s="304"/>
    </row>
    <row r="1450" spans="1:9" s="310" customFormat="1" ht="31.5">
      <c r="A1450" s="359" t="s">
        <v>69</v>
      </c>
      <c r="B1450" s="308" t="s">
        <v>1893</v>
      </c>
      <c r="C1450" s="407" t="s">
        <v>1287</v>
      </c>
      <c r="D1450" s="400"/>
      <c r="E1450" s="308"/>
      <c r="F1450" s="326">
        <f>SUM(F1428:F1449)</f>
        <v>134406819</v>
      </c>
      <c r="G1450" s="326">
        <f>SUM(G1428:G1448)</f>
        <v>24360000</v>
      </c>
      <c r="H1450" s="326">
        <f>SUM(H1428:H1448)</f>
        <v>44370000</v>
      </c>
      <c r="I1450" s="326">
        <f>SUM(I1428:I1448)</f>
        <v>45570000</v>
      </c>
    </row>
    <row r="1451" spans="1:9" s="310" customFormat="1" ht="31.5">
      <c r="A1451" s="359" t="s">
        <v>69</v>
      </c>
      <c r="B1451" s="308" t="s">
        <v>1893</v>
      </c>
      <c r="C1451" s="407" t="s">
        <v>1288</v>
      </c>
      <c r="D1451" s="400"/>
      <c r="E1451" s="308"/>
      <c r="F1451" s="326">
        <f>F1450+F1427</f>
        <v>199281469</v>
      </c>
      <c r="G1451" s="326">
        <f>G1450+G1427</f>
        <v>108988592.53</v>
      </c>
      <c r="H1451" s="326">
        <f>H1450+H1427</f>
        <v>128998592.53</v>
      </c>
      <c r="I1451" s="326">
        <f>I1450+I1427</f>
        <v>130198592.53</v>
      </c>
    </row>
    <row r="1452" spans="1:9" s="310" customFormat="1">
      <c r="A1452" s="359"/>
      <c r="B1452" s="308"/>
      <c r="C1452" s="407"/>
      <c r="D1452" s="400"/>
      <c r="E1452" s="308"/>
      <c r="F1452" s="408"/>
      <c r="G1452" s="404"/>
      <c r="H1452" s="326"/>
      <c r="I1452" s="326"/>
    </row>
    <row r="1453" spans="1:9" s="310" customFormat="1">
      <c r="A1453" s="359" t="s">
        <v>69</v>
      </c>
      <c r="B1453" s="410" t="s">
        <v>1902</v>
      </c>
      <c r="C1453" s="407"/>
      <c r="D1453" s="400"/>
      <c r="E1453" s="308"/>
      <c r="F1453" s="408"/>
      <c r="G1453" s="404"/>
      <c r="H1453" s="326"/>
      <c r="I1453" s="326"/>
    </row>
    <row r="1454" spans="1:9">
      <c r="A1454" s="357"/>
      <c r="B1454" s="259"/>
      <c r="C1454" s="402" t="s">
        <v>1281</v>
      </c>
      <c r="D1454" s="356">
        <v>21010101</v>
      </c>
      <c r="E1454" s="259" t="s">
        <v>368</v>
      </c>
      <c r="F1454" s="304">
        <v>2680808</v>
      </c>
      <c r="G1454" s="404">
        <v>3647507.46</v>
      </c>
      <c r="H1454" s="304">
        <v>3993643.78</v>
      </c>
      <c r="I1454" s="304">
        <v>4432146.09</v>
      </c>
    </row>
    <row r="1455" spans="1:9">
      <c r="A1455" s="357"/>
      <c r="B1455" s="259"/>
      <c r="C1455" s="402" t="s">
        <v>1281</v>
      </c>
      <c r="D1455" s="356">
        <v>21020101</v>
      </c>
      <c r="E1455" s="259" t="s">
        <v>377</v>
      </c>
      <c r="F1455" s="304">
        <v>670202</v>
      </c>
      <c r="G1455" s="404">
        <v>911874.12</v>
      </c>
      <c r="H1455" s="304">
        <v>953356.76</v>
      </c>
      <c r="I1455" s="304">
        <v>1045813.31</v>
      </c>
    </row>
    <row r="1456" spans="1:9">
      <c r="A1456" s="357"/>
      <c r="B1456" s="259"/>
      <c r="C1456" s="402" t="s">
        <v>1281</v>
      </c>
      <c r="D1456" s="356">
        <v>21020102</v>
      </c>
      <c r="E1456" s="259" t="s">
        <v>99</v>
      </c>
      <c r="F1456" s="304">
        <v>268081</v>
      </c>
      <c r="G1456" s="404">
        <v>364749.72</v>
      </c>
      <c r="H1456" s="304">
        <v>395750.02</v>
      </c>
      <c r="I1456" s="304">
        <v>411345.34</v>
      </c>
    </row>
    <row r="1457" spans="1:9">
      <c r="A1457" s="357"/>
      <c r="B1457" s="259"/>
      <c r="C1457" s="402" t="s">
        <v>1281</v>
      </c>
      <c r="D1457" s="356">
        <v>21020103</v>
      </c>
      <c r="E1457" s="259" t="s">
        <v>370</v>
      </c>
      <c r="F1457" s="304">
        <v>136440</v>
      </c>
      <c r="G1457" s="404">
        <v>233109.12</v>
      </c>
      <c r="H1457" s="304">
        <v>273328.21000000002</v>
      </c>
      <c r="I1457" s="304">
        <v>301453.71999999997</v>
      </c>
    </row>
    <row r="1458" spans="1:9">
      <c r="A1458" s="357"/>
      <c r="B1458" s="259"/>
      <c r="C1458" s="402" t="s">
        <v>1281</v>
      </c>
      <c r="D1458" s="356">
        <v>21020104</v>
      </c>
      <c r="E1458" s="259" t="s">
        <v>371</v>
      </c>
      <c r="F1458" s="304">
        <v>136440</v>
      </c>
      <c r="G1458" s="404">
        <v>136440.24</v>
      </c>
      <c r="H1458" s="304">
        <v>144067.32</v>
      </c>
      <c r="I1458" s="304">
        <v>157021.03</v>
      </c>
    </row>
    <row r="1459" spans="1:9">
      <c r="A1459" s="357"/>
      <c r="B1459" s="259"/>
      <c r="C1459" s="402" t="s">
        <v>1281</v>
      </c>
      <c r="D1459" s="356">
        <v>21020105</v>
      </c>
      <c r="E1459" s="259" t="s">
        <v>372</v>
      </c>
      <c r="F1459" s="304">
        <v>36357</v>
      </c>
      <c r="G1459" s="404">
        <v>84692.92</v>
      </c>
      <c r="H1459" s="304">
        <v>89224</v>
      </c>
      <c r="I1459" s="304">
        <v>94092</v>
      </c>
    </row>
    <row r="1460" spans="1:9">
      <c r="A1460" s="357"/>
      <c r="B1460" s="259"/>
      <c r="C1460" s="402" t="s">
        <v>1281</v>
      </c>
      <c r="D1460" s="356">
        <v>21020106</v>
      </c>
      <c r="E1460" s="259" t="s">
        <v>373</v>
      </c>
      <c r="F1460" s="304">
        <v>268081</v>
      </c>
      <c r="G1460" s="404">
        <v>364750</v>
      </c>
      <c r="H1460" s="304">
        <v>399364</v>
      </c>
      <c r="I1460" s="304">
        <v>443214</v>
      </c>
    </row>
    <row r="1461" spans="1:9">
      <c r="A1461" s="357"/>
      <c r="B1461" s="259"/>
      <c r="C1461" s="402" t="s">
        <v>1281</v>
      </c>
      <c r="D1461" s="356">
        <v>21020107</v>
      </c>
      <c r="E1461" s="259" t="s">
        <v>374</v>
      </c>
      <c r="F1461" s="304">
        <v>432000</v>
      </c>
      <c r="G1461" s="404">
        <v>268081</v>
      </c>
      <c r="H1461" s="304">
        <v>288324</v>
      </c>
      <c r="I1461" s="304">
        <v>299912</v>
      </c>
    </row>
    <row r="1462" spans="1:9">
      <c r="A1462" s="357"/>
      <c r="B1462" s="259"/>
      <c r="C1462" s="402" t="s">
        <v>1281</v>
      </c>
      <c r="D1462" s="356">
        <v>21020151</v>
      </c>
      <c r="E1462" s="259" t="s">
        <v>380</v>
      </c>
      <c r="F1462" s="304">
        <v>12290322</v>
      </c>
      <c r="G1462" s="404">
        <v>12290321.68</v>
      </c>
      <c r="H1462" s="304">
        <v>0</v>
      </c>
      <c r="I1462" s="304">
        <v>0</v>
      </c>
    </row>
    <row r="1463" spans="1:9" s="310" customFormat="1" ht="31.5">
      <c r="A1463" s="359" t="s">
        <v>69</v>
      </c>
      <c r="B1463" s="308" t="s">
        <v>1902</v>
      </c>
      <c r="C1463" s="405" t="s">
        <v>1282</v>
      </c>
      <c r="D1463" s="400"/>
      <c r="E1463" s="308"/>
      <c r="F1463" s="326">
        <f>SUM(F1454:F1462)</f>
        <v>16918731</v>
      </c>
      <c r="G1463" s="326">
        <f>SUM(G1454:G1462)</f>
        <v>18301526.259999998</v>
      </c>
      <c r="H1463" s="326">
        <f>SUM(H1454:H1462)</f>
        <v>6537058.0900000008</v>
      </c>
      <c r="I1463" s="326">
        <f>SUM(I1454:I1462)</f>
        <v>7184997.4900000002</v>
      </c>
    </row>
    <row r="1464" spans="1:9">
      <c r="A1464" s="357"/>
      <c r="B1464" s="259"/>
      <c r="C1464" s="406" t="s">
        <v>1283</v>
      </c>
      <c r="D1464" s="356">
        <v>22020105</v>
      </c>
      <c r="E1464" s="259" t="s">
        <v>1250</v>
      </c>
      <c r="F1464" s="304">
        <v>3708717</v>
      </c>
      <c r="G1464" s="404">
        <v>1000000</v>
      </c>
      <c r="H1464" s="304">
        <v>1480000</v>
      </c>
      <c r="I1464" s="304">
        <v>1480000</v>
      </c>
    </row>
    <row r="1465" spans="1:9">
      <c r="A1465" s="357"/>
      <c r="B1465" s="259"/>
      <c r="C1465" s="406" t="s">
        <v>1283</v>
      </c>
      <c r="D1465" s="356">
        <v>22020203</v>
      </c>
      <c r="E1465" s="259" t="s">
        <v>20</v>
      </c>
      <c r="F1465" s="304"/>
      <c r="G1465" s="404">
        <v>60000</v>
      </c>
      <c r="H1465" s="304">
        <v>60000</v>
      </c>
      <c r="I1465" s="304">
        <v>60000</v>
      </c>
    </row>
    <row r="1466" spans="1:9">
      <c r="A1466" s="357"/>
      <c r="B1466" s="259"/>
      <c r="C1466" s="406" t="s">
        <v>1283</v>
      </c>
      <c r="D1466" s="356">
        <v>22020204</v>
      </c>
      <c r="E1466" s="259" t="s">
        <v>52</v>
      </c>
      <c r="F1466" s="304"/>
      <c r="G1466" s="404">
        <v>0</v>
      </c>
      <c r="H1466" s="304">
        <v>120000</v>
      </c>
      <c r="I1466" s="304">
        <v>120000</v>
      </c>
    </row>
    <row r="1467" spans="1:9">
      <c r="A1467" s="357"/>
      <c r="B1467" s="259"/>
      <c r="C1467" s="406" t="s">
        <v>1283</v>
      </c>
      <c r="D1467" s="356">
        <v>22020301</v>
      </c>
      <c r="E1467" s="259" t="s">
        <v>5</v>
      </c>
      <c r="F1467" s="304">
        <v>806555</v>
      </c>
      <c r="G1467" s="404">
        <v>1047000</v>
      </c>
      <c r="H1467" s="304">
        <v>1047000</v>
      </c>
      <c r="I1467" s="304">
        <v>1047000</v>
      </c>
    </row>
    <row r="1468" spans="1:9">
      <c r="A1468" s="357"/>
      <c r="B1468" s="259"/>
      <c r="C1468" s="406" t="s">
        <v>1283</v>
      </c>
      <c r="D1468" s="356">
        <v>22020305</v>
      </c>
      <c r="E1468" s="259" t="s">
        <v>35</v>
      </c>
      <c r="F1468" s="304">
        <v>382480</v>
      </c>
      <c r="G1468" s="404">
        <v>200000</v>
      </c>
      <c r="H1468" s="304">
        <v>400000</v>
      </c>
      <c r="I1468" s="304">
        <v>400000</v>
      </c>
    </row>
    <row r="1469" spans="1:9">
      <c r="A1469" s="357"/>
      <c r="B1469" s="259"/>
      <c r="C1469" s="406" t="s">
        <v>1283</v>
      </c>
      <c r="D1469" s="356">
        <v>22020401</v>
      </c>
      <c r="E1469" s="259" t="s">
        <v>1985</v>
      </c>
      <c r="F1469" s="304">
        <v>458976</v>
      </c>
      <c r="G1469" s="404">
        <v>720000</v>
      </c>
      <c r="H1469" s="304">
        <v>720000</v>
      </c>
      <c r="I1469" s="304">
        <v>720000</v>
      </c>
    </row>
    <row r="1470" spans="1:9">
      <c r="A1470" s="357"/>
      <c r="B1470" s="259"/>
      <c r="C1470" s="406" t="s">
        <v>1283</v>
      </c>
      <c r="D1470" s="356">
        <v>22020402</v>
      </c>
      <c r="E1470" s="259" t="s">
        <v>36</v>
      </c>
      <c r="F1470" s="304">
        <v>34423</v>
      </c>
      <c r="G1470" s="404">
        <v>252000</v>
      </c>
      <c r="H1470" s="304">
        <v>252000</v>
      </c>
      <c r="I1470" s="304">
        <v>252000</v>
      </c>
    </row>
    <row r="1471" spans="1:9">
      <c r="A1471" s="357"/>
      <c r="B1471" s="259"/>
      <c r="C1471" s="406" t="s">
        <v>1283</v>
      </c>
      <c r="D1471" s="356">
        <v>22020405</v>
      </c>
      <c r="E1471" s="259" t="s">
        <v>9</v>
      </c>
      <c r="F1471" s="304"/>
      <c r="G1471" s="404">
        <v>240000</v>
      </c>
      <c r="H1471" s="304">
        <v>240000</v>
      </c>
      <c r="I1471" s="304">
        <v>240000</v>
      </c>
    </row>
    <row r="1472" spans="1:9">
      <c r="A1472" s="357"/>
      <c r="B1472" s="259"/>
      <c r="C1472" s="406" t="s">
        <v>1283</v>
      </c>
      <c r="D1472" s="356">
        <v>22020701</v>
      </c>
      <c r="E1472" s="259" t="s">
        <v>40</v>
      </c>
      <c r="F1472" s="304"/>
      <c r="G1472" s="404">
        <v>320000</v>
      </c>
      <c r="H1472" s="304">
        <v>320000</v>
      </c>
      <c r="I1472" s="304">
        <v>320000</v>
      </c>
    </row>
    <row r="1473" spans="1:9">
      <c r="A1473" s="357"/>
      <c r="B1473" s="259"/>
      <c r="C1473" s="406" t="s">
        <v>1283</v>
      </c>
      <c r="D1473" s="356">
        <v>22020709</v>
      </c>
      <c r="E1473" s="259" t="s">
        <v>23</v>
      </c>
      <c r="F1473" s="304">
        <v>286860</v>
      </c>
      <c r="G1473" s="404">
        <v>300000</v>
      </c>
      <c r="H1473" s="304">
        <v>300000</v>
      </c>
      <c r="I1473" s="304">
        <v>300000</v>
      </c>
    </row>
    <row r="1474" spans="1:9">
      <c r="A1474" s="357"/>
      <c r="B1474" s="259"/>
      <c r="C1474" s="406" t="s">
        <v>1283</v>
      </c>
      <c r="D1474" s="356">
        <v>22020712</v>
      </c>
      <c r="E1474" s="259" t="s">
        <v>70</v>
      </c>
      <c r="F1474" s="304">
        <v>3901296</v>
      </c>
      <c r="G1474" s="404">
        <v>0</v>
      </c>
      <c r="H1474" s="304"/>
      <c r="I1474" s="304"/>
    </row>
    <row r="1475" spans="1:9">
      <c r="A1475" s="357"/>
      <c r="B1475" s="259"/>
      <c r="C1475" s="406" t="s">
        <v>1283</v>
      </c>
      <c r="D1475" s="356">
        <v>22020901</v>
      </c>
      <c r="E1475" s="259" t="s">
        <v>15</v>
      </c>
      <c r="F1475" s="304">
        <v>28686</v>
      </c>
      <c r="G1475" s="404">
        <v>30000</v>
      </c>
      <c r="H1475" s="304">
        <v>30000</v>
      </c>
      <c r="I1475" s="304">
        <v>30000</v>
      </c>
    </row>
    <row r="1476" spans="1:9">
      <c r="A1476" s="357"/>
      <c r="B1476" s="259"/>
      <c r="C1476" s="406" t="s">
        <v>1283</v>
      </c>
      <c r="D1476" s="356">
        <v>22021003</v>
      </c>
      <c r="E1476" s="259" t="s">
        <v>17</v>
      </c>
      <c r="F1476" s="304">
        <v>5398705</v>
      </c>
      <c r="G1476" s="404">
        <v>408000</v>
      </c>
      <c r="H1476" s="304">
        <v>3788000</v>
      </c>
      <c r="I1476" s="304">
        <v>3988000</v>
      </c>
    </row>
    <row r="1477" spans="1:9">
      <c r="A1477" s="357"/>
      <c r="B1477" s="259"/>
      <c r="C1477" s="406" t="s">
        <v>1283</v>
      </c>
      <c r="D1477" s="356">
        <v>22020712</v>
      </c>
      <c r="E1477" s="259" t="s">
        <v>4421</v>
      </c>
      <c r="F1477" s="304"/>
      <c r="G1477" s="404"/>
      <c r="H1477" s="304"/>
      <c r="I1477" s="304"/>
    </row>
    <row r="1478" spans="1:9">
      <c r="A1478" s="357"/>
      <c r="B1478" s="259"/>
      <c r="C1478" s="406" t="s">
        <v>1283</v>
      </c>
      <c r="D1478" s="356">
        <v>22020306</v>
      </c>
      <c r="E1478" s="259" t="s">
        <v>21</v>
      </c>
      <c r="F1478" s="304">
        <v>382480</v>
      </c>
      <c r="G1478" s="404"/>
      <c r="H1478" s="304"/>
      <c r="I1478" s="304"/>
    </row>
    <row r="1479" spans="1:9">
      <c r="A1479" s="357"/>
      <c r="B1479" s="259"/>
      <c r="C1479" s="406" t="s">
        <v>1283</v>
      </c>
      <c r="D1479" s="356">
        <v>22020801</v>
      </c>
      <c r="E1479" s="259" t="s">
        <v>13</v>
      </c>
      <c r="F1479" s="304">
        <v>1434300</v>
      </c>
      <c r="G1479" s="404"/>
      <c r="H1479" s="304"/>
      <c r="I1479" s="304"/>
    </row>
    <row r="1480" spans="1:9">
      <c r="A1480" s="357"/>
      <c r="B1480" s="259"/>
      <c r="C1480" s="406" t="s">
        <v>1283</v>
      </c>
      <c r="D1480" s="356">
        <v>22020803</v>
      </c>
      <c r="E1480" s="259" t="s">
        <v>14</v>
      </c>
      <c r="F1480" s="304">
        <v>478100</v>
      </c>
      <c r="G1480" s="404"/>
      <c r="H1480" s="304"/>
      <c r="I1480" s="304"/>
    </row>
    <row r="1481" spans="1:9">
      <c r="A1481" s="357"/>
      <c r="B1481" s="259"/>
      <c r="C1481" s="406" t="s">
        <v>1283</v>
      </c>
      <c r="D1481" s="356">
        <v>22021001</v>
      </c>
      <c r="E1481" s="259" t="s">
        <v>16</v>
      </c>
      <c r="F1481" s="304">
        <v>299099</v>
      </c>
      <c r="G1481" s="404"/>
      <c r="H1481" s="304"/>
      <c r="I1481" s="304"/>
    </row>
    <row r="1482" spans="1:9">
      <c r="A1482" s="357"/>
      <c r="B1482" s="259"/>
      <c r="C1482" s="406" t="s">
        <v>1283</v>
      </c>
      <c r="D1482" s="356">
        <v>22020315</v>
      </c>
      <c r="E1482" s="259" t="s">
        <v>4419</v>
      </c>
      <c r="F1482" s="304">
        <v>95620</v>
      </c>
      <c r="G1482" s="404"/>
      <c r="H1482" s="304"/>
      <c r="I1482" s="304"/>
    </row>
    <row r="1483" spans="1:9">
      <c r="A1483" s="357"/>
      <c r="B1483" s="259"/>
      <c r="C1483" s="406" t="s">
        <v>1283</v>
      </c>
      <c r="D1483" s="356">
        <v>22020404</v>
      </c>
      <c r="E1483" s="259" t="s">
        <v>735</v>
      </c>
      <c r="F1483" s="304">
        <v>45899</v>
      </c>
      <c r="G1483" s="404"/>
      <c r="H1483" s="304"/>
      <c r="I1483" s="304"/>
    </row>
    <row r="1484" spans="1:9" s="310" customFormat="1" ht="31.5">
      <c r="A1484" s="359" t="s">
        <v>69</v>
      </c>
      <c r="B1484" s="308" t="s">
        <v>1902</v>
      </c>
      <c r="C1484" s="407" t="s">
        <v>1287</v>
      </c>
      <c r="D1484" s="400"/>
      <c r="E1484" s="308"/>
      <c r="F1484" s="326">
        <f>SUM(F1464:F1483)</f>
        <v>17742196</v>
      </c>
      <c r="G1484" s="326">
        <f>SUM(G1464:G1483)</f>
        <v>4577000</v>
      </c>
      <c r="H1484" s="326">
        <f>SUM(H1464:H1483)</f>
        <v>8757000</v>
      </c>
      <c r="I1484" s="326">
        <f>SUM(I1464:I1483)</f>
        <v>8957000</v>
      </c>
    </row>
    <row r="1485" spans="1:9" s="310" customFormat="1" ht="31.5">
      <c r="A1485" s="359" t="s">
        <v>69</v>
      </c>
      <c r="B1485" s="308" t="s">
        <v>1902</v>
      </c>
      <c r="C1485" s="407" t="s">
        <v>1288</v>
      </c>
      <c r="D1485" s="400"/>
      <c r="E1485" s="308"/>
      <c r="F1485" s="326">
        <f>F1484+F1463</f>
        <v>34660927</v>
      </c>
      <c r="G1485" s="326">
        <f>G1484+G1463</f>
        <v>22878526.259999998</v>
      </c>
      <c r="H1485" s="326">
        <f>H1484+H1463</f>
        <v>15294058.09</v>
      </c>
      <c r="I1485" s="326">
        <f>I1484+I1463</f>
        <v>16141997.49</v>
      </c>
    </row>
    <row r="1486" spans="1:9" s="310" customFormat="1">
      <c r="A1486" s="359"/>
      <c r="B1486" s="308"/>
      <c r="C1486" s="407"/>
      <c r="D1486" s="400"/>
      <c r="E1486" s="308"/>
      <c r="F1486" s="408"/>
      <c r="G1486" s="404"/>
      <c r="H1486" s="326"/>
      <c r="I1486" s="326"/>
    </row>
    <row r="1487" spans="1:9" s="310" customFormat="1">
      <c r="A1487" s="359" t="s">
        <v>90</v>
      </c>
      <c r="B1487" s="410" t="s">
        <v>792</v>
      </c>
      <c r="C1487" s="407"/>
      <c r="D1487" s="400"/>
      <c r="E1487" s="308"/>
      <c r="F1487" s="408"/>
      <c r="G1487" s="404"/>
      <c r="H1487" s="326"/>
      <c r="I1487" s="326"/>
    </row>
    <row r="1488" spans="1:9">
      <c r="A1488" s="357"/>
      <c r="B1488" s="259"/>
      <c r="C1488" s="402" t="s">
        <v>1281</v>
      </c>
      <c r="D1488" s="356">
        <v>21010101</v>
      </c>
      <c r="E1488" s="259" t="s">
        <v>368</v>
      </c>
      <c r="F1488" s="409"/>
      <c r="G1488" s="404">
        <v>18142955</v>
      </c>
      <c r="H1488" s="404">
        <v>18142955</v>
      </c>
      <c r="I1488" s="404">
        <v>18142955</v>
      </c>
    </row>
    <row r="1489" spans="1:9" s="310" customFormat="1" ht="31.5">
      <c r="A1489" s="359" t="s">
        <v>90</v>
      </c>
      <c r="B1489" s="308" t="s">
        <v>792</v>
      </c>
      <c r="C1489" s="405" t="s">
        <v>1282</v>
      </c>
      <c r="D1489" s="400"/>
      <c r="E1489" s="308"/>
      <c r="F1489" s="326">
        <f>SUM(F1488)</f>
        <v>0</v>
      </c>
      <c r="G1489" s="326">
        <f>SUM(G1488)</f>
        <v>18142955</v>
      </c>
      <c r="H1489" s="326">
        <f>SUM(H1488)</f>
        <v>18142955</v>
      </c>
      <c r="I1489" s="326">
        <f>SUM(I1488)</f>
        <v>18142955</v>
      </c>
    </row>
    <row r="1490" spans="1:9">
      <c r="A1490" s="357"/>
      <c r="B1490" s="259"/>
      <c r="C1490" s="406" t="s">
        <v>1283</v>
      </c>
      <c r="D1490" s="356">
        <v>22020105</v>
      </c>
      <c r="E1490" s="259" t="s">
        <v>1250</v>
      </c>
      <c r="F1490" s="409"/>
      <c r="G1490" s="404">
        <v>1580000</v>
      </c>
      <c r="H1490" s="304">
        <v>3580000</v>
      </c>
      <c r="I1490" s="304">
        <v>3580000</v>
      </c>
    </row>
    <row r="1491" spans="1:9">
      <c r="A1491" s="357"/>
      <c r="B1491" s="259"/>
      <c r="C1491" s="406" t="s">
        <v>1283</v>
      </c>
      <c r="D1491" s="356">
        <v>22020114</v>
      </c>
      <c r="E1491" s="259" t="s">
        <v>79</v>
      </c>
      <c r="F1491" s="409"/>
      <c r="G1491" s="404">
        <v>0</v>
      </c>
      <c r="H1491" s="304">
        <v>500000</v>
      </c>
      <c r="I1491" s="304">
        <v>500000</v>
      </c>
    </row>
    <row r="1492" spans="1:9">
      <c r="A1492" s="357"/>
      <c r="B1492" s="259"/>
      <c r="C1492" s="406" t="s">
        <v>1283</v>
      </c>
      <c r="D1492" s="356">
        <v>22020203</v>
      </c>
      <c r="E1492" s="259" t="s">
        <v>20</v>
      </c>
      <c r="F1492" s="409"/>
      <c r="G1492" s="404">
        <v>100000</v>
      </c>
      <c r="H1492" s="304">
        <v>240000</v>
      </c>
      <c r="I1492" s="304">
        <v>240000</v>
      </c>
    </row>
    <row r="1493" spans="1:9">
      <c r="A1493" s="357"/>
      <c r="B1493" s="259"/>
      <c r="C1493" s="406" t="s">
        <v>1283</v>
      </c>
      <c r="D1493" s="356">
        <v>22020204</v>
      </c>
      <c r="E1493" s="259" t="s">
        <v>52</v>
      </c>
      <c r="F1493" s="409"/>
      <c r="G1493" s="404">
        <v>200000</v>
      </c>
      <c r="H1493" s="304">
        <v>200000</v>
      </c>
      <c r="I1493" s="304">
        <v>200000</v>
      </c>
    </row>
    <row r="1494" spans="1:9">
      <c r="A1494" s="357"/>
      <c r="B1494" s="259"/>
      <c r="C1494" s="406" t="s">
        <v>1283</v>
      </c>
      <c r="D1494" s="356">
        <v>22020208</v>
      </c>
      <c r="E1494" s="259" t="s">
        <v>54</v>
      </c>
      <c r="F1494" s="409"/>
      <c r="G1494" s="404">
        <v>25000</v>
      </c>
      <c r="H1494" s="304">
        <v>25000</v>
      </c>
      <c r="I1494" s="304">
        <v>25000</v>
      </c>
    </row>
    <row r="1495" spans="1:9">
      <c r="A1495" s="357"/>
      <c r="B1495" s="259"/>
      <c r="C1495" s="406" t="s">
        <v>1283</v>
      </c>
      <c r="D1495" s="356">
        <v>22020209</v>
      </c>
      <c r="E1495" s="259" t="s">
        <v>34</v>
      </c>
      <c r="F1495" s="409"/>
      <c r="G1495" s="404">
        <v>280000</v>
      </c>
      <c r="H1495" s="304">
        <v>350000</v>
      </c>
      <c r="I1495" s="304">
        <v>350000</v>
      </c>
    </row>
    <row r="1496" spans="1:9">
      <c r="A1496" s="357"/>
      <c r="B1496" s="259"/>
      <c r="C1496" s="406" t="s">
        <v>1283</v>
      </c>
      <c r="D1496" s="356">
        <v>22020301</v>
      </c>
      <c r="E1496" s="259" t="s">
        <v>5</v>
      </c>
      <c r="F1496" s="409"/>
      <c r="G1496" s="404">
        <v>500000</v>
      </c>
      <c r="H1496" s="304">
        <v>1200000</v>
      </c>
      <c r="I1496" s="304">
        <v>1200000</v>
      </c>
    </row>
    <row r="1497" spans="1:9">
      <c r="A1497" s="357"/>
      <c r="B1497" s="259"/>
      <c r="C1497" s="406" t="s">
        <v>1283</v>
      </c>
      <c r="D1497" s="356">
        <v>22020302</v>
      </c>
      <c r="E1497" s="259" t="s">
        <v>91</v>
      </c>
      <c r="F1497" s="409"/>
      <c r="G1497" s="404">
        <v>0</v>
      </c>
      <c r="H1497" s="304">
        <v>40000</v>
      </c>
      <c r="I1497" s="304">
        <v>40000</v>
      </c>
    </row>
    <row r="1498" spans="1:9">
      <c r="A1498" s="357"/>
      <c r="B1498" s="259"/>
      <c r="C1498" s="406" t="s">
        <v>1283</v>
      </c>
      <c r="D1498" s="356">
        <v>22020305</v>
      </c>
      <c r="E1498" s="259" t="s">
        <v>35</v>
      </c>
      <c r="F1498" s="409"/>
      <c r="G1498" s="404">
        <v>70000</v>
      </c>
      <c r="H1498" s="304">
        <v>70000</v>
      </c>
      <c r="I1498" s="304">
        <v>70000</v>
      </c>
    </row>
    <row r="1499" spans="1:9">
      <c r="A1499" s="357"/>
      <c r="B1499" s="259"/>
      <c r="C1499" s="406" t="s">
        <v>1283</v>
      </c>
      <c r="D1499" s="356">
        <v>22020312</v>
      </c>
      <c r="E1499" s="259" t="s">
        <v>44</v>
      </c>
      <c r="F1499" s="409"/>
      <c r="G1499" s="404">
        <v>80000</v>
      </c>
      <c r="H1499" s="304">
        <v>80000</v>
      </c>
      <c r="I1499" s="304">
        <v>80000</v>
      </c>
    </row>
    <row r="1500" spans="1:9">
      <c r="A1500" s="357"/>
      <c r="B1500" s="259"/>
      <c r="C1500" s="406" t="s">
        <v>1283</v>
      </c>
      <c r="D1500" s="356">
        <v>22020315</v>
      </c>
      <c r="E1500" s="259" t="s">
        <v>8</v>
      </c>
      <c r="F1500" s="409"/>
      <c r="G1500" s="404">
        <v>400000</v>
      </c>
      <c r="H1500" s="304">
        <v>800000</v>
      </c>
      <c r="I1500" s="304">
        <v>800000</v>
      </c>
    </row>
    <row r="1501" spans="1:9">
      <c r="A1501" s="357"/>
      <c r="B1501" s="259"/>
      <c r="C1501" s="406" t="s">
        <v>1283</v>
      </c>
      <c r="D1501" s="356">
        <v>22020401</v>
      </c>
      <c r="E1501" s="259" t="s">
        <v>1985</v>
      </c>
      <c r="F1501" s="409"/>
      <c r="G1501" s="404">
        <v>600000</v>
      </c>
      <c r="H1501" s="304">
        <v>1800000</v>
      </c>
      <c r="I1501" s="304">
        <v>1800000</v>
      </c>
    </row>
    <row r="1502" spans="1:9">
      <c r="A1502" s="357"/>
      <c r="B1502" s="259"/>
      <c r="C1502" s="406" t="s">
        <v>1283</v>
      </c>
      <c r="D1502" s="356">
        <v>22020402</v>
      </c>
      <c r="E1502" s="259" t="s">
        <v>36</v>
      </c>
      <c r="F1502" s="409"/>
      <c r="G1502" s="404">
        <v>500000</v>
      </c>
      <c r="H1502" s="304">
        <v>250000</v>
      </c>
      <c r="I1502" s="304">
        <v>250000</v>
      </c>
    </row>
    <row r="1503" spans="1:9">
      <c r="A1503" s="357"/>
      <c r="B1503" s="259"/>
      <c r="C1503" s="406" t="s">
        <v>1283</v>
      </c>
      <c r="D1503" s="356">
        <v>22020404</v>
      </c>
      <c r="E1503" s="259" t="s">
        <v>735</v>
      </c>
      <c r="F1503" s="409"/>
      <c r="G1503" s="404">
        <v>500000</v>
      </c>
      <c r="H1503" s="304">
        <v>240000</v>
      </c>
      <c r="I1503" s="304">
        <v>240000</v>
      </c>
    </row>
    <row r="1504" spans="1:9">
      <c r="A1504" s="357"/>
      <c r="B1504" s="259"/>
      <c r="C1504" s="406" t="s">
        <v>1283</v>
      </c>
      <c r="D1504" s="356">
        <v>22020405</v>
      </c>
      <c r="E1504" s="259" t="s">
        <v>9</v>
      </c>
      <c r="F1504" s="409"/>
      <c r="G1504" s="404">
        <v>120000</v>
      </c>
      <c r="H1504" s="304">
        <v>120000</v>
      </c>
      <c r="I1504" s="304">
        <v>120000</v>
      </c>
    </row>
    <row r="1505" spans="1:9">
      <c r="A1505" s="357"/>
      <c r="B1505" s="259"/>
      <c r="C1505" s="406" t="s">
        <v>1283</v>
      </c>
      <c r="D1505" s="356">
        <v>22020711</v>
      </c>
      <c r="E1505" s="259" t="s">
        <v>687</v>
      </c>
      <c r="F1505" s="409"/>
      <c r="G1505" s="404">
        <v>0</v>
      </c>
      <c r="H1505" s="304">
        <v>1080000</v>
      </c>
      <c r="I1505" s="304">
        <v>1080000</v>
      </c>
    </row>
    <row r="1506" spans="1:9">
      <c r="A1506" s="357"/>
      <c r="B1506" s="259"/>
      <c r="C1506" s="406" t="s">
        <v>1283</v>
      </c>
      <c r="D1506" s="356">
        <v>22020801</v>
      </c>
      <c r="E1506" s="259" t="s">
        <v>13</v>
      </c>
      <c r="F1506" s="409"/>
      <c r="G1506" s="404">
        <v>1160000</v>
      </c>
      <c r="H1506" s="304">
        <v>2160000</v>
      </c>
      <c r="I1506" s="304">
        <v>2160000</v>
      </c>
    </row>
    <row r="1507" spans="1:9">
      <c r="A1507" s="357"/>
      <c r="B1507" s="259"/>
      <c r="C1507" s="406" t="s">
        <v>1283</v>
      </c>
      <c r="D1507" s="356">
        <v>22020803</v>
      </c>
      <c r="E1507" s="259" t="s">
        <v>14</v>
      </c>
      <c r="F1507" s="409"/>
      <c r="G1507" s="404">
        <v>750000</v>
      </c>
      <c r="H1507" s="304">
        <v>750000</v>
      </c>
      <c r="I1507" s="304">
        <v>750000</v>
      </c>
    </row>
    <row r="1508" spans="1:9">
      <c r="A1508" s="357"/>
      <c r="B1508" s="259"/>
      <c r="C1508" s="406" t="s">
        <v>1283</v>
      </c>
      <c r="D1508" s="356">
        <v>22020901</v>
      </c>
      <c r="E1508" s="259" t="s">
        <v>15</v>
      </c>
      <c r="F1508" s="409"/>
      <c r="G1508" s="404">
        <v>36000</v>
      </c>
      <c r="H1508" s="304">
        <v>36000</v>
      </c>
      <c r="I1508" s="304">
        <v>36000</v>
      </c>
    </row>
    <row r="1509" spans="1:9">
      <c r="A1509" s="357"/>
      <c r="B1509" s="259"/>
      <c r="C1509" s="406" t="s">
        <v>1283</v>
      </c>
      <c r="D1509" s="356">
        <v>22021014</v>
      </c>
      <c r="E1509" s="259" t="s">
        <v>688</v>
      </c>
      <c r="F1509" s="409"/>
      <c r="G1509" s="404">
        <v>100000</v>
      </c>
      <c r="H1509" s="304">
        <v>100000</v>
      </c>
      <c r="I1509" s="304">
        <v>100000</v>
      </c>
    </row>
    <row r="1510" spans="1:9">
      <c r="A1510" s="357"/>
      <c r="B1510" s="259"/>
      <c r="C1510" s="406" t="s">
        <v>1283</v>
      </c>
      <c r="D1510" s="356">
        <v>22021050</v>
      </c>
      <c r="E1510" s="259" t="s">
        <v>689</v>
      </c>
      <c r="F1510" s="409"/>
      <c r="G1510" s="404">
        <v>600000</v>
      </c>
      <c r="H1510" s="304">
        <v>1600000</v>
      </c>
      <c r="I1510" s="304">
        <v>1600000</v>
      </c>
    </row>
    <row r="1511" spans="1:9" s="310" customFormat="1" ht="31.5">
      <c r="A1511" s="359" t="s">
        <v>90</v>
      </c>
      <c r="B1511" s="308" t="s">
        <v>792</v>
      </c>
      <c r="C1511" s="407" t="s">
        <v>1287</v>
      </c>
      <c r="D1511" s="400"/>
      <c r="E1511" s="308"/>
      <c r="F1511" s="326">
        <f>SUM(F1490:F1510)</f>
        <v>0</v>
      </c>
      <c r="G1511" s="326">
        <f>SUM(G1490:G1510)</f>
        <v>7601000</v>
      </c>
      <c r="H1511" s="326">
        <f>SUM(H1490:H1510)</f>
        <v>15221000</v>
      </c>
      <c r="I1511" s="326">
        <f>SUM(I1490:I1510)</f>
        <v>15221000</v>
      </c>
    </row>
    <row r="1512" spans="1:9" s="310" customFormat="1" ht="31.5">
      <c r="A1512" s="359" t="s">
        <v>90</v>
      </c>
      <c r="B1512" s="308" t="s">
        <v>792</v>
      </c>
      <c r="C1512" s="407" t="s">
        <v>1288</v>
      </c>
      <c r="D1512" s="400"/>
      <c r="E1512" s="308"/>
      <c r="F1512" s="326">
        <f>F1511+F1489</f>
        <v>0</v>
      </c>
      <c r="G1512" s="326">
        <f>G1511+G1489</f>
        <v>25743955</v>
      </c>
      <c r="H1512" s="326">
        <f>H1511+H1489</f>
        <v>33363955</v>
      </c>
      <c r="I1512" s="326">
        <f>I1511+I1489</f>
        <v>33363955</v>
      </c>
    </row>
    <row r="1513" spans="1:9" s="310" customFormat="1">
      <c r="A1513" s="359"/>
      <c r="B1513" s="308"/>
      <c r="C1513" s="407"/>
      <c r="D1513" s="400"/>
      <c r="E1513" s="308"/>
      <c r="F1513" s="408"/>
      <c r="G1513" s="404"/>
      <c r="H1513" s="326"/>
      <c r="I1513" s="326"/>
    </row>
    <row r="1514" spans="1:9" s="310" customFormat="1">
      <c r="A1514" s="359" t="s">
        <v>1749</v>
      </c>
      <c r="B1514" s="410" t="s">
        <v>653</v>
      </c>
      <c r="C1514" s="407"/>
      <c r="D1514" s="400"/>
      <c r="E1514" s="308"/>
      <c r="F1514" s="408"/>
      <c r="G1514" s="404"/>
      <c r="H1514" s="326"/>
      <c r="I1514" s="326"/>
    </row>
    <row r="1515" spans="1:9">
      <c r="A1515" s="357"/>
      <c r="B1515" s="259"/>
      <c r="C1515" s="402" t="s">
        <v>1281</v>
      </c>
      <c r="D1515" s="356">
        <v>21010101</v>
      </c>
      <c r="E1515" s="259" t="s">
        <v>368</v>
      </c>
      <c r="F1515" s="304">
        <v>145245463</v>
      </c>
      <c r="G1515" s="404">
        <v>94539425.760000005</v>
      </c>
      <c r="H1515" s="304">
        <v>95539500.060000002</v>
      </c>
      <c r="I1515" s="304">
        <v>97486400.200000003</v>
      </c>
    </row>
    <row r="1516" spans="1:9">
      <c r="A1516" s="357"/>
      <c r="B1516" s="259"/>
      <c r="C1516" s="402" t="s">
        <v>1281</v>
      </c>
      <c r="D1516" s="356">
        <v>21020101</v>
      </c>
      <c r="E1516" s="259" t="s">
        <v>377</v>
      </c>
      <c r="F1516" s="409"/>
      <c r="G1516" s="404">
        <v>23577369.960000001</v>
      </c>
      <c r="H1516" s="304">
        <v>24377279.800000001</v>
      </c>
      <c r="I1516" s="304">
        <v>25773297.399999999</v>
      </c>
    </row>
    <row r="1517" spans="1:9">
      <c r="A1517" s="357"/>
      <c r="B1517" s="259"/>
      <c r="C1517" s="402" t="s">
        <v>1281</v>
      </c>
      <c r="D1517" s="356">
        <v>21020102</v>
      </c>
      <c r="E1517" s="259" t="s">
        <v>99</v>
      </c>
      <c r="F1517" s="409"/>
      <c r="G1517" s="404">
        <v>9459974.0399999991</v>
      </c>
      <c r="H1517" s="304">
        <v>10558274.220000001</v>
      </c>
      <c r="I1517" s="304">
        <v>11855200.050000001</v>
      </c>
    </row>
    <row r="1518" spans="1:9">
      <c r="A1518" s="357"/>
      <c r="B1518" s="259"/>
      <c r="C1518" s="402" t="s">
        <v>1281</v>
      </c>
      <c r="D1518" s="356">
        <v>21020103</v>
      </c>
      <c r="E1518" s="259" t="s">
        <v>370</v>
      </c>
      <c r="F1518" s="409"/>
      <c r="G1518" s="404">
        <v>4845020.04</v>
      </c>
      <c r="H1518" s="304">
        <v>5628020.4000000004</v>
      </c>
      <c r="I1518" s="304">
        <v>6286573.5</v>
      </c>
    </row>
    <row r="1519" spans="1:9">
      <c r="A1519" s="357"/>
      <c r="B1519" s="259"/>
      <c r="C1519" s="402" t="s">
        <v>1281</v>
      </c>
      <c r="D1519" s="356">
        <v>21020104</v>
      </c>
      <c r="E1519" s="259" t="s">
        <v>371</v>
      </c>
      <c r="F1519" s="409"/>
      <c r="G1519" s="404">
        <v>4849940.4000000004</v>
      </c>
      <c r="H1519" s="304">
        <v>5999940.5</v>
      </c>
      <c r="I1519" s="304">
        <v>7001250</v>
      </c>
    </row>
    <row r="1520" spans="1:9">
      <c r="A1520" s="357"/>
      <c r="B1520" s="259"/>
      <c r="C1520" s="402" t="s">
        <v>1281</v>
      </c>
      <c r="D1520" s="356">
        <v>21020105</v>
      </c>
      <c r="E1520" s="259" t="s">
        <v>372</v>
      </c>
      <c r="F1520" s="409"/>
      <c r="G1520" s="404">
        <v>287784.59999999998</v>
      </c>
      <c r="H1520" s="304">
        <v>386884.7</v>
      </c>
      <c r="I1520" s="304">
        <v>468912.99</v>
      </c>
    </row>
    <row r="1521" spans="1:9">
      <c r="A1521" s="357"/>
      <c r="B1521" s="259"/>
      <c r="C1521" s="402" t="s">
        <v>1281</v>
      </c>
      <c r="D1521" s="356">
        <v>21020106</v>
      </c>
      <c r="E1521" s="259" t="s">
        <v>373</v>
      </c>
      <c r="F1521" s="409"/>
      <c r="G1521" s="404">
        <v>9453942.5700000003</v>
      </c>
      <c r="H1521" s="304">
        <v>10553845.77</v>
      </c>
      <c r="I1521" s="304">
        <v>11535584.880000001</v>
      </c>
    </row>
    <row r="1522" spans="1:9">
      <c r="A1522" s="357"/>
      <c r="B1522" s="259"/>
      <c r="C1522" s="402" t="s">
        <v>1281</v>
      </c>
      <c r="D1522" s="356">
        <v>21020107</v>
      </c>
      <c r="E1522" s="259" t="s">
        <v>374</v>
      </c>
      <c r="F1522" s="409"/>
      <c r="G1522" s="404">
        <v>3024000</v>
      </c>
      <c r="H1522" s="304">
        <v>4123002</v>
      </c>
      <c r="I1522" s="304">
        <v>5213200.3</v>
      </c>
    </row>
    <row r="1523" spans="1:9">
      <c r="A1523" s="357"/>
      <c r="B1523" s="259"/>
      <c r="C1523" s="402" t="s">
        <v>1281</v>
      </c>
      <c r="D1523" s="356">
        <v>21020139</v>
      </c>
      <c r="E1523" s="259" t="s">
        <v>1275</v>
      </c>
      <c r="F1523" s="409"/>
      <c r="G1523" s="404">
        <v>4991928.38</v>
      </c>
      <c r="H1523" s="304">
        <v>5999927.6600000001</v>
      </c>
      <c r="I1523" s="304">
        <v>7000040.2800000003</v>
      </c>
    </row>
    <row r="1524" spans="1:9">
      <c r="A1524" s="357"/>
      <c r="B1524" s="259"/>
      <c r="C1524" s="402" t="s">
        <v>1281</v>
      </c>
      <c r="D1524" s="356">
        <v>21020108</v>
      </c>
      <c r="E1524" s="259" t="s">
        <v>381</v>
      </c>
      <c r="F1524" s="409"/>
      <c r="G1524" s="404">
        <v>250000</v>
      </c>
      <c r="H1524" s="304">
        <v>350000</v>
      </c>
      <c r="I1524" s="304">
        <v>408700</v>
      </c>
    </row>
    <row r="1525" spans="1:9">
      <c r="A1525" s="357"/>
      <c r="B1525" s="259"/>
      <c r="C1525" s="402" t="s">
        <v>1281</v>
      </c>
      <c r="D1525" s="356">
        <v>21020124</v>
      </c>
      <c r="E1525" s="259" t="s">
        <v>376</v>
      </c>
      <c r="F1525" s="409"/>
      <c r="G1525" s="404">
        <v>50000</v>
      </c>
      <c r="H1525" s="304">
        <v>60000</v>
      </c>
      <c r="I1525" s="304">
        <v>69888.899999999994</v>
      </c>
    </row>
    <row r="1526" spans="1:9">
      <c r="A1526" s="357"/>
      <c r="B1526" s="259"/>
      <c r="C1526" s="402" t="s">
        <v>1281</v>
      </c>
      <c r="D1526" s="356">
        <v>21020126</v>
      </c>
      <c r="E1526" s="259" t="s">
        <v>1276</v>
      </c>
      <c r="F1526" s="409"/>
      <c r="G1526" s="404">
        <v>0</v>
      </c>
      <c r="H1526" s="304">
        <v>454863.88</v>
      </c>
      <c r="I1526" s="304">
        <v>504763.9</v>
      </c>
    </row>
    <row r="1527" spans="1:9" s="310" customFormat="1">
      <c r="A1527" s="359" t="s">
        <v>1749</v>
      </c>
      <c r="B1527" s="308" t="s">
        <v>653</v>
      </c>
      <c r="C1527" s="405" t="s">
        <v>1282</v>
      </c>
      <c r="D1527" s="400"/>
      <c r="E1527" s="308"/>
      <c r="F1527" s="326">
        <f>SUM(F1515:F1526)</f>
        <v>145245463</v>
      </c>
      <c r="G1527" s="326">
        <f>SUM(G1515:G1526)</f>
        <v>155329385.74999997</v>
      </c>
      <c r="H1527" s="326">
        <f>SUM(H1515:H1526)</f>
        <v>164031538.98999998</v>
      </c>
      <c r="I1527" s="326">
        <f>SUM(I1515:I1526)</f>
        <v>173603812.40000004</v>
      </c>
    </row>
    <row r="1528" spans="1:9">
      <c r="A1528" s="357"/>
      <c r="B1528" s="259"/>
      <c r="C1528" s="406" t="s">
        <v>1283</v>
      </c>
      <c r="D1528" s="356">
        <v>22020105</v>
      </c>
      <c r="E1528" s="259" t="s">
        <v>1250</v>
      </c>
      <c r="F1528" s="409">
        <v>19124000</v>
      </c>
      <c r="G1528" s="404">
        <v>22846400</v>
      </c>
      <c r="H1528" s="304">
        <v>52846400</v>
      </c>
      <c r="I1528" s="304">
        <v>52846400</v>
      </c>
    </row>
    <row r="1529" spans="1:9">
      <c r="A1529" s="357"/>
      <c r="B1529" s="259"/>
      <c r="C1529" s="406" t="s">
        <v>1283</v>
      </c>
      <c r="D1529" s="356">
        <v>22020301</v>
      </c>
      <c r="E1529" s="259" t="s">
        <v>5</v>
      </c>
      <c r="F1529" s="304">
        <v>194682</v>
      </c>
      <c r="G1529" s="404">
        <v>1180250</v>
      </c>
      <c r="H1529" s="304">
        <v>1180250</v>
      </c>
      <c r="I1529" s="304">
        <v>1180250</v>
      </c>
    </row>
    <row r="1530" spans="1:9">
      <c r="A1530" s="357"/>
      <c r="B1530" s="259"/>
      <c r="C1530" s="406" t="s">
        <v>1283</v>
      </c>
      <c r="D1530" s="356">
        <v>22020305</v>
      </c>
      <c r="E1530" s="259" t="s">
        <v>35</v>
      </c>
      <c r="F1530" s="304">
        <v>5953301</v>
      </c>
      <c r="G1530" s="404">
        <v>1879000</v>
      </c>
      <c r="H1530" s="304">
        <v>1879000</v>
      </c>
      <c r="I1530" s="304">
        <v>1879000</v>
      </c>
    </row>
    <row r="1531" spans="1:9">
      <c r="A1531" s="357"/>
      <c r="B1531" s="259"/>
      <c r="C1531" s="406" t="s">
        <v>1283</v>
      </c>
      <c r="D1531" s="356">
        <v>22020307</v>
      </c>
      <c r="E1531" s="259" t="s">
        <v>80</v>
      </c>
      <c r="F1531" s="304">
        <v>1564343</v>
      </c>
      <c r="G1531" s="404">
        <v>1646000</v>
      </c>
      <c r="H1531" s="304">
        <v>3646000</v>
      </c>
      <c r="I1531" s="304">
        <v>3646000</v>
      </c>
    </row>
    <row r="1532" spans="1:9">
      <c r="A1532" s="357"/>
      <c r="B1532" s="259"/>
      <c r="C1532" s="406" t="s">
        <v>1283</v>
      </c>
      <c r="D1532" s="356">
        <v>22020308</v>
      </c>
      <c r="E1532" s="259" t="s">
        <v>22</v>
      </c>
      <c r="F1532" s="304">
        <v>14102994</v>
      </c>
      <c r="G1532" s="404">
        <v>18536080</v>
      </c>
      <c r="H1532" s="304">
        <v>58536080</v>
      </c>
      <c r="I1532" s="304">
        <v>58436080</v>
      </c>
    </row>
    <row r="1533" spans="1:9">
      <c r="A1533" s="357"/>
      <c r="B1533" s="259"/>
      <c r="C1533" s="406" t="s">
        <v>1283</v>
      </c>
      <c r="D1533" s="356">
        <v>22020315</v>
      </c>
      <c r="E1533" s="259" t="s">
        <v>8</v>
      </c>
      <c r="F1533" s="304">
        <v>87301</v>
      </c>
      <c r="G1533" s="404">
        <v>88000</v>
      </c>
      <c r="H1533" s="304">
        <v>88000</v>
      </c>
      <c r="I1533" s="304">
        <v>88000</v>
      </c>
    </row>
    <row r="1534" spans="1:9">
      <c r="A1534" s="357"/>
      <c r="B1534" s="259"/>
      <c r="C1534" s="406" t="s">
        <v>1283</v>
      </c>
      <c r="D1534" s="356">
        <v>22020401</v>
      </c>
      <c r="E1534" s="259" t="s">
        <v>1985</v>
      </c>
      <c r="F1534" s="304">
        <v>1673350</v>
      </c>
      <c r="G1534" s="404">
        <v>1820000</v>
      </c>
      <c r="H1534" s="304">
        <v>2820000</v>
      </c>
      <c r="I1534" s="304">
        <v>2820000</v>
      </c>
    </row>
    <row r="1535" spans="1:9">
      <c r="A1535" s="357"/>
      <c r="B1535" s="259"/>
      <c r="C1535" s="406" t="s">
        <v>1283</v>
      </c>
      <c r="D1535" s="356">
        <v>22020405</v>
      </c>
      <c r="E1535" s="259" t="s">
        <v>9</v>
      </c>
      <c r="F1535" s="304"/>
      <c r="G1535" s="404">
        <v>450000</v>
      </c>
      <c r="H1535" s="304">
        <v>450000</v>
      </c>
      <c r="I1535" s="304">
        <v>450000</v>
      </c>
    </row>
    <row r="1536" spans="1:9">
      <c r="A1536" s="357"/>
      <c r="B1536" s="259"/>
      <c r="C1536" s="406" t="s">
        <v>1283</v>
      </c>
      <c r="D1536" s="356">
        <v>22020801</v>
      </c>
      <c r="E1536" s="259" t="s">
        <v>13</v>
      </c>
      <c r="F1536" s="304">
        <v>2209788</v>
      </c>
      <c r="G1536" s="404">
        <v>2853585</v>
      </c>
      <c r="H1536" s="304">
        <v>4853585</v>
      </c>
      <c r="I1536" s="304">
        <v>4853585</v>
      </c>
    </row>
    <row r="1537" spans="1:9">
      <c r="A1537" s="357"/>
      <c r="B1537" s="259"/>
      <c r="C1537" s="406" t="s">
        <v>1283</v>
      </c>
      <c r="D1537" s="356">
        <v>22020802</v>
      </c>
      <c r="E1537" s="259" t="s">
        <v>109</v>
      </c>
      <c r="F1537" s="304">
        <v>2927884</v>
      </c>
      <c r="G1537" s="404">
        <v>1710000</v>
      </c>
      <c r="H1537" s="304">
        <v>8110000</v>
      </c>
      <c r="I1537" s="304">
        <v>8110000</v>
      </c>
    </row>
    <row r="1538" spans="1:9">
      <c r="A1538" s="357"/>
      <c r="B1538" s="259"/>
      <c r="C1538" s="406" t="s">
        <v>1283</v>
      </c>
      <c r="D1538" s="356">
        <v>22020803</v>
      </c>
      <c r="E1538" s="259" t="s">
        <v>14</v>
      </c>
      <c r="F1538" s="304"/>
      <c r="G1538" s="404">
        <v>1850600</v>
      </c>
      <c r="H1538" s="304">
        <v>1850600</v>
      </c>
      <c r="I1538" s="304">
        <v>1850600</v>
      </c>
    </row>
    <row r="1539" spans="1:9">
      <c r="A1539" s="357"/>
      <c r="B1539" s="259"/>
      <c r="C1539" s="406" t="s">
        <v>1283</v>
      </c>
      <c r="D1539" s="356">
        <v>22021001</v>
      </c>
      <c r="E1539" s="259" t="s">
        <v>16</v>
      </c>
      <c r="F1539" s="304">
        <v>3033545</v>
      </c>
      <c r="G1539" s="404">
        <v>2408000</v>
      </c>
      <c r="H1539" s="304">
        <v>20408000</v>
      </c>
      <c r="I1539" s="304">
        <v>20408000</v>
      </c>
    </row>
    <row r="1540" spans="1:9">
      <c r="A1540" s="357"/>
      <c r="B1540" s="259"/>
      <c r="C1540" s="406" t="s">
        <v>1283</v>
      </c>
      <c r="D1540" s="356">
        <v>22021009</v>
      </c>
      <c r="E1540" s="259" t="s">
        <v>101</v>
      </c>
      <c r="F1540" s="304">
        <v>124426481</v>
      </c>
      <c r="G1540" s="404">
        <v>120216500</v>
      </c>
      <c r="H1540" s="304">
        <v>167216500</v>
      </c>
      <c r="I1540" s="304">
        <v>167216500</v>
      </c>
    </row>
    <row r="1541" spans="1:9">
      <c r="A1541" s="357"/>
      <c r="B1541" s="259"/>
      <c r="C1541" s="406" t="s">
        <v>1283</v>
      </c>
      <c r="D1541" s="356">
        <v>22021003</v>
      </c>
      <c r="E1541" s="259" t="s">
        <v>17</v>
      </c>
      <c r="F1541" s="304">
        <v>2648913</v>
      </c>
      <c r="G1541" s="404"/>
      <c r="H1541" s="304"/>
      <c r="I1541" s="304"/>
    </row>
    <row r="1542" spans="1:9">
      <c r="A1542" s="357"/>
      <c r="B1542" s="259"/>
      <c r="C1542" s="406" t="s">
        <v>1283</v>
      </c>
      <c r="D1542" s="356">
        <v>22020101</v>
      </c>
      <c r="E1542" s="259" t="s">
        <v>4440</v>
      </c>
      <c r="F1542" s="409">
        <v>351882</v>
      </c>
      <c r="G1542" s="404"/>
      <c r="H1542" s="304"/>
      <c r="I1542" s="304"/>
    </row>
    <row r="1543" spans="1:9" s="310" customFormat="1">
      <c r="A1543" s="359" t="s">
        <v>1749</v>
      </c>
      <c r="B1543" s="308" t="s">
        <v>653</v>
      </c>
      <c r="C1543" s="407" t="s">
        <v>1287</v>
      </c>
      <c r="D1543" s="400"/>
      <c r="E1543" s="308"/>
      <c r="F1543" s="326">
        <f>SUM(F1528:F1542)</f>
        <v>178298464</v>
      </c>
      <c r="G1543" s="326">
        <f t="shared" ref="G1543:I1543" si="19">SUM(G1528:G1542)</f>
        <v>177484415</v>
      </c>
      <c r="H1543" s="326">
        <f t="shared" si="19"/>
        <v>323884415</v>
      </c>
      <c r="I1543" s="326">
        <f t="shared" si="19"/>
        <v>323784415</v>
      </c>
    </row>
    <row r="1544" spans="1:9" s="310" customFormat="1">
      <c r="A1544" s="359" t="s">
        <v>1749</v>
      </c>
      <c r="B1544" s="308" t="s">
        <v>653</v>
      </c>
      <c r="C1544" s="407" t="s">
        <v>1288</v>
      </c>
      <c r="D1544" s="400"/>
      <c r="E1544" s="308"/>
      <c r="F1544" s="326">
        <f>F1543+F1527</f>
        <v>323543927</v>
      </c>
      <c r="G1544" s="326">
        <f>G1543+G1527</f>
        <v>332813800.75</v>
      </c>
      <c r="H1544" s="326">
        <f>H1543+H1527</f>
        <v>487915953.99000001</v>
      </c>
      <c r="I1544" s="326">
        <f>I1543+I1527</f>
        <v>497388227.40000004</v>
      </c>
    </row>
    <row r="1545" spans="1:9" s="310" customFormat="1">
      <c r="A1545" s="359"/>
      <c r="B1545" s="308"/>
      <c r="C1545" s="407"/>
      <c r="D1545" s="400"/>
      <c r="E1545" s="308"/>
      <c r="F1545" s="408"/>
      <c r="G1545" s="404"/>
      <c r="H1545" s="326"/>
      <c r="I1545" s="326"/>
    </row>
    <row r="1546" spans="1:9" s="310" customFormat="1">
      <c r="A1546" s="359" t="s">
        <v>158</v>
      </c>
      <c r="B1546" s="410" t="s">
        <v>159</v>
      </c>
      <c r="C1546" s="407"/>
      <c r="D1546" s="400"/>
      <c r="E1546" s="308"/>
      <c r="F1546" s="408"/>
      <c r="G1546" s="404"/>
      <c r="H1546" s="326"/>
      <c r="I1546" s="326"/>
    </row>
    <row r="1547" spans="1:9">
      <c r="A1547" s="357"/>
      <c r="B1547" s="259"/>
      <c r="C1547" s="402" t="s">
        <v>1281</v>
      </c>
      <c r="D1547" s="356">
        <v>21010101</v>
      </c>
      <c r="E1547" s="259" t="s">
        <v>368</v>
      </c>
      <c r="F1547" s="304">
        <v>74926585</v>
      </c>
      <c r="G1547" s="404">
        <v>46258319.640000001</v>
      </c>
      <c r="H1547" s="404">
        <v>46258319.640000001</v>
      </c>
      <c r="I1547" s="404">
        <v>46258319.640000001</v>
      </c>
    </row>
    <row r="1548" spans="1:9">
      <c r="A1548" s="357"/>
      <c r="B1548" s="259"/>
      <c r="C1548" s="402" t="s">
        <v>1281</v>
      </c>
      <c r="D1548" s="356">
        <v>21020101</v>
      </c>
      <c r="E1548" s="259" t="s">
        <v>377</v>
      </c>
      <c r="F1548" s="409"/>
      <c r="G1548" s="404">
        <v>6251247.1200000001</v>
      </c>
      <c r="H1548" s="404">
        <v>6251247.1200000001</v>
      </c>
      <c r="I1548" s="404">
        <v>6251247.1200000001</v>
      </c>
    </row>
    <row r="1549" spans="1:9">
      <c r="A1549" s="357"/>
      <c r="B1549" s="259"/>
      <c r="C1549" s="402" t="s">
        <v>1281</v>
      </c>
      <c r="D1549" s="356">
        <v>21020102</v>
      </c>
      <c r="E1549" s="259" t="s">
        <v>99</v>
      </c>
      <c r="F1549" s="409"/>
      <c r="G1549" s="404">
        <v>4447992.3600000003</v>
      </c>
      <c r="H1549" s="404">
        <v>4447992.3600000003</v>
      </c>
      <c r="I1549" s="404">
        <v>4447992.3600000003</v>
      </c>
    </row>
    <row r="1550" spans="1:9">
      <c r="A1550" s="357"/>
      <c r="B1550" s="259"/>
      <c r="C1550" s="402" t="s">
        <v>1281</v>
      </c>
      <c r="D1550" s="356">
        <v>21020103</v>
      </c>
      <c r="E1550" s="259" t="s">
        <v>370</v>
      </c>
      <c r="F1550" s="409"/>
      <c r="G1550" s="404">
        <v>2223994.9200000004</v>
      </c>
      <c r="H1550" s="404">
        <v>2223994.9200000004</v>
      </c>
      <c r="I1550" s="404">
        <v>2223994.9200000004</v>
      </c>
    </row>
    <row r="1551" spans="1:9">
      <c r="A1551" s="357"/>
      <c r="B1551" s="259"/>
      <c r="C1551" s="402" t="s">
        <v>1281</v>
      </c>
      <c r="D1551" s="356">
        <v>21020104</v>
      </c>
      <c r="E1551" s="259" t="s">
        <v>371</v>
      </c>
      <c r="F1551" s="409"/>
      <c r="G1551" s="404">
        <v>2223994.92</v>
      </c>
      <c r="H1551" s="404">
        <v>2223994.92</v>
      </c>
      <c r="I1551" s="404">
        <v>2223994.92</v>
      </c>
    </row>
    <row r="1552" spans="1:9">
      <c r="A1552" s="357"/>
      <c r="B1552" s="259"/>
      <c r="C1552" s="402" t="s">
        <v>1281</v>
      </c>
      <c r="D1552" s="356">
        <v>21020105</v>
      </c>
      <c r="E1552" s="259" t="s">
        <v>372</v>
      </c>
      <c r="F1552" s="409"/>
      <c r="G1552" s="404">
        <v>215289.72000000003</v>
      </c>
      <c r="H1552" s="404">
        <v>215289.72000000003</v>
      </c>
      <c r="I1552" s="404">
        <v>215289.72000000003</v>
      </c>
    </row>
    <row r="1553" spans="1:9">
      <c r="A1553" s="357"/>
      <c r="B1553" s="259"/>
      <c r="C1553" s="402" t="s">
        <v>1281</v>
      </c>
      <c r="D1553" s="356">
        <v>21020106</v>
      </c>
      <c r="E1553" s="259" t="s">
        <v>373</v>
      </c>
      <c r="F1553" s="409"/>
      <c r="G1553" s="404">
        <v>4625831.9640000006</v>
      </c>
      <c r="H1553" s="404">
        <v>4625831.9640000006</v>
      </c>
      <c r="I1553" s="404">
        <v>4625831.9640000006</v>
      </c>
    </row>
    <row r="1554" spans="1:9">
      <c r="A1554" s="357"/>
      <c r="B1554" s="259"/>
      <c r="C1554" s="402" t="s">
        <v>1281</v>
      </c>
      <c r="D1554" s="356">
        <v>21020107</v>
      </c>
      <c r="E1554" s="259" t="s">
        <v>374</v>
      </c>
      <c r="F1554" s="409"/>
      <c r="G1554" s="404">
        <v>2375289.7199999997</v>
      </c>
      <c r="H1554" s="404">
        <v>2375289.7199999997</v>
      </c>
      <c r="I1554" s="404">
        <v>2375289.7199999997</v>
      </c>
    </row>
    <row r="1555" spans="1:9" s="310" customFormat="1" ht="31.5">
      <c r="A1555" s="359" t="s">
        <v>158</v>
      </c>
      <c r="B1555" s="308" t="s">
        <v>159</v>
      </c>
      <c r="C1555" s="405" t="s">
        <v>1282</v>
      </c>
      <c r="D1555" s="400"/>
      <c r="E1555" s="413"/>
      <c r="F1555" s="326">
        <f>SUM(F1547:F1554)</f>
        <v>74926585</v>
      </c>
      <c r="G1555" s="326">
        <f>SUM(G1547:G1554)</f>
        <v>68621960.364000008</v>
      </c>
      <c r="H1555" s="326">
        <f>SUM(H1547:H1554)</f>
        <v>68621960.364000008</v>
      </c>
      <c r="I1555" s="326">
        <f>SUM(I1547:I1554)</f>
        <v>68621960.364000008</v>
      </c>
    </row>
    <row r="1556" spans="1:9">
      <c r="A1556" s="357"/>
      <c r="B1556" s="259"/>
      <c r="C1556" s="406" t="s">
        <v>1283</v>
      </c>
      <c r="D1556" s="356">
        <v>22020105</v>
      </c>
      <c r="E1556" s="259" t="s">
        <v>1250</v>
      </c>
      <c r="F1556" s="304">
        <v>5832820</v>
      </c>
      <c r="G1556" s="404">
        <v>2148000</v>
      </c>
      <c r="H1556" s="304">
        <v>2148000</v>
      </c>
      <c r="I1556" s="304">
        <v>2148000</v>
      </c>
    </row>
    <row r="1557" spans="1:9">
      <c r="A1557" s="357"/>
      <c r="B1557" s="259"/>
      <c r="C1557" s="406" t="s">
        <v>1283</v>
      </c>
      <c r="D1557" s="356">
        <v>22020108</v>
      </c>
      <c r="E1557" s="259" t="s">
        <v>50</v>
      </c>
      <c r="F1557" s="304"/>
      <c r="G1557" s="404">
        <v>4104000</v>
      </c>
      <c r="H1557" s="304">
        <v>6104000</v>
      </c>
      <c r="I1557" s="304">
        <v>6104000</v>
      </c>
    </row>
    <row r="1558" spans="1:9">
      <c r="A1558" s="357"/>
      <c r="B1558" s="259"/>
      <c r="C1558" s="406" t="s">
        <v>1283</v>
      </c>
      <c r="D1558" s="356">
        <v>22020301</v>
      </c>
      <c r="E1558" s="259" t="s">
        <v>5</v>
      </c>
      <c r="F1558" s="304">
        <v>2449785</v>
      </c>
      <c r="G1558" s="404">
        <v>1456000</v>
      </c>
      <c r="H1558" s="304">
        <v>1456000</v>
      </c>
      <c r="I1558" s="304">
        <v>1456000</v>
      </c>
    </row>
    <row r="1559" spans="1:9">
      <c r="A1559" s="357"/>
      <c r="B1559" s="259"/>
      <c r="C1559" s="406" t="s">
        <v>1283</v>
      </c>
      <c r="D1559" s="356">
        <v>22020401</v>
      </c>
      <c r="E1559" s="259" t="s">
        <v>1985</v>
      </c>
      <c r="F1559" s="304">
        <v>4589760</v>
      </c>
      <c r="G1559" s="404">
        <v>540000</v>
      </c>
      <c r="H1559" s="304">
        <v>540000</v>
      </c>
      <c r="I1559" s="304">
        <v>540000</v>
      </c>
    </row>
    <row r="1560" spans="1:9">
      <c r="A1560" s="357"/>
      <c r="B1560" s="259"/>
      <c r="C1560" s="406" t="s">
        <v>1283</v>
      </c>
      <c r="D1560" s="356">
        <v>22020801</v>
      </c>
      <c r="E1560" s="259" t="s">
        <v>13</v>
      </c>
      <c r="F1560" s="304">
        <v>1434300</v>
      </c>
      <c r="G1560" s="404">
        <v>360000</v>
      </c>
      <c r="H1560" s="304">
        <v>360000</v>
      </c>
      <c r="I1560" s="304">
        <v>360000</v>
      </c>
    </row>
    <row r="1561" spans="1:9">
      <c r="A1561" s="357"/>
      <c r="B1561" s="259"/>
      <c r="C1561" s="406" t="s">
        <v>1283</v>
      </c>
      <c r="D1561" s="356">
        <v>22020803</v>
      </c>
      <c r="E1561" s="259" t="s">
        <v>14</v>
      </c>
      <c r="F1561" s="304">
        <v>2975694</v>
      </c>
      <c r="G1561" s="404">
        <v>240000</v>
      </c>
      <c r="H1561" s="304">
        <v>240000</v>
      </c>
      <c r="I1561" s="304">
        <v>240000</v>
      </c>
    </row>
    <row r="1562" spans="1:9">
      <c r="A1562" s="357"/>
      <c r="B1562" s="259"/>
      <c r="C1562" s="406" t="s">
        <v>1283</v>
      </c>
      <c r="D1562" s="356">
        <v>22021001</v>
      </c>
      <c r="E1562" s="259" t="s">
        <v>16</v>
      </c>
      <c r="F1562" s="304">
        <v>2164837</v>
      </c>
      <c r="G1562" s="404">
        <v>1900000</v>
      </c>
      <c r="H1562" s="304">
        <v>5900000</v>
      </c>
      <c r="I1562" s="304">
        <v>5900000</v>
      </c>
    </row>
    <row r="1563" spans="1:9">
      <c r="A1563" s="357"/>
      <c r="B1563" s="259"/>
      <c r="C1563" s="406" t="s">
        <v>1283</v>
      </c>
      <c r="D1563" s="356">
        <v>22021021</v>
      </c>
      <c r="E1563" s="259" t="s">
        <v>120</v>
      </c>
      <c r="F1563" s="304"/>
      <c r="G1563" s="404">
        <v>5875000</v>
      </c>
      <c r="H1563" s="304">
        <v>7875000</v>
      </c>
      <c r="I1563" s="304">
        <v>7875000</v>
      </c>
    </row>
    <row r="1564" spans="1:9">
      <c r="A1564" s="357"/>
      <c r="B1564" s="259"/>
      <c r="C1564" s="406" t="s">
        <v>1283</v>
      </c>
      <c r="D1564" s="356">
        <v>22021050</v>
      </c>
      <c r="E1564" s="259" t="s">
        <v>135</v>
      </c>
      <c r="F1564" s="304"/>
      <c r="G1564" s="404">
        <v>1000000</v>
      </c>
      <c r="H1564" s="304">
        <v>1000000</v>
      </c>
      <c r="I1564" s="304">
        <v>1000000</v>
      </c>
    </row>
    <row r="1565" spans="1:9">
      <c r="A1565" s="357"/>
      <c r="B1565" s="259"/>
      <c r="C1565" s="406" t="s">
        <v>1283</v>
      </c>
      <c r="D1565" s="356">
        <v>22021034</v>
      </c>
      <c r="E1565" s="259" t="s">
        <v>160</v>
      </c>
      <c r="F1565" s="304"/>
      <c r="G1565" s="404">
        <v>2458500</v>
      </c>
      <c r="H1565" s="304">
        <v>4458500</v>
      </c>
      <c r="I1565" s="304">
        <v>4458500</v>
      </c>
    </row>
    <row r="1566" spans="1:9">
      <c r="A1566" s="357"/>
      <c r="B1566" s="259"/>
      <c r="C1566" s="406" t="s">
        <v>1283</v>
      </c>
      <c r="D1566" s="356">
        <v>22021003</v>
      </c>
      <c r="E1566" s="259" t="s">
        <v>17</v>
      </c>
      <c r="F1566" s="304">
        <v>956200</v>
      </c>
      <c r="G1566" s="404"/>
      <c r="H1566" s="304"/>
      <c r="I1566" s="304"/>
    </row>
    <row r="1567" spans="1:9">
      <c r="A1567" s="357"/>
      <c r="B1567" s="259"/>
      <c r="C1567" s="406" t="s">
        <v>1283</v>
      </c>
      <c r="D1567" s="356">
        <v>22021026</v>
      </c>
      <c r="E1567" s="259" t="s">
        <v>19</v>
      </c>
      <c r="F1567" s="304">
        <v>1503146</v>
      </c>
      <c r="G1567" s="404"/>
      <c r="H1567" s="304"/>
      <c r="I1567" s="304"/>
    </row>
    <row r="1568" spans="1:9" s="310" customFormat="1" ht="31.5">
      <c r="A1568" s="359" t="s">
        <v>158</v>
      </c>
      <c r="B1568" s="308" t="s">
        <v>159</v>
      </c>
      <c r="C1568" s="407" t="s">
        <v>1287</v>
      </c>
      <c r="D1568" s="400"/>
      <c r="E1568" s="308"/>
      <c r="F1568" s="326">
        <f>SUM(F1556:F1567)</f>
        <v>21906542</v>
      </c>
      <c r="G1568" s="326">
        <f>SUM(G1556:G1567)</f>
        <v>20081500</v>
      </c>
      <c r="H1568" s="326">
        <f>SUM(H1556:H1567)</f>
        <v>30081500</v>
      </c>
      <c r="I1568" s="326">
        <f>SUM(I1556:I1567)</f>
        <v>30081500</v>
      </c>
    </row>
    <row r="1569" spans="1:9" s="310" customFormat="1" ht="31.5">
      <c r="A1569" s="359" t="s">
        <v>158</v>
      </c>
      <c r="B1569" s="308" t="s">
        <v>159</v>
      </c>
      <c r="C1569" s="407" t="s">
        <v>1288</v>
      </c>
      <c r="D1569" s="400"/>
      <c r="E1569" s="308"/>
      <c r="F1569" s="326">
        <f>F1568+F1555</f>
        <v>96833127</v>
      </c>
      <c r="G1569" s="326">
        <f>G1568+G1555</f>
        <v>88703460.364000008</v>
      </c>
      <c r="H1569" s="326">
        <f>H1568+H1555</f>
        <v>98703460.364000008</v>
      </c>
      <c r="I1569" s="326">
        <f>I1568+I1555</f>
        <v>98703460.364000008</v>
      </c>
    </row>
    <row r="1570" spans="1:9" s="310" customFormat="1">
      <c r="A1570" s="359"/>
      <c r="B1570" s="308"/>
      <c r="C1570" s="407"/>
      <c r="D1570" s="400"/>
      <c r="E1570" s="308"/>
      <c r="F1570" s="408"/>
      <c r="G1570" s="404"/>
      <c r="H1570" s="326"/>
      <c r="I1570" s="326"/>
    </row>
    <row r="1571" spans="1:9" s="310" customFormat="1">
      <c r="A1571" s="359" t="s">
        <v>161</v>
      </c>
      <c r="B1571" s="410" t="s">
        <v>162</v>
      </c>
      <c r="C1571" s="407"/>
      <c r="D1571" s="400"/>
      <c r="E1571" s="308"/>
      <c r="F1571" s="408"/>
      <c r="G1571" s="404"/>
      <c r="H1571" s="326"/>
      <c r="I1571" s="326"/>
    </row>
    <row r="1572" spans="1:9">
      <c r="A1572" s="357"/>
      <c r="B1572" s="259"/>
      <c r="C1572" s="402" t="s">
        <v>1281</v>
      </c>
      <c r="D1572" s="356">
        <v>21010101</v>
      </c>
      <c r="E1572" s="259" t="s">
        <v>368</v>
      </c>
      <c r="F1572" s="304">
        <v>25841830</v>
      </c>
      <c r="G1572" s="404">
        <v>22246935.000000007</v>
      </c>
      <c r="H1572" s="404">
        <v>22246935.000000007</v>
      </c>
      <c r="I1572" s="404">
        <v>22246935.000000007</v>
      </c>
    </row>
    <row r="1573" spans="1:9">
      <c r="A1573" s="357"/>
      <c r="B1573" s="259"/>
      <c r="C1573" s="402" t="s">
        <v>1281</v>
      </c>
      <c r="D1573" s="356">
        <v>21020101</v>
      </c>
      <c r="E1573" s="259" t="s">
        <v>369</v>
      </c>
      <c r="F1573" s="304">
        <v>5885290</v>
      </c>
      <c r="G1573" s="404">
        <v>5977311.0000000009</v>
      </c>
      <c r="H1573" s="404">
        <v>5977311.0000000009</v>
      </c>
      <c r="I1573" s="404">
        <v>5977311.0000000009</v>
      </c>
    </row>
    <row r="1574" spans="1:9">
      <c r="A1574" s="357"/>
      <c r="B1574" s="259"/>
      <c r="C1574" s="402" t="s">
        <v>1281</v>
      </c>
      <c r="D1574" s="356">
        <v>21020102</v>
      </c>
      <c r="E1574" s="259" t="s">
        <v>99</v>
      </c>
      <c r="F1574" s="304">
        <v>2331052</v>
      </c>
      <c r="G1574" s="404">
        <v>2130328.3199999994</v>
      </c>
      <c r="H1574" s="404">
        <v>2130328.3199999994</v>
      </c>
      <c r="I1574" s="404">
        <v>2130328.3199999994</v>
      </c>
    </row>
    <row r="1575" spans="1:9">
      <c r="A1575" s="357"/>
      <c r="B1575" s="259"/>
      <c r="C1575" s="402" t="s">
        <v>1281</v>
      </c>
      <c r="D1575" s="356">
        <v>21020103</v>
      </c>
      <c r="E1575" s="259" t="s">
        <v>370</v>
      </c>
      <c r="F1575" s="304">
        <v>1321339</v>
      </c>
      <c r="G1575" s="404">
        <v>1065164.7600000007</v>
      </c>
      <c r="H1575" s="404">
        <v>1065164.7600000007</v>
      </c>
      <c r="I1575" s="404">
        <v>1065164.7600000007</v>
      </c>
    </row>
    <row r="1576" spans="1:9">
      <c r="A1576" s="357"/>
      <c r="B1576" s="259"/>
      <c r="C1576" s="402" t="s">
        <v>1281</v>
      </c>
      <c r="D1576" s="356">
        <v>21020104</v>
      </c>
      <c r="E1576" s="259" t="s">
        <v>371</v>
      </c>
      <c r="F1576" s="304">
        <v>1203726</v>
      </c>
      <c r="G1576" s="404">
        <v>1065165.7200000007</v>
      </c>
      <c r="H1576" s="404">
        <v>1065165.7200000007</v>
      </c>
      <c r="I1576" s="404">
        <v>1065165.7200000007</v>
      </c>
    </row>
    <row r="1577" spans="1:9">
      <c r="A1577" s="357"/>
      <c r="B1577" s="259"/>
      <c r="C1577" s="402" t="s">
        <v>1281</v>
      </c>
      <c r="D1577" s="356">
        <v>21020105</v>
      </c>
      <c r="E1577" s="259" t="s">
        <v>372</v>
      </c>
      <c r="F1577" s="304">
        <v>103752</v>
      </c>
      <c r="G1577" s="404">
        <v>68434.200000000012</v>
      </c>
      <c r="H1577" s="404">
        <v>68434.200000000012</v>
      </c>
      <c r="I1577" s="404">
        <v>68434.200000000012</v>
      </c>
    </row>
    <row r="1578" spans="1:9">
      <c r="A1578" s="357"/>
      <c r="B1578" s="259"/>
      <c r="C1578" s="402" t="s">
        <v>1281</v>
      </c>
      <c r="D1578" s="356">
        <v>21020106</v>
      </c>
      <c r="E1578" s="259" t="s">
        <v>373</v>
      </c>
      <c r="F1578" s="304">
        <v>2317770</v>
      </c>
      <c r="G1578" s="404">
        <v>2224693.5000000009</v>
      </c>
      <c r="H1578" s="404">
        <v>2224693.5000000009</v>
      </c>
      <c r="I1578" s="404">
        <v>2224693.5000000009</v>
      </c>
    </row>
    <row r="1579" spans="1:9">
      <c r="A1579" s="357"/>
      <c r="B1579" s="259"/>
      <c r="C1579" s="402" t="s">
        <v>1281</v>
      </c>
      <c r="D1579" s="356">
        <v>21020107</v>
      </c>
      <c r="E1579" s="259" t="s">
        <v>374</v>
      </c>
      <c r="F1579" s="304">
        <v>1080000</v>
      </c>
      <c r="G1579" s="404">
        <v>648000</v>
      </c>
      <c r="H1579" s="404">
        <v>648000</v>
      </c>
      <c r="I1579" s="404">
        <v>648000</v>
      </c>
    </row>
    <row r="1580" spans="1:9">
      <c r="A1580" s="357"/>
      <c r="B1580" s="259"/>
      <c r="C1580" s="402" t="s">
        <v>1281</v>
      </c>
      <c r="D1580" s="356">
        <v>21020110</v>
      </c>
      <c r="E1580" s="259" t="s">
        <v>375</v>
      </c>
      <c r="F1580" s="304">
        <v>206338</v>
      </c>
      <c r="G1580" s="404">
        <v>81328.799999999988</v>
      </c>
      <c r="H1580" s="404">
        <v>81328.799999999988</v>
      </c>
      <c r="I1580" s="404">
        <v>81328.799999999988</v>
      </c>
    </row>
    <row r="1581" spans="1:9">
      <c r="A1581" s="357"/>
      <c r="B1581" s="259"/>
      <c r="C1581" s="402" t="s">
        <v>1281</v>
      </c>
      <c r="D1581" s="356">
        <v>21020124</v>
      </c>
      <c r="E1581" s="259" t="s">
        <v>376</v>
      </c>
      <c r="F1581" s="304">
        <v>84000</v>
      </c>
      <c r="G1581" s="404">
        <v>42000</v>
      </c>
      <c r="H1581" s="404">
        <v>42000</v>
      </c>
      <c r="I1581" s="404">
        <v>42000</v>
      </c>
    </row>
    <row r="1582" spans="1:9" s="310" customFormat="1" ht="31.5">
      <c r="A1582" s="359" t="s">
        <v>161</v>
      </c>
      <c r="B1582" s="308" t="s">
        <v>162</v>
      </c>
      <c r="C1582" s="405" t="s">
        <v>1282</v>
      </c>
      <c r="D1582" s="400"/>
      <c r="E1582" s="308"/>
      <c r="F1582" s="326">
        <f>SUM(F1572:F1581)</f>
        <v>40375097</v>
      </c>
      <c r="G1582" s="326">
        <f>SUM(G1572:G1581)</f>
        <v>35549361.300000012</v>
      </c>
      <c r="H1582" s="326">
        <f>SUM(H1572:H1581)</f>
        <v>35549361.300000012</v>
      </c>
      <c r="I1582" s="326">
        <f>SUM(I1572:I1581)</f>
        <v>35549361.300000012</v>
      </c>
    </row>
    <row r="1583" spans="1:9">
      <c r="A1583" s="357"/>
      <c r="B1583" s="259"/>
      <c r="C1583" s="406" t="s">
        <v>1283</v>
      </c>
      <c r="D1583" s="356">
        <v>21020149</v>
      </c>
      <c r="E1583" s="259" t="s">
        <v>163</v>
      </c>
      <c r="F1583" s="304"/>
      <c r="G1583" s="404">
        <v>5200000</v>
      </c>
      <c r="H1583" s="304">
        <v>7200000</v>
      </c>
      <c r="I1583" s="304">
        <v>7200000</v>
      </c>
    </row>
    <row r="1584" spans="1:9">
      <c r="A1584" s="357"/>
      <c r="B1584" s="259"/>
      <c r="C1584" s="406" t="s">
        <v>1283</v>
      </c>
      <c r="D1584" s="356">
        <v>22020108</v>
      </c>
      <c r="E1584" s="259" t="s">
        <v>50</v>
      </c>
      <c r="F1584" s="304">
        <v>680814</v>
      </c>
      <c r="G1584" s="404">
        <v>1411000</v>
      </c>
      <c r="H1584" s="304">
        <v>1411000</v>
      </c>
      <c r="I1584" s="304">
        <v>1411000</v>
      </c>
    </row>
    <row r="1585" spans="1:9">
      <c r="A1585" s="357"/>
      <c r="B1585" s="259"/>
      <c r="C1585" s="406" t="s">
        <v>1283</v>
      </c>
      <c r="D1585" s="356">
        <v>22020301</v>
      </c>
      <c r="E1585" s="259" t="s">
        <v>5</v>
      </c>
      <c r="F1585" s="304">
        <v>1004010</v>
      </c>
      <c r="G1585" s="404">
        <v>850000</v>
      </c>
      <c r="H1585" s="304">
        <v>0</v>
      </c>
      <c r="I1585" s="304">
        <v>1050000</v>
      </c>
    </row>
    <row r="1586" spans="1:9">
      <c r="A1586" s="357"/>
      <c r="B1586" s="259"/>
      <c r="C1586" s="406" t="s">
        <v>1283</v>
      </c>
      <c r="D1586" s="356">
        <v>22020307</v>
      </c>
      <c r="E1586" s="259" t="s">
        <v>80</v>
      </c>
      <c r="F1586" s="304">
        <v>1367318</v>
      </c>
      <c r="G1586" s="404">
        <v>1844050</v>
      </c>
      <c r="H1586" s="304">
        <v>1844050</v>
      </c>
      <c r="I1586" s="304">
        <v>1844050</v>
      </c>
    </row>
    <row r="1587" spans="1:9">
      <c r="A1587" s="357"/>
      <c r="B1587" s="259"/>
      <c r="C1587" s="406" t="s">
        <v>1283</v>
      </c>
      <c r="D1587" s="356">
        <v>22020310</v>
      </c>
      <c r="E1587" s="259" t="s">
        <v>81</v>
      </c>
      <c r="F1587" s="304">
        <v>1529920</v>
      </c>
      <c r="G1587" s="404">
        <v>3841500</v>
      </c>
      <c r="H1587" s="304">
        <v>5841500</v>
      </c>
      <c r="I1587" s="304">
        <v>5831500</v>
      </c>
    </row>
    <row r="1588" spans="1:9">
      <c r="A1588" s="357"/>
      <c r="B1588" s="259"/>
      <c r="C1588" s="406" t="s">
        <v>1283</v>
      </c>
      <c r="D1588" s="356">
        <v>22020311</v>
      </c>
      <c r="E1588" s="259" t="s">
        <v>56</v>
      </c>
      <c r="F1588" s="304">
        <v>29618295</v>
      </c>
      <c r="G1588" s="404">
        <v>30215000</v>
      </c>
      <c r="H1588" s="304">
        <v>34215000</v>
      </c>
      <c r="I1588" s="304">
        <v>34215000</v>
      </c>
    </row>
    <row r="1589" spans="1:9">
      <c r="A1589" s="357"/>
      <c r="B1589" s="259"/>
      <c r="C1589" s="406" t="s">
        <v>1283</v>
      </c>
      <c r="D1589" s="356">
        <v>22020401</v>
      </c>
      <c r="E1589" s="259" t="s">
        <v>1985</v>
      </c>
      <c r="F1589" s="304">
        <v>286860</v>
      </c>
      <c r="G1589" s="404">
        <v>2935000</v>
      </c>
      <c r="H1589" s="304">
        <v>5445000</v>
      </c>
      <c r="I1589" s="304">
        <v>5445000</v>
      </c>
    </row>
    <row r="1590" spans="1:9">
      <c r="A1590" s="357"/>
      <c r="B1590" s="259"/>
      <c r="C1590" s="406" t="s">
        <v>1283</v>
      </c>
      <c r="D1590" s="356">
        <v>22020405</v>
      </c>
      <c r="E1590" s="259" t="s">
        <v>9</v>
      </c>
      <c r="F1590" s="304">
        <v>71715</v>
      </c>
      <c r="G1590" s="404">
        <v>600000</v>
      </c>
      <c r="H1590" s="304">
        <v>600000</v>
      </c>
      <c r="I1590" s="304">
        <v>600000</v>
      </c>
    </row>
    <row r="1591" spans="1:9">
      <c r="A1591" s="357"/>
      <c r="B1591" s="259"/>
      <c r="C1591" s="406" t="s">
        <v>1283</v>
      </c>
      <c r="D1591" s="356">
        <v>22020709</v>
      </c>
      <c r="E1591" s="259" t="s">
        <v>23</v>
      </c>
      <c r="F1591" s="304"/>
      <c r="G1591" s="404">
        <v>500000</v>
      </c>
      <c r="H1591" s="304">
        <v>500000</v>
      </c>
      <c r="I1591" s="304">
        <v>500000</v>
      </c>
    </row>
    <row r="1592" spans="1:9">
      <c r="A1592" s="357"/>
      <c r="B1592" s="259"/>
      <c r="C1592" s="406" t="s">
        <v>1283</v>
      </c>
      <c r="D1592" s="356">
        <v>22020803</v>
      </c>
      <c r="E1592" s="259" t="s">
        <v>14</v>
      </c>
      <c r="F1592" s="304">
        <v>260469</v>
      </c>
      <c r="G1592" s="404">
        <v>1000000</v>
      </c>
      <c r="H1592" s="304">
        <v>3000000</v>
      </c>
      <c r="I1592" s="304">
        <v>3000000</v>
      </c>
    </row>
    <row r="1593" spans="1:9">
      <c r="A1593" s="357"/>
      <c r="B1593" s="259"/>
      <c r="C1593" s="406" t="s">
        <v>1283</v>
      </c>
      <c r="D1593" s="356">
        <v>22021021</v>
      </c>
      <c r="E1593" s="259" t="s">
        <v>120</v>
      </c>
      <c r="F1593" s="304">
        <v>1243060</v>
      </c>
      <c r="G1593" s="404">
        <v>2022250</v>
      </c>
      <c r="H1593" s="304">
        <v>4022250</v>
      </c>
      <c r="I1593" s="304">
        <v>4022250</v>
      </c>
    </row>
    <row r="1594" spans="1:9">
      <c r="A1594" s="357"/>
      <c r="B1594" s="259"/>
      <c r="C1594" s="406" t="s">
        <v>1283</v>
      </c>
      <c r="D1594" s="356">
        <v>22020801</v>
      </c>
      <c r="E1594" s="259" t="s">
        <v>13</v>
      </c>
      <c r="F1594" s="304">
        <v>256501</v>
      </c>
      <c r="G1594" s="404"/>
      <c r="H1594" s="304"/>
      <c r="I1594" s="304"/>
    </row>
    <row r="1595" spans="1:9">
      <c r="A1595" s="357"/>
      <c r="B1595" s="259"/>
      <c r="C1595" s="406" t="s">
        <v>1283</v>
      </c>
      <c r="D1595" s="356">
        <v>22020305</v>
      </c>
      <c r="E1595" s="259" t="s">
        <v>35</v>
      </c>
      <c r="F1595" s="304">
        <v>76496</v>
      </c>
      <c r="G1595" s="404"/>
      <c r="H1595" s="304"/>
      <c r="I1595" s="304"/>
    </row>
    <row r="1596" spans="1:9">
      <c r="A1596" s="357"/>
      <c r="B1596" s="259"/>
      <c r="C1596" s="406" t="s">
        <v>1283</v>
      </c>
      <c r="D1596" s="356">
        <v>22020402</v>
      </c>
      <c r="E1596" s="259" t="s">
        <v>36</v>
      </c>
      <c r="F1596" s="304">
        <v>286860</v>
      </c>
      <c r="G1596" s="404"/>
      <c r="H1596" s="304"/>
      <c r="I1596" s="304"/>
    </row>
    <row r="1597" spans="1:9">
      <c r="A1597" s="357"/>
      <c r="B1597" s="259"/>
      <c r="C1597" s="406" t="s">
        <v>1283</v>
      </c>
      <c r="D1597" s="356">
        <v>22020404</v>
      </c>
      <c r="E1597" s="259" t="s">
        <v>735</v>
      </c>
      <c r="F1597" s="304">
        <v>28686</v>
      </c>
      <c r="G1597" s="404"/>
      <c r="H1597" s="304"/>
      <c r="I1597" s="304"/>
    </row>
    <row r="1598" spans="1:9">
      <c r="A1598" s="357"/>
      <c r="B1598" s="259"/>
      <c r="C1598" s="406" t="s">
        <v>1283</v>
      </c>
      <c r="D1598" s="356">
        <v>22020706</v>
      </c>
      <c r="E1598" s="259" t="s">
        <v>93</v>
      </c>
      <c r="F1598" s="304">
        <v>8075109</v>
      </c>
      <c r="G1598" s="404"/>
      <c r="H1598" s="304"/>
      <c r="I1598" s="304"/>
    </row>
    <row r="1599" spans="1:9">
      <c r="A1599" s="357"/>
      <c r="B1599" s="259"/>
      <c r="C1599" s="406" t="s">
        <v>1283</v>
      </c>
      <c r="D1599" s="356">
        <v>22021001</v>
      </c>
      <c r="E1599" s="259" t="s">
        <v>16</v>
      </c>
      <c r="F1599" s="304">
        <v>172116</v>
      </c>
      <c r="G1599" s="404"/>
      <c r="H1599" s="304"/>
      <c r="I1599" s="304"/>
    </row>
    <row r="1600" spans="1:9">
      <c r="A1600" s="357"/>
      <c r="B1600" s="259"/>
      <c r="C1600" s="406" t="s">
        <v>1283</v>
      </c>
      <c r="D1600" s="356">
        <v>22021003</v>
      </c>
      <c r="E1600" s="259" t="s">
        <v>17</v>
      </c>
      <c r="F1600" s="304">
        <v>95620</v>
      </c>
      <c r="G1600" s="404"/>
      <c r="H1600" s="304"/>
      <c r="I1600" s="304"/>
    </row>
    <row r="1601" spans="1:9">
      <c r="A1601" s="357"/>
      <c r="B1601" s="259"/>
      <c r="C1601" s="406" t="s">
        <v>1283</v>
      </c>
      <c r="D1601" s="356">
        <v>22021035</v>
      </c>
      <c r="E1601" s="259" t="s">
        <v>4401</v>
      </c>
      <c r="F1601" s="304">
        <v>5475201</v>
      </c>
      <c r="G1601" s="404"/>
      <c r="H1601" s="304"/>
      <c r="I1601" s="304"/>
    </row>
    <row r="1602" spans="1:9">
      <c r="A1602" s="357"/>
      <c r="B1602" s="259"/>
      <c r="C1602" s="406" t="s">
        <v>1283</v>
      </c>
      <c r="D1602" s="356">
        <v>22021038</v>
      </c>
      <c r="E1602" s="259" t="s">
        <v>4402</v>
      </c>
      <c r="F1602" s="304">
        <v>2560704</v>
      </c>
      <c r="G1602" s="404"/>
      <c r="H1602" s="304"/>
      <c r="I1602" s="304"/>
    </row>
    <row r="1603" spans="1:9" s="310" customFormat="1" ht="31.5">
      <c r="A1603" s="359" t="s">
        <v>161</v>
      </c>
      <c r="B1603" s="308" t="s">
        <v>162</v>
      </c>
      <c r="C1603" s="407" t="s">
        <v>1287</v>
      </c>
      <c r="D1603" s="400"/>
      <c r="E1603" s="308"/>
      <c r="F1603" s="326">
        <f>SUM(F1583:F1602)</f>
        <v>53089754</v>
      </c>
      <c r="G1603" s="326">
        <f>SUM(G1583:G1602)</f>
        <v>50418800</v>
      </c>
      <c r="H1603" s="326">
        <f>SUM(H1583:H1602)</f>
        <v>64078800</v>
      </c>
      <c r="I1603" s="326">
        <f>SUM(I1583:I1602)</f>
        <v>65118800</v>
      </c>
    </row>
    <row r="1604" spans="1:9" s="310" customFormat="1" ht="31.5">
      <c r="A1604" s="359" t="s">
        <v>161</v>
      </c>
      <c r="B1604" s="308" t="s">
        <v>162</v>
      </c>
      <c r="C1604" s="407" t="s">
        <v>1288</v>
      </c>
      <c r="D1604" s="400"/>
      <c r="E1604" s="308"/>
      <c r="F1604" s="326">
        <f>F1603+F1582</f>
        <v>93464851</v>
      </c>
      <c r="G1604" s="326">
        <f>G1603+G1582</f>
        <v>85968161.300000012</v>
      </c>
      <c r="H1604" s="326">
        <f>H1603+H1582</f>
        <v>99628161.300000012</v>
      </c>
      <c r="I1604" s="326">
        <f>I1603+I1582</f>
        <v>100668161.30000001</v>
      </c>
    </row>
    <row r="1605" spans="1:9" s="310" customFormat="1">
      <c r="A1605" s="359"/>
      <c r="B1605" s="308"/>
      <c r="C1605" s="407"/>
      <c r="D1605" s="400"/>
      <c r="E1605" s="308"/>
      <c r="F1605" s="408"/>
      <c r="G1605" s="404"/>
      <c r="H1605" s="326"/>
      <c r="I1605" s="326"/>
    </row>
    <row r="1606" spans="1:9" s="310" customFormat="1">
      <c r="A1606" s="359" t="s">
        <v>1750</v>
      </c>
      <c r="B1606" s="410" t="s">
        <v>164</v>
      </c>
      <c r="C1606" s="407"/>
      <c r="D1606" s="400"/>
      <c r="E1606" s="308"/>
      <c r="F1606" s="408"/>
      <c r="G1606" s="404"/>
      <c r="H1606" s="326"/>
      <c r="I1606" s="326"/>
    </row>
    <row r="1607" spans="1:9">
      <c r="A1607" s="357"/>
      <c r="B1607" s="259"/>
      <c r="C1607" s="402" t="s">
        <v>1281</v>
      </c>
      <c r="D1607" s="356">
        <v>21010101</v>
      </c>
      <c r="E1607" s="259" t="s">
        <v>368</v>
      </c>
      <c r="F1607" s="304">
        <v>4605661208.25</v>
      </c>
      <c r="G1607" s="404">
        <v>4044719961.7199063</v>
      </c>
      <c r="H1607" s="404">
        <v>4044719961.7199063</v>
      </c>
      <c r="I1607" s="404">
        <v>4044719961.7199063</v>
      </c>
    </row>
    <row r="1608" spans="1:9">
      <c r="A1608" s="357"/>
      <c r="B1608" s="259"/>
      <c r="C1608" s="402" t="s">
        <v>1281</v>
      </c>
      <c r="D1608" s="356">
        <v>21020101</v>
      </c>
      <c r="E1608" s="259" t="s">
        <v>369</v>
      </c>
      <c r="F1608" s="304">
        <v>1309497444.0599999</v>
      </c>
      <c r="G1608" s="404">
        <v>1011179990.4299766</v>
      </c>
      <c r="H1608" s="404">
        <v>1011179990.4299766</v>
      </c>
      <c r="I1608" s="404">
        <v>1011179990.4299766</v>
      </c>
    </row>
    <row r="1609" spans="1:9">
      <c r="A1609" s="357"/>
      <c r="B1609" s="259"/>
      <c r="C1609" s="402" t="s">
        <v>1281</v>
      </c>
      <c r="D1609" s="356">
        <v>21020102</v>
      </c>
      <c r="E1609" s="259" t="s">
        <v>99</v>
      </c>
      <c r="F1609" s="304">
        <v>523798978</v>
      </c>
      <c r="G1609" s="404">
        <v>404472321.99672604</v>
      </c>
      <c r="H1609" s="404">
        <v>404472321.99672604</v>
      </c>
      <c r="I1609" s="404">
        <v>404472321.99672604</v>
      </c>
    </row>
    <row r="1610" spans="1:9">
      <c r="A1610" s="357"/>
      <c r="B1610" s="259"/>
      <c r="C1610" s="402" t="s">
        <v>1281</v>
      </c>
      <c r="D1610" s="356">
        <v>21020103</v>
      </c>
      <c r="E1610" s="259" t="s">
        <v>370</v>
      </c>
      <c r="F1610" s="304">
        <v>261899489</v>
      </c>
      <c r="G1610" s="404">
        <v>202236160.99836302</v>
      </c>
      <c r="H1610" s="404">
        <v>202236160.99836302</v>
      </c>
      <c r="I1610" s="404">
        <v>202236160.99836302</v>
      </c>
    </row>
    <row r="1611" spans="1:9">
      <c r="A1611" s="357"/>
      <c r="B1611" s="259"/>
      <c r="C1611" s="402" t="s">
        <v>1281</v>
      </c>
      <c r="D1611" s="356">
        <v>21020104</v>
      </c>
      <c r="E1611" s="259" t="s">
        <v>371</v>
      </c>
      <c r="F1611" s="304">
        <v>261899489</v>
      </c>
      <c r="G1611" s="404">
        <v>202236160.99836302</v>
      </c>
      <c r="H1611" s="404">
        <v>202236160.99836302</v>
      </c>
      <c r="I1611" s="404">
        <v>202236160.99836302</v>
      </c>
    </row>
    <row r="1612" spans="1:9">
      <c r="A1612" s="357"/>
      <c r="B1612" s="259"/>
      <c r="C1612" s="402" t="s">
        <v>1281</v>
      </c>
      <c r="D1612" s="356">
        <v>21020105</v>
      </c>
      <c r="E1612" s="259" t="s">
        <v>372</v>
      </c>
      <c r="F1612" s="304">
        <v>46212005</v>
      </c>
      <c r="G1612" s="404">
        <v>31376411.962676786</v>
      </c>
      <c r="H1612" s="404">
        <v>31376411.962676786</v>
      </c>
      <c r="I1612" s="404">
        <v>31376411.962676786</v>
      </c>
    </row>
    <row r="1613" spans="1:9">
      <c r="A1613" s="357"/>
      <c r="B1613" s="259"/>
      <c r="C1613" s="402" t="s">
        <v>1281</v>
      </c>
      <c r="D1613" s="356">
        <v>21020106</v>
      </c>
      <c r="E1613" s="259" t="s">
        <v>373</v>
      </c>
      <c r="F1613" s="304">
        <v>481425562</v>
      </c>
      <c r="G1613" s="404">
        <v>404471996.17199779</v>
      </c>
      <c r="H1613" s="404">
        <v>404471996.17199779</v>
      </c>
      <c r="I1613" s="404">
        <v>404471996.17199779</v>
      </c>
    </row>
    <row r="1614" spans="1:9">
      <c r="A1614" s="357"/>
      <c r="B1614" s="259"/>
      <c r="C1614" s="402" t="s">
        <v>1281</v>
      </c>
      <c r="D1614" s="356">
        <v>21020107</v>
      </c>
      <c r="E1614" s="259" t="s">
        <v>374</v>
      </c>
      <c r="F1614" s="304">
        <v>404632800</v>
      </c>
      <c r="G1614" s="404">
        <v>316656000</v>
      </c>
      <c r="H1614" s="404">
        <v>316656000</v>
      </c>
      <c r="I1614" s="404">
        <v>316656000</v>
      </c>
    </row>
    <row r="1615" spans="1:9">
      <c r="A1615" s="357"/>
      <c r="B1615" s="259"/>
      <c r="C1615" s="402" t="s">
        <v>1281</v>
      </c>
      <c r="D1615" s="400" t="s">
        <v>2157</v>
      </c>
      <c r="E1615" s="259" t="s">
        <v>1613</v>
      </c>
      <c r="F1615" s="304">
        <v>251030439.88</v>
      </c>
      <c r="G1615" s="404">
        <v>202235998.08599889</v>
      </c>
      <c r="H1615" s="404">
        <v>202235998.08599889</v>
      </c>
      <c r="I1615" s="404">
        <v>202235998.08599889</v>
      </c>
    </row>
    <row r="1616" spans="1:9">
      <c r="A1616" s="357"/>
      <c r="B1616" s="259"/>
      <c r="C1616" s="402" t="s">
        <v>1281</v>
      </c>
      <c r="D1616" s="400">
        <v>21020138</v>
      </c>
      <c r="E1616" s="259" t="s">
        <v>407</v>
      </c>
      <c r="F1616" s="304">
        <v>104894779.64</v>
      </c>
      <c r="G1616" s="404">
        <v>1029665084.7449808</v>
      </c>
      <c r="H1616" s="404">
        <v>1029665084.7449808</v>
      </c>
      <c r="I1616" s="404">
        <v>1029665084.7449808</v>
      </c>
    </row>
    <row r="1617" spans="1:9">
      <c r="A1617" s="357"/>
      <c r="B1617" s="259"/>
      <c r="C1617" s="402" t="s">
        <v>1281</v>
      </c>
      <c r="D1617" s="356">
        <v>21020110</v>
      </c>
      <c r="E1617" s="259" t="s">
        <v>375</v>
      </c>
      <c r="F1617" s="304">
        <v>5339648</v>
      </c>
      <c r="G1617" s="404"/>
      <c r="H1617" s="404"/>
      <c r="I1617" s="404"/>
    </row>
    <row r="1618" spans="1:9">
      <c r="A1618" s="357"/>
      <c r="B1618" s="259"/>
      <c r="C1618" s="402" t="s">
        <v>1281</v>
      </c>
      <c r="D1618" s="356">
        <v>21020124</v>
      </c>
      <c r="E1618" s="259" t="s">
        <v>376</v>
      </c>
      <c r="F1618" s="304">
        <v>2820597</v>
      </c>
      <c r="G1618" s="404"/>
      <c r="H1618" s="404"/>
      <c r="I1618" s="404"/>
    </row>
    <row r="1619" spans="1:9">
      <c r="A1619" s="357"/>
      <c r="B1619" s="259"/>
      <c r="C1619" s="402" t="s">
        <v>1281</v>
      </c>
      <c r="D1619" s="400">
        <v>21020137</v>
      </c>
      <c r="E1619" s="259" t="s">
        <v>402</v>
      </c>
      <c r="F1619" s="304">
        <v>8645185</v>
      </c>
      <c r="G1619" s="404"/>
      <c r="H1619" s="404"/>
      <c r="I1619" s="404"/>
    </row>
    <row r="1620" spans="1:9" s="310" customFormat="1" ht="31.5">
      <c r="A1620" s="359" t="s">
        <v>1750</v>
      </c>
      <c r="B1620" s="308" t="s">
        <v>164</v>
      </c>
      <c r="C1620" s="405" t="s">
        <v>1282</v>
      </c>
      <c r="D1620" s="400"/>
      <c r="E1620" s="308"/>
      <c r="F1620" s="326">
        <f>SUM(F1607:F1619)</f>
        <v>8267757624.8299999</v>
      </c>
      <c r="G1620" s="326">
        <f>SUM(G1607:G1619)</f>
        <v>7849250087.1089897</v>
      </c>
      <c r="H1620" s="326">
        <f>SUM(H1607:H1619)</f>
        <v>7849250087.1089897</v>
      </c>
      <c r="I1620" s="326">
        <f>SUM(I1607:I1619)</f>
        <v>7849250087.1089897</v>
      </c>
    </row>
    <row r="1621" spans="1:9" ht="18" customHeight="1">
      <c r="A1621" s="357"/>
      <c r="B1621" s="259"/>
      <c r="C1621" s="406" t="s">
        <v>1283</v>
      </c>
      <c r="D1621" s="356">
        <v>22020105</v>
      </c>
      <c r="E1621" s="259" t="s">
        <v>1250</v>
      </c>
      <c r="F1621" s="304">
        <v>15072580.6</v>
      </c>
      <c r="G1621" s="404">
        <v>14238260</v>
      </c>
      <c r="H1621" s="304">
        <v>20238260</v>
      </c>
      <c r="I1621" s="304">
        <v>20229260</v>
      </c>
    </row>
    <row r="1622" spans="1:9" ht="18" customHeight="1">
      <c r="A1622" s="357"/>
      <c r="B1622" s="259"/>
      <c r="C1622" s="406" t="s">
        <v>1283</v>
      </c>
      <c r="D1622" s="356">
        <v>22020108</v>
      </c>
      <c r="E1622" s="259" t="s">
        <v>50</v>
      </c>
      <c r="F1622" s="304">
        <v>6712581</v>
      </c>
      <c r="G1622" s="404">
        <v>6628000</v>
      </c>
      <c r="H1622" s="304">
        <v>12628000</v>
      </c>
      <c r="I1622" s="304">
        <v>12628000</v>
      </c>
    </row>
    <row r="1623" spans="1:9" ht="18" customHeight="1">
      <c r="A1623" s="357"/>
      <c r="B1623" s="259"/>
      <c r="C1623" s="406" t="s">
        <v>1283</v>
      </c>
      <c r="D1623" s="356">
        <v>22020203</v>
      </c>
      <c r="E1623" s="259" t="s">
        <v>20</v>
      </c>
      <c r="F1623" s="304">
        <v>9848860.0099999998</v>
      </c>
      <c r="G1623" s="404">
        <v>2012000</v>
      </c>
      <c r="H1623" s="304">
        <v>4012000</v>
      </c>
      <c r="I1623" s="304">
        <v>4012000</v>
      </c>
    </row>
    <row r="1624" spans="1:9" ht="18" customHeight="1">
      <c r="A1624" s="357"/>
      <c r="B1624" s="259"/>
      <c r="C1624" s="406" t="s">
        <v>1283</v>
      </c>
      <c r="D1624" s="356">
        <v>22020301</v>
      </c>
      <c r="E1624" s="259" t="s">
        <v>5</v>
      </c>
      <c r="F1624" s="304">
        <v>7962755.5</v>
      </c>
      <c r="G1624" s="404">
        <v>6327500</v>
      </c>
      <c r="H1624" s="304">
        <v>8327500</v>
      </c>
      <c r="I1624" s="304">
        <v>8327500</v>
      </c>
    </row>
    <row r="1625" spans="1:9" ht="18" customHeight="1">
      <c r="A1625" s="357"/>
      <c r="B1625" s="259"/>
      <c r="C1625" s="406" t="s">
        <v>1283</v>
      </c>
      <c r="D1625" s="356">
        <v>22020302</v>
      </c>
      <c r="E1625" s="259" t="s">
        <v>91</v>
      </c>
      <c r="F1625" s="304"/>
      <c r="G1625" s="404">
        <v>100619108.62</v>
      </c>
      <c r="H1625" s="304">
        <v>174619108.62</v>
      </c>
      <c r="I1625" s="304">
        <v>174619108.62</v>
      </c>
    </row>
    <row r="1626" spans="1:9" ht="18" customHeight="1">
      <c r="A1626" s="357"/>
      <c r="B1626" s="259"/>
      <c r="C1626" s="406" t="s">
        <v>1283</v>
      </c>
      <c r="D1626" s="356">
        <v>22020304</v>
      </c>
      <c r="E1626" s="259" t="s">
        <v>55</v>
      </c>
      <c r="F1626" s="304"/>
      <c r="G1626" s="404">
        <v>10412739.08</v>
      </c>
      <c r="H1626" s="304">
        <v>116412739.08</v>
      </c>
      <c r="I1626" s="304">
        <v>116412739.08</v>
      </c>
    </row>
    <row r="1627" spans="1:9" ht="18" customHeight="1">
      <c r="A1627" s="357"/>
      <c r="B1627" s="259"/>
      <c r="C1627" s="406" t="s">
        <v>1283</v>
      </c>
      <c r="D1627" s="356">
        <v>22020305</v>
      </c>
      <c r="E1627" s="259" t="s">
        <v>35</v>
      </c>
      <c r="F1627" s="304">
        <v>61053370</v>
      </c>
      <c r="G1627" s="404">
        <v>40850000</v>
      </c>
      <c r="H1627" s="304">
        <v>63850000</v>
      </c>
      <c r="I1627" s="304">
        <v>63850000</v>
      </c>
    </row>
    <row r="1628" spans="1:9" ht="18" customHeight="1">
      <c r="A1628" s="357"/>
      <c r="B1628" s="259"/>
      <c r="C1628" s="406" t="s">
        <v>1283</v>
      </c>
      <c r="D1628" s="356">
        <v>22020307</v>
      </c>
      <c r="E1628" s="259" t="s">
        <v>80</v>
      </c>
      <c r="F1628" s="304"/>
      <c r="G1628" s="404">
        <v>1000000</v>
      </c>
      <c r="H1628" s="304">
        <v>1000000</v>
      </c>
      <c r="I1628" s="304">
        <v>1000000</v>
      </c>
    </row>
    <row r="1629" spans="1:9" ht="18" customHeight="1">
      <c r="A1629" s="357"/>
      <c r="B1629" s="259"/>
      <c r="C1629" s="406" t="s">
        <v>1283</v>
      </c>
      <c r="D1629" s="356">
        <v>22020310</v>
      </c>
      <c r="E1629" s="259" t="s">
        <v>1255</v>
      </c>
      <c r="F1629" s="304">
        <v>3107650</v>
      </c>
      <c r="G1629" s="404">
        <v>5130000</v>
      </c>
      <c r="H1629" s="304">
        <v>158130000</v>
      </c>
      <c r="I1629" s="304">
        <v>158130000</v>
      </c>
    </row>
    <row r="1630" spans="1:9" ht="18" customHeight="1">
      <c r="A1630" s="357"/>
      <c r="B1630" s="259"/>
      <c r="C1630" s="406" t="s">
        <v>1283</v>
      </c>
      <c r="D1630" s="356">
        <v>22020315</v>
      </c>
      <c r="E1630" s="259" t="s">
        <v>8</v>
      </c>
      <c r="F1630" s="304">
        <v>3131555</v>
      </c>
      <c r="G1630" s="404">
        <v>5127000</v>
      </c>
      <c r="H1630" s="304">
        <v>25127000</v>
      </c>
      <c r="I1630" s="304">
        <v>25127000</v>
      </c>
    </row>
    <row r="1631" spans="1:9" ht="18" customHeight="1">
      <c r="A1631" s="357"/>
      <c r="B1631" s="259"/>
      <c r="C1631" s="406" t="s">
        <v>1283</v>
      </c>
      <c r="D1631" s="356">
        <v>22020401</v>
      </c>
      <c r="E1631" s="259" t="s">
        <v>1985</v>
      </c>
      <c r="F1631" s="304">
        <v>2868600</v>
      </c>
      <c r="G1631" s="404">
        <v>3000000</v>
      </c>
      <c r="H1631" s="304">
        <v>3000000</v>
      </c>
      <c r="I1631" s="304">
        <v>3000000</v>
      </c>
    </row>
    <row r="1632" spans="1:9" ht="18" customHeight="1">
      <c r="A1632" s="357"/>
      <c r="B1632" s="259"/>
      <c r="C1632" s="406" t="s">
        <v>1283</v>
      </c>
      <c r="D1632" s="356">
        <v>22020402</v>
      </c>
      <c r="E1632" s="259" t="s">
        <v>36</v>
      </c>
      <c r="F1632" s="304">
        <v>411166</v>
      </c>
      <c r="G1632" s="404">
        <v>3488000</v>
      </c>
      <c r="H1632" s="304">
        <v>3488000</v>
      </c>
      <c r="I1632" s="304">
        <v>3488000</v>
      </c>
    </row>
    <row r="1633" spans="1:9" ht="18" customHeight="1">
      <c r="A1633" s="357"/>
      <c r="B1633" s="259"/>
      <c r="C1633" s="406" t="s">
        <v>1283</v>
      </c>
      <c r="D1633" s="356">
        <v>22020404</v>
      </c>
      <c r="E1633" s="259" t="s">
        <v>735</v>
      </c>
      <c r="F1633" s="304">
        <v>554596</v>
      </c>
      <c r="G1633" s="404">
        <v>520000</v>
      </c>
      <c r="H1633" s="304">
        <v>10320000</v>
      </c>
      <c r="I1633" s="304">
        <v>10320000</v>
      </c>
    </row>
    <row r="1634" spans="1:9" ht="18" customHeight="1">
      <c r="A1634" s="357"/>
      <c r="B1634" s="259"/>
      <c r="C1634" s="406" t="s">
        <v>1283</v>
      </c>
      <c r="D1634" s="356">
        <v>22020405</v>
      </c>
      <c r="E1634" s="259" t="s">
        <v>9</v>
      </c>
      <c r="F1634" s="304"/>
      <c r="G1634" s="404">
        <v>1182959</v>
      </c>
      <c r="H1634" s="304">
        <v>2182959</v>
      </c>
      <c r="I1634" s="304">
        <v>2182959</v>
      </c>
    </row>
    <row r="1635" spans="1:9" ht="18" customHeight="1">
      <c r="A1635" s="357"/>
      <c r="B1635" s="259"/>
      <c r="C1635" s="406" t="s">
        <v>1283</v>
      </c>
      <c r="D1635" s="356">
        <v>22020404</v>
      </c>
      <c r="E1635" s="259" t="s">
        <v>165</v>
      </c>
      <c r="F1635" s="304">
        <v>3203270</v>
      </c>
      <c r="G1635" s="404">
        <v>810000</v>
      </c>
      <c r="H1635" s="304">
        <v>810000</v>
      </c>
      <c r="I1635" s="304">
        <v>810000</v>
      </c>
    </row>
    <row r="1636" spans="1:9" ht="18" customHeight="1">
      <c r="A1636" s="357"/>
      <c r="B1636" s="259"/>
      <c r="C1636" s="406" t="s">
        <v>1283</v>
      </c>
      <c r="D1636" s="356">
        <v>22020702</v>
      </c>
      <c r="E1636" s="259" t="s">
        <v>129</v>
      </c>
      <c r="F1636" s="304">
        <v>21562310</v>
      </c>
      <c r="G1636" s="404">
        <v>20650000</v>
      </c>
      <c r="H1636" s="304">
        <v>122150000</v>
      </c>
      <c r="I1636" s="304">
        <v>122150000</v>
      </c>
    </row>
    <row r="1637" spans="1:9" ht="18" customHeight="1">
      <c r="A1637" s="357"/>
      <c r="B1637" s="259"/>
      <c r="C1637" s="406" t="s">
        <v>1283</v>
      </c>
      <c r="D1637" s="356">
        <v>22020801</v>
      </c>
      <c r="E1637" s="259" t="s">
        <v>13</v>
      </c>
      <c r="F1637" s="304">
        <v>3127467.25</v>
      </c>
      <c r="G1637" s="404">
        <v>3000000</v>
      </c>
      <c r="H1637" s="304">
        <v>3000000</v>
      </c>
      <c r="I1637" s="304">
        <v>3000000</v>
      </c>
    </row>
    <row r="1638" spans="1:9" ht="18" customHeight="1">
      <c r="A1638" s="357"/>
      <c r="B1638" s="259"/>
      <c r="C1638" s="406" t="s">
        <v>1283</v>
      </c>
      <c r="D1638" s="356">
        <v>22020803</v>
      </c>
      <c r="E1638" s="259" t="s">
        <v>14</v>
      </c>
      <c r="F1638" s="304">
        <v>2294880</v>
      </c>
      <c r="G1638" s="404">
        <v>2400000</v>
      </c>
      <c r="H1638" s="304">
        <v>2400000</v>
      </c>
      <c r="I1638" s="304">
        <v>2400000</v>
      </c>
    </row>
    <row r="1639" spans="1:9" ht="18" customHeight="1">
      <c r="A1639" s="357"/>
      <c r="B1639" s="259"/>
      <c r="C1639" s="406" t="s">
        <v>1283</v>
      </c>
      <c r="D1639" s="356">
        <v>22021001</v>
      </c>
      <c r="E1639" s="259" t="s">
        <v>16</v>
      </c>
      <c r="F1639" s="304">
        <v>2624769</v>
      </c>
      <c r="G1639" s="404">
        <v>2874500</v>
      </c>
      <c r="H1639" s="304">
        <v>9874500</v>
      </c>
      <c r="I1639" s="304">
        <v>9874500</v>
      </c>
    </row>
    <row r="1640" spans="1:9" ht="18" customHeight="1">
      <c r="A1640" s="357"/>
      <c r="B1640" s="259"/>
      <c r="C1640" s="406" t="s">
        <v>1283</v>
      </c>
      <c r="D1640" s="356">
        <v>22021003</v>
      </c>
      <c r="E1640" s="259" t="s">
        <v>17</v>
      </c>
      <c r="F1640" s="304">
        <v>28686</v>
      </c>
      <c r="G1640" s="404">
        <v>5556000</v>
      </c>
      <c r="H1640" s="304">
        <v>31856000</v>
      </c>
      <c r="I1640" s="304">
        <v>31856000</v>
      </c>
    </row>
    <row r="1641" spans="1:9" ht="18" customHeight="1">
      <c r="A1641" s="357"/>
      <c r="B1641" s="259"/>
      <c r="C1641" s="406" t="s">
        <v>1283</v>
      </c>
      <c r="D1641" s="356">
        <v>22021005</v>
      </c>
      <c r="E1641" s="259" t="s">
        <v>155</v>
      </c>
      <c r="F1641" s="304">
        <v>143430000</v>
      </c>
      <c r="G1641" s="404">
        <v>153056250</v>
      </c>
      <c r="H1641" s="304">
        <v>233056250</v>
      </c>
      <c r="I1641" s="304">
        <v>233056250</v>
      </c>
    </row>
    <row r="1642" spans="1:9" ht="18" customHeight="1">
      <c r="A1642" s="357"/>
      <c r="B1642" s="259"/>
      <c r="C1642" s="406" t="s">
        <v>1283</v>
      </c>
      <c r="D1642" s="356">
        <v>22021008</v>
      </c>
      <c r="E1642" s="259" t="s">
        <v>62</v>
      </c>
      <c r="F1642" s="304"/>
      <c r="G1642" s="404">
        <v>1420000</v>
      </c>
      <c r="H1642" s="304">
        <v>1420000</v>
      </c>
      <c r="I1642" s="304">
        <v>1420000</v>
      </c>
    </row>
    <row r="1643" spans="1:9" ht="18" customHeight="1">
      <c r="A1643" s="357"/>
      <c r="B1643" s="259"/>
      <c r="C1643" s="406" t="s">
        <v>1283</v>
      </c>
      <c r="D1643" s="356">
        <v>22021009</v>
      </c>
      <c r="E1643" s="259" t="s">
        <v>101</v>
      </c>
      <c r="F1643" s="304">
        <v>143430000</v>
      </c>
      <c r="G1643" s="404">
        <v>8689995.9499999993</v>
      </c>
      <c r="H1643" s="304">
        <v>8689995.9499999993</v>
      </c>
      <c r="I1643" s="304">
        <v>8689995.9499999993</v>
      </c>
    </row>
    <row r="1644" spans="1:9" ht="18" customHeight="1">
      <c r="A1644" s="357"/>
      <c r="B1644" s="259"/>
      <c r="C1644" s="406" t="s">
        <v>1283</v>
      </c>
      <c r="D1644" s="356">
        <v>22021014</v>
      </c>
      <c r="E1644" s="259" t="s">
        <v>4441</v>
      </c>
      <c r="F1644" s="304"/>
      <c r="G1644" s="404">
        <v>624000</v>
      </c>
      <c r="H1644" s="304">
        <v>624000</v>
      </c>
      <c r="I1644" s="304">
        <v>624000</v>
      </c>
    </row>
    <row r="1645" spans="1:9" ht="18" customHeight="1">
      <c r="A1645" s="357"/>
      <c r="B1645" s="259"/>
      <c r="C1645" s="406" t="s">
        <v>1283</v>
      </c>
      <c r="D1645" s="356">
        <v>22021018</v>
      </c>
      <c r="E1645" s="259" t="s">
        <v>166</v>
      </c>
      <c r="F1645" s="304">
        <v>15896825</v>
      </c>
      <c r="G1645" s="404">
        <v>5556600</v>
      </c>
      <c r="H1645" s="304">
        <v>72556600</v>
      </c>
      <c r="I1645" s="304">
        <v>72556600</v>
      </c>
    </row>
    <row r="1646" spans="1:9" ht="18" customHeight="1">
      <c r="A1646" s="357"/>
      <c r="B1646" s="259"/>
      <c r="C1646" s="406" t="s">
        <v>1283</v>
      </c>
      <c r="D1646" s="356">
        <v>22021033</v>
      </c>
      <c r="E1646" s="259" t="s">
        <v>167</v>
      </c>
      <c r="F1646" s="304">
        <v>2390500</v>
      </c>
      <c r="G1646" s="404">
        <v>2943000</v>
      </c>
      <c r="H1646" s="304">
        <v>8243000</v>
      </c>
      <c r="I1646" s="304">
        <v>8243000</v>
      </c>
    </row>
    <row r="1647" spans="1:9" ht="18" customHeight="1">
      <c r="A1647" s="357"/>
      <c r="B1647" s="259"/>
      <c r="C1647" s="406" t="s">
        <v>1283</v>
      </c>
      <c r="D1647" s="356">
        <v>22021034</v>
      </c>
      <c r="E1647" s="259" t="s">
        <v>1634</v>
      </c>
      <c r="F1647" s="304">
        <v>1912400</v>
      </c>
      <c r="G1647" s="404">
        <v>2360000</v>
      </c>
      <c r="H1647" s="304">
        <v>11512000</v>
      </c>
      <c r="I1647" s="304">
        <v>11512000</v>
      </c>
    </row>
    <row r="1648" spans="1:9" ht="18" customHeight="1">
      <c r="A1648" s="357"/>
      <c r="B1648" s="259"/>
      <c r="C1648" s="406" t="s">
        <v>1283</v>
      </c>
      <c r="D1648" s="356">
        <v>22021035</v>
      </c>
      <c r="E1648" s="259" t="s">
        <v>1633</v>
      </c>
      <c r="F1648" s="304">
        <v>19124000</v>
      </c>
      <c r="G1648" s="404">
        <v>9840000</v>
      </c>
      <c r="H1648" s="304">
        <v>42840000</v>
      </c>
      <c r="I1648" s="304">
        <v>42840000</v>
      </c>
    </row>
    <row r="1649" spans="1:9" ht="18" customHeight="1">
      <c r="A1649" s="357"/>
      <c r="B1649" s="259"/>
      <c r="C1649" s="406" t="s">
        <v>1283</v>
      </c>
      <c r="D1649" s="356">
        <v>22020612</v>
      </c>
      <c r="E1649" s="259" t="s">
        <v>1284</v>
      </c>
      <c r="F1649" s="304">
        <v>669340000</v>
      </c>
      <c r="G1649" s="404">
        <v>845752076</v>
      </c>
      <c r="H1649" s="304">
        <v>2045752076</v>
      </c>
      <c r="I1649" s="304">
        <v>2045752076</v>
      </c>
    </row>
    <row r="1650" spans="1:9" ht="18" customHeight="1">
      <c r="A1650" s="357"/>
      <c r="B1650" s="259"/>
      <c r="C1650" s="406" t="s">
        <v>1283</v>
      </c>
      <c r="D1650" s="356">
        <v>22020306</v>
      </c>
      <c r="E1650" s="259" t="s">
        <v>4184</v>
      </c>
      <c r="F1650" s="304">
        <v>1271745</v>
      </c>
      <c r="G1650" s="404"/>
      <c r="H1650" s="304"/>
      <c r="I1650" s="304"/>
    </row>
    <row r="1651" spans="1:9" ht="18" customHeight="1">
      <c r="A1651" s="357"/>
      <c r="B1651" s="259"/>
      <c r="C1651" s="406" t="s">
        <v>1283</v>
      </c>
      <c r="D1651" s="356">
        <v>22020712</v>
      </c>
      <c r="E1651" s="259" t="s">
        <v>70</v>
      </c>
      <c r="F1651" s="304">
        <v>4138888</v>
      </c>
      <c r="G1651" s="404"/>
      <c r="H1651" s="304"/>
      <c r="I1651" s="304"/>
    </row>
    <row r="1652" spans="1:9" s="310" customFormat="1" ht="31.5">
      <c r="A1652" s="359" t="s">
        <v>1750</v>
      </c>
      <c r="B1652" s="308" t="s">
        <v>164</v>
      </c>
      <c r="C1652" s="407" t="s">
        <v>1287</v>
      </c>
      <c r="D1652" s="400"/>
      <c r="E1652" s="308"/>
      <c r="F1652" s="326">
        <f>SUM(F1621:F1651)</f>
        <v>1144499454.3600001</v>
      </c>
      <c r="G1652" s="326">
        <f>SUM(G1621:G1651)</f>
        <v>1266067988.6500001</v>
      </c>
      <c r="H1652" s="326">
        <f>SUM(H1621:H1651)</f>
        <v>3198119988.6500001</v>
      </c>
      <c r="I1652" s="326">
        <f>SUM(I1621:I1651)</f>
        <v>3198110988.6500001</v>
      </c>
    </row>
    <row r="1653" spans="1:9" s="310" customFormat="1" ht="31.5">
      <c r="A1653" s="359" t="s">
        <v>1750</v>
      </c>
      <c r="B1653" s="308" t="s">
        <v>164</v>
      </c>
      <c r="C1653" s="407" t="s">
        <v>1288</v>
      </c>
      <c r="D1653" s="400"/>
      <c r="E1653" s="308"/>
      <c r="F1653" s="326">
        <f>F1652+F1620</f>
        <v>9412257079.1900005</v>
      </c>
      <c r="G1653" s="326">
        <f>G1652+G1620</f>
        <v>9115318075.7589893</v>
      </c>
      <c r="H1653" s="326">
        <f>H1652+H1620</f>
        <v>11047370075.758989</v>
      </c>
      <c r="I1653" s="326">
        <f>I1652+I1620</f>
        <v>11047361075.758989</v>
      </c>
    </row>
    <row r="1654" spans="1:9" s="310" customFormat="1">
      <c r="A1654" s="359"/>
      <c r="B1654" s="308"/>
      <c r="C1654" s="407"/>
      <c r="D1654" s="400"/>
      <c r="E1654" s="308"/>
      <c r="F1654" s="408"/>
      <c r="G1654" s="404"/>
      <c r="H1654" s="326"/>
      <c r="I1654" s="326"/>
    </row>
    <row r="1655" spans="1:9" s="310" customFormat="1">
      <c r="A1655" s="359" t="s">
        <v>1751</v>
      </c>
      <c r="B1655" s="410" t="s">
        <v>692</v>
      </c>
      <c r="C1655" s="407"/>
      <c r="D1655" s="400"/>
      <c r="E1655" s="308"/>
      <c r="F1655" s="408"/>
      <c r="G1655" s="404"/>
      <c r="H1655" s="326"/>
      <c r="I1655" s="326"/>
    </row>
    <row r="1656" spans="1:9">
      <c r="A1656" s="357"/>
      <c r="B1656" s="259"/>
      <c r="C1656" s="402" t="s">
        <v>1281</v>
      </c>
      <c r="D1656" s="356">
        <v>21010101</v>
      </c>
      <c r="E1656" s="259" t="s">
        <v>368</v>
      </c>
      <c r="F1656" s="409">
        <v>56998073</v>
      </c>
      <c r="G1656" s="404">
        <v>44658299.038999997</v>
      </c>
      <c r="H1656" s="404">
        <v>44658299.038999997</v>
      </c>
      <c r="I1656" s="404">
        <v>44658299.038999997</v>
      </c>
    </row>
    <row r="1657" spans="1:9">
      <c r="A1657" s="357"/>
      <c r="B1657" s="259"/>
      <c r="C1657" s="402" t="s">
        <v>1281</v>
      </c>
      <c r="D1657" s="356">
        <v>21020101</v>
      </c>
      <c r="E1657" s="259" t="s">
        <v>369</v>
      </c>
      <c r="F1657" s="409">
        <v>37815309</v>
      </c>
      <c r="G1657" s="404">
        <v>9964311.1453775521</v>
      </c>
      <c r="H1657" s="404">
        <v>9964311.1453775521</v>
      </c>
      <c r="I1657" s="404">
        <v>9964311.1453775521</v>
      </c>
    </row>
    <row r="1658" spans="1:9">
      <c r="A1658" s="357"/>
      <c r="B1658" s="259"/>
      <c r="C1658" s="402" t="s">
        <v>1281</v>
      </c>
      <c r="D1658" s="356">
        <v>21020102</v>
      </c>
      <c r="E1658" s="259" t="s">
        <v>99</v>
      </c>
      <c r="F1658" s="409">
        <v>15160798</v>
      </c>
      <c r="G1658" s="404">
        <v>3904222.941784827</v>
      </c>
      <c r="H1658" s="404">
        <v>3904222.941784827</v>
      </c>
      <c r="I1658" s="404">
        <v>3904222.941784827</v>
      </c>
    </row>
    <row r="1659" spans="1:9">
      <c r="A1659" s="357"/>
      <c r="B1659" s="259"/>
      <c r="C1659" s="402" t="s">
        <v>1281</v>
      </c>
      <c r="D1659" s="356">
        <v>21020103</v>
      </c>
      <c r="E1659" s="259" t="s">
        <v>370</v>
      </c>
      <c r="F1659" s="409">
        <v>6078038</v>
      </c>
      <c r="G1659" s="404">
        <v>2112519.3049219567</v>
      </c>
      <c r="H1659" s="404">
        <v>2112519.3049219567</v>
      </c>
      <c r="I1659" s="404">
        <v>2112519.3049219567</v>
      </c>
    </row>
    <row r="1660" spans="1:9">
      <c r="A1660" s="357"/>
      <c r="B1660" s="259"/>
      <c r="C1660" s="402" t="s">
        <v>1281</v>
      </c>
      <c r="D1660" s="356">
        <v>21020104</v>
      </c>
      <c r="E1660" s="259" t="s">
        <v>371</v>
      </c>
      <c r="F1660" s="409">
        <v>6078038</v>
      </c>
      <c r="G1660" s="404">
        <v>1953357.2268000001</v>
      </c>
      <c r="H1660" s="404">
        <v>1953357.2268000001</v>
      </c>
      <c r="I1660" s="404">
        <v>1953357.2268000001</v>
      </c>
    </row>
    <row r="1661" spans="1:9">
      <c r="A1661" s="357"/>
      <c r="B1661" s="259"/>
      <c r="C1661" s="402" t="s">
        <v>1281</v>
      </c>
      <c r="D1661" s="356">
        <v>21020105</v>
      </c>
      <c r="E1661" s="259" t="s">
        <v>372</v>
      </c>
      <c r="F1661" s="409">
        <v>1278539</v>
      </c>
      <c r="G1661" s="404">
        <v>249649.52000000002</v>
      </c>
      <c r="H1661" s="404">
        <v>249649.52000000002</v>
      </c>
      <c r="I1661" s="404">
        <v>249649.52000000002</v>
      </c>
    </row>
    <row r="1662" spans="1:9">
      <c r="A1662" s="357"/>
      <c r="B1662" s="259"/>
      <c r="C1662" s="402" t="s">
        <v>1281</v>
      </c>
      <c r="D1662" s="356">
        <v>21020106</v>
      </c>
      <c r="E1662" s="259" t="s">
        <v>373</v>
      </c>
      <c r="F1662" s="409">
        <v>5699809</v>
      </c>
      <c r="G1662" s="404">
        <v>4465829.9039000003</v>
      </c>
      <c r="H1662" s="404">
        <v>4465829.9039000003</v>
      </c>
      <c r="I1662" s="404">
        <v>4465829.9039000003</v>
      </c>
    </row>
    <row r="1663" spans="1:9">
      <c r="A1663" s="357"/>
      <c r="B1663" s="259"/>
      <c r="C1663" s="402" t="s">
        <v>1281</v>
      </c>
      <c r="D1663" s="356">
        <v>21020107</v>
      </c>
      <c r="E1663" s="259" t="s">
        <v>374</v>
      </c>
      <c r="F1663" s="409">
        <v>4397232</v>
      </c>
      <c r="G1663" s="404">
        <v>648000</v>
      </c>
      <c r="H1663" s="404">
        <v>648000</v>
      </c>
      <c r="I1663" s="404">
        <v>648000</v>
      </c>
    </row>
    <row r="1664" spans="1:9">
      <c r="A1664" s="357"/>
      <c r="B1664" s="259"/>
      <c r="C1664" s="402" t="s">
        <v>1281</v>
      </c>
      <c r="D1664" s="400">
        <v>21020143</v>
      </c>
      <c r="E1664" s="259" t="s">
        <v>398</v>
      </c>
      <c r="F1664" s="409">
        <v>8676687</v>
      </c>
      <c r="G1664" s="404">
        <v>2043433.8719752699</v>
      </c>
      <c r="H1664" s="404">
        <v>2043433.8719752699</v>
      </c>
      <c r="I1664" s="404">
        <v>2043433.8719752699</v>
      </c>
    </row>
    <row r="1665" spans="1:9">
      <c r="A1665" s="357"/>
      <c r="B1665" s="259"/>
      <c r="C1665" s="402" t="s">
        <v>1281</v>
      </c>
      <c r="D1665" s="400" t="s">
        <v>2157</v>
      </c>
      <c r="E1665" s="259" t="s">
        <v>1613</v>
      </c>
      <c r="F1665" s="409">
        <v>141332</v>
      </c>
      <c r="G1665" s="404">
        <v>141332.10999999999</v>
      </c>
      <c r="H1665" s="404">
        <v>141332.10999999999</v>
      </c>
      <c r="I1665" s="404">
        <v>141332.10999999999</v>
      </c>
    </row>
    <row r="1666" spans="1:9" s="310" customFormat="1" ht="31.5">
      <c r="A1666" s="359" t="s">
        <v>1751</v>
      </c>
      <c r="B1666" s="308" t="s">
        <v>692</v>
      </c>
      <c r="C1666" s="405" t="s">
        <v>1282</v>
      </c>
      <c r="D1666" s="400"/>
      <c r="E1666" s="308"/>
      <c r="F1666" s="326">
        <f>SUM(F1656:F1665)</f>
        <v>142323855</v>
      </c>
      <c r="G1666" s="326">
        <f>SUM(G1656:G1665)</f>
        <v>70140955.06375961</v>
      </c>
      <c r="H1666" s="326">
        <f>SUM(H1656:H1665)</f>
        <v>70140955.06375961</v>
      </c>
      <c r="I1666" s="326">
        <f>SUM(I1656:I1665)</f>
        <v>70140955.06375961</v>
      </c>
    </row>
    <row r="1667" spans="1:9">
      <c r="A1667" s="357"/>
      <c r="B1667" s="259"/>
      <c r="C1667" s="406" t="s">
        <v>1283</v>
      </c>
      <c r="D1667" s="356">
        <v>22020105</v>
      </c>
      <c r="E1667" s="259" t="s">
        <v>1250</v>
      </c>
      <c r="F1667" s="304">
        <v>22312018.609999999</v>
      </c>
      <c r="G1667" s="404">
        <v>17077000</v>
      </c>
      <c r="H1667" s="304">
        <v>19077000</v>
      </c>
      <c r="I1667" s="304">
        <v>19077000</v>
      </c>
    </row>
    <row r="1668" spans="1:9">
      <c r="A1668" s="357"/>
      <c r="B1668" s="259"/>
      <c r="C1668" s="406" t="s">
        <v>1283</v>
      </c>
      <c r="D1668" s="356">
        <v>22020108</v>
      </c>
      <c r="E1668" s="259" t="s">
        <v>1635</v>
      </c>
      <c r="F1668" s="304"/>
      <c r="G1668" s="404">
        <v>6145000</v>
      </c>
      <c r="H1668" s="304">
        <v>8645000</v>
      </c>
      <c r="I1668" s="304">
        <v>8645000</v>
      </c>
    </row>
    <row r="1669" spans="1:9">
      <c r="A1669" s="357"/>
      <c r="B1669" s="259"/>
      <c r="C1669" s="406" t="s">
        <v>1283</v>
      </c>
      <c r="D1669" s="356">
        <v>22020203</v>
      </c>
      <c r="E1669" s="259" t="s">
        <v>20</v>
      </c>
      <c r="F1669" s="304"/>
      <c r="G1669" s="404">
        <v>800000</v>
      </c>
      <c r="H1669" s="304">
        <v>1000000</v>
      </c>
      <c r="I1669" s="304">
        <v>1000000</v>
      </c>
    </row>
    <row r="1670" spans="1:9">
      <c r="A1670" s="357"/>
      <c r="B1670" s="259"/>
      <c r="C1670" s="406" t="s">
        <v>1283</v>
      </c>
      <c r="D1670" s="356">
        <v>22020209</v>
      </c>
      <c r="E1670" s="259" t="s">
        <v>34</v>
      </c>
      <c r="F1670" s="304"/>
      <c r="G1670" s="404">
        <v>35000</v>
      </c>
      <c r="H1670" s="304">
        <v>35000</v>
      </c>
      <c r="I1670" s="304">
        <v>35000</v>
      </c>
    </row>
    <row r="1671" spans="1:9">
      <c r="A1671" s="357"/>
      <c r="B1671" s="259"/>
      <c r="C1671" s="406" t="s">
        <v>1283</v>
      </c>
      <c r="D1671" s="356">
        <v>22020301</v>
      </c>
      <c r="E1671" s="259" t="s">
        <v>5</v>
      </c>
      <c r="F1671" s="304">
        <v>8472253.2100000009</v>
      </c>
      <c r="G1671" s="404">
        <v>7102255.9000000004</v>
      </c>
      <c r="H1671" s="304">
        <v>6502255.9000000004</v>
      </c>
      <c r="I1671" s="304">
        <v>6502255.9000000004</v>
      </c>
    </row>
    <row r="1672" spans="1:9">
      <c r="A1672" s="357"/>
      <c r="B1672" s="259"/>
      <c r="C1672" s="406" t="s">
        <v>1283</v>
      </c>
      <c r="D1672" s="356">
        <v>22020305</v>
      </c>
      <c r="E1672" s="259" t="s">
        <v>35</v>
      </c>
      <c r="F1672" s="304">
        <v>4773350.4000000004</v>
      </c>
      <c r="G1672" s="404">
        <v>5427610</v>
      </c>
      <c r="H1672" s="304">
        <v>7427610</v>
      </c>
      <c r="I1672" s="304">
        <v>7427610</v>
      </c>
    </row>
    <row r="1673" spans="1:9">
      <c r="A1673" s="357"/>
      <c r="B1673" s="259"/>
      <c r="C1673" s="406" t="s">
        <v>1283</v>
      </c>
      <c r="D1673" s="356">
        <v>22020309</v>
      </c>
      <c r="E1673" s="259" t="s">
        <v>7</v>
      </c>
      <c r="F1673" s="304"/>
      <c r="G1673" s="404">
        <v>886900</v>
      </c>
      <c r="H1673" s="304">
        <v>886900</v>
      </c>
      <c r="I1673" s="304">
        <v>886900</v>
      </c>
    </row>
    <row r="1674" spans="1:9">
      <c r="A1674" s="357"/>
      <c r="B1674" s="259"/>
      <c r="C1674" s="406" t="s">
        <v>1283</v>
      </c>
      <c r="D1674" s="356">
        <v>22020315</v>
      </c>
      <c r="E1674" s="259" t="s">
        <v>8</v>
      </c>
      <c r="F1674" s="304">
        <v>6609254.4000000004</v>
      </c>
      <c r="G1674" s="404">
        <v>5525000</v>
      </c>
      <c r="H1674" s="304">
        <v>5025000</v>
      </c>
      <c r="I1674" s="304">
        <v>5025000</v>
      </c>
    </row>
    <row r="1675" spans="1:9">
      <c r="A1675" s="357"/>
      <c r="B1675" s="259"/>
      <c r="C1675" s="406" t="s">
        <v>1283</v>
      </c>
      <c r="D1675" s="356">
        <v>22020401</v>
      </c>
      <c r="E1675" s="259" t="s">
        <v>1985</v>
      </c>
      <c r="F1675" s="304">
        <v>2339343.2999999998</v>
      </c>
      <c r="G1675" s="404">
        <v>2554500</v>
      </c>
      <c r="H1675" s="304">
        <v>2054500</v>
      </c>
      <c r="I1675" s="304">
        <v>2054500</v>
      </c>
    </row>
    <row r="1676" spans="1:9">
      <c r="A1676" s="357"/>
      <c r="B1676" s="259"/>
      <c r="C1676" s="406" t="s">
        <v>1283</v>
      </c>
      <c r="D1676" s="356">
        <v>22020402</v>
      </c>
      <c r="E1676" s="259" t="s">
        <v>36</v>
      </c>
      <c r="F1676" s="304">
        <v>76496</v>
      </c>
      <c r="G1676" s="404">
        <v>80000</v>
      </c>
      <c r="H1676" s="304">
        <v>80000</v>
      </c>
      <c r="I1676" s="304">
        <v>80000</v>
      </c>
    </row>
    <row r="1677" spans="1:9">
      <c r="A1677" s="357"/>
      <c r="B1677" s="259"/>
      <c r="C1677" s="406" t="s">
        <v>1283</v>
      </c>
      <c r="D1677" s="356">
        <v>22020404</v>
      </c>
      <c r="E1677" s="259" t="s">
        <v>735</v>
      </c>
      <c r="F1677" s="304">
        <v>525910</v>
      </c>
      <c r="G1677" s="404">
        <v>550000</v>
      </c>
      <c r="H1677" s="304">
        <v>550000</v>
      </c>
      <c r="I1677" s="304">
        <v>550000</v>
      </c>
    </row>
    <row r="1678" spans="1:9">
      <c r="A1678" s="357"/>
      <c r="B1678" s="259"/>
      <c r="C1678" s="406" t="s">
        <v>1283</v>
      </c>
      <c r="D1678" s="356">
        <v>22020405</v>
      </c>
      <c r="E1678" s="259" t="s">
        <v>9</v>
      </c>
      <c r="F1678" s="304">
        <v>458976</v>
      </c>
      <c r="G1678" s="404">
        <v>800000</v>
      </c>
      <c r="H1678" s="304">
        <v>800000</v>
      </c>
      <c r="I1678" s="304">
        <v>800000</v>
      </c>
    </row>
    <row r="1679" spans="1:9">
      <c r="A1679" s="357"/>
      <c r="B1679" s="259"/>
      <c r="C1679" s="406" t="s">
        <v>1283</v>
      </c>
      <c r="D1679" s="356">
        <v>22020406</v>
      </c>
      <c r="E1679" s="259" t="s">
        <v>45</v>
      </c>
      <c r="F1679" s="304"/>
      <c r="G1679" s="404">
        <v>1890000</v>
      </c>
      <c r="H1679" s="304">
        <v>1890000</v>
      </c>
      <c r="I1679" s="304">
        <v>1890000</v>
      </c>
    </row>
    <row r="1680" spans="1:9">
      <c r="A1680" s="357"/>
      <c r="B1680" s="259"/>
      <c r="C1680" s="406" t="s">
        <v>1283</v>
      </c>
      <c r="D1680" s="356">
        <v>22020702</v>
      </c>
      <c r="E1680" s="259" t="s">
        <v>129</v>
      </c>
      <c r="F1680" s="304">
        <v>573720</v>
      </c>
      <c r="G1680" s="404">
        <v>600000</v>
      </c>
      <c r="H1680" s="304">
        <v>600000</v>
      </c>
      <c r="I1680" s="304">
        <v>600000</v>
      </c>
    </row>
    <row r="1681" spans="1:9">
      <c r="A1681" s="357"/>
      <c r="B1681" s="259"/>
      <c r="C1681" s="406" t="s">
        <v>1283</v>
      </c>
      <c r="D1681" s="356">
        <v>22020709</v>
      </c>
      <c r="E1681" s="259" t="s">
        <v>23</v>
      </c>
      <c r="F1681" s="304">
        <v>1243060</v>
      </c>
      <c r="G1681" s="404">
        <v>2800000</v>
      </c>
      <c r="H1681" s="304">
        <v>2800000</v>
      </c>
      <c r="I1681" s="304">
        <v>2800000</v>
      </c>
    </row>
    <row r="1682" spans="1:9">
      <c r="A1682" s="357"/>
      <c r="B1682" s="259"/>
      <c r="C1682" s="406" t="s">
        <v>1283</v>
      </c>
      <c r="D1682" s="356">
        <v>22020801</v>
      </c>
      <c r="E1682" s="259" t="s">
        <v>13</v>
      </c>
      <c r="F1682" s="304">
        <v>7844593.0899999999</v>
      </c>
      <c r="G1682" s="404">
        <v>7187000</v>
      </c>
      <c r="H1682" s="304">
        <v>7187000</v>
      </c>
      <c r="I1682" s="304">
        <v>7187000</v>
      </c>
    </row>
    <row r="1683" spans="1:9">
      <c r="A1683" s="357"/>
      <c r="B1683" s="259"/>
      <c r="C1683" s="406" t="s">
        <v>1283</v>
      </c>
      <c r="D1683" s="356">
        <v>22020803</v>
      </c>
      <c r="E1683" s="259" t="s">
        <v>14</v>
      </c>
      <c r="F1683" s="304">
        <v>2476128</v>
      </c>
      <c r="G1683" s="404">
        <v>2440000</v>
      </c>
      <c r="H1683" s="304">
        <v>5040000</v>
      </c>
      <c r="I1683" s="304">
        <v>5040000</v>
      </c>
    </row>
    <row r="1684" spans="1:9">
      <c r="A1684" s="357"/>
      <c r="B1684" s="259"/>
      <c r="C1684" s="406" t="s">
        <v>1283</v>
      </c>
      <c r="D1684" s="356">
        <v>22021001</v>
      </c>
      <c r="E1684" s="259" t="s">
        <v>16</v>
      </c>
      <c r="F1684" s="304">
        <v>10429035</v>
      </c>
      <c r="G1684" s="404">
        <v>9880460</v>
      </c>
      <c r="H1684" s="304">
        <v>9880460</v>
      </c>
      <c r="I1684" s="304">
        <v>9880460</v>
      </c>
    </row>
    <row r="1685" spans="1:9">
      <c r="A1685" s="357"/>
      <c r="B1685" s="259"/>
      <c r="C1685" s="406" t="s">
        <v>1283</v>
      </c>
      <c r="D1685" s="356">
        <v>22021003</v>
      </c>
      <c r="E1685" s="259" t="s">
        <v>17</v>
      </c>
      <c r="F1685" s="304">
        <v>2658236</v>
      </c>
      <c r="G1685" s="404">
        <v>2300000</v>
      </c>
      <c r="H1685" s="304">
        <v>1736000</v>
      </c>
      <c r="I1685" s="304">
        <v>1736000</v>
      </c>
    </row>
    <row r="1686" spans="1:9">
      <c r="A1686" s="357"/>
      <c r="B1686" s="259"/>
      <c r="C1686" s="406" t="s">
        <v>1283</v>
      </c>
      <c r="D1686" s="356">
        <v>22021009</v>
      </c>
      <c r="E1686" s="259" t="s">
        <v>101</v>
      </c>
      <c r="F1686" s="304">
        <v>1895212</v>
      </c>
      <c r="G1686" s="404">
        <v>3794000</v>
      </c>
      <c r="H1686" s="304">
        <v>5338000</v>
      </c>
      <c r="I1686" s="304">
        <v>5338000</v>
      </c>
    </row>
    <row r="1687" spans="1:9">
      <c r="A1687" s="357"/>
      <c r="B1687" s="259"/>
      <c r="C1687" s="406" t="s">
        <v>1283</v>
      </c>
      <c r="D1687" s="356">
        <v>22021034</v>
      </c>
      <c r="E1687" s="259" t="s">
        <v>1634</v>
      </c>
      <c r="F1687" s="304"/>
      <c r="G1687" s="404">
        <v>634200</v>
      </c>
      <c r="H1687" s="304">
        <v>634200</v>
      </c>
      <c r="I1687" s="304">
        <v>634200</v>
      </c>
    </row>
    <row r="1688" spans="1:9">
      <c r="A1688" s="357"/>
      <c r="B1688" s="259"/>
      <c r="C1688" s="406" t="s">
        <v>1283</v>
      </c>
      <c r="D1688" s="356">
        <v>22020612</v>
      </c>
      <c r="E1688" s="259" t="s">
        <v>1284</v>
      </c>
      <c r="F1688" s="304">
        <v>37039364.229999997</v>
      </c>
      <c r="G1688" s="404">
        <v>35880000</v>
      </c>
      <c r="H1688" s="304">
        <v>41400000</v>
      </c>
      <c r="I1688" s="304">
        <v>41400000</v>
      </c>
    </row>
    <row r="1689" spans="1:9" s="310" customFormat="1" ht="31.5">
      <c r="A1689" s="359" t="s">
        <v>1751</v>
      </c>
      <c r="B1689" s="308" t="s">
        <v>692</v>
      </c>
      <c r="C1689" s="407" t="s">
        <v>1287</v>
      </c>
      <c r="D1689" s="400"/>
      <c r="E1689" s="308"/>
      <c r="F1689" s="326">
        <f>SUM(F1667:F1688)</f>
        <v>109726950.23999998</v>
      </c>
      <c r="G1689" s="326">
        <f>SUM(G1667:G1688)</f>
        <v>114388925.90000001</v>
      </c>
      <c r="H1689" s="326">
        <f>SUM(H1667:H1688)</f>
        <v>128588925.90000001</v>
      </c>
      <c r="I1689" s="326">
        <f>SUM(I1667:I1688)</f>
        <v>128588925.90000001</v>
      </c>
    </row>
    <row r="1690" spans="1:9" s="310" customFormat="1" ht="31.5">
      <c r="A1690" s="359" t="s">
        <v>1751</v>
      </c>
      <c r="B1690" s="308" t="s">
        <v>692</v>
      </c>
      <c r="C1690" s="407" t="s">
        <v>1288</v>
      </c>
      <c r="D1690" s="400"/>
      <c r="E1690" s="308"/>
      <c r="F1690" s="326">
        <f>F1689+F1666</f>
        <v>252050805.23999998</v>
      </c>
      <c r="G1690" s="326">
        <f>G1689+G1666</f>
        <v>184529880.9637596</v>
      </c>
      <c r="H1690" s="326">
        <f>H1689+H1666</f>
        <v>198729880.9637596</v>
      </c>
      <c r="I1690" s="326">
        <f>I1689+I1666</f>
        <v>198729880.9637596</v>
      </c>
    </row>
    <row r="1691" spans="1:9" s="310" customFormat="1">
      <c r="A1691" s="359"/>
      <c r="B1691" s="308"/>
      <c r="C1691" s="407"/>
      <c r="D1691" s="400"/>
      <c r="E1691" s="308"/>
      <c r="F1691" s="408"/>
      <c r="G1691" s="404"/>
      <c r="H1691" s="326"/>
      <c r="I1691" s="326"/>
    </row>
    <row r="1692" spans="1:9" s="310" customFormat="1">
      <c r="A1692" s="359" t="s">
        <v>1752</v>
      </c>
      <c r="B1692" s="308" t="s">
        <v>168</v>
      </c>
      <c r="C1692" s="407"/>
      <c r="D1692" s="400"/>
      <c r="E1692" s="308"/>
      <c r="F1692" s="408"/>
      <c r="G1692" s="404"/>
      <c r="H1692" s="326"/>
      <c r="I1692" s="326"/>
    </row>
    <row r="1693" spans="1:9">
      <c r="A1693" s="357"/>
      <c r="B1693" s="259"/>
      <c r="C1693" s="402" t="s">
        <v>1281</v>
      </c>
      <c r="D1693" s="356">
        <v>21010101</v>
      </c>
      <c r="E1693" s="259" t="s">
        <v>368</v>
      </c>
      <c r="F1693" s="304">
        <v>40872620</v>
      </c>
      <c r="G1693" s="404">
        <v>25180269</v>
      </c>
      <c r="H1693" s="404">
        <v>25180269</v>
      </c>
      <c r="I1693" s="404">
        <v>25180269</v>
      </c>
    </row>
    <row r="1694" spans="1:9">
      <c r="A1694" s="357"/>
      <c r="B1694" s="259"/>
      <c r="C1694" s="402" t="s">
        <v>1281</v>
      </c>
      <c r="D1694" s="356">
        <v>21020101</v>
      </c>
      <c r="E1694" s="259" t="s">
        <v>369</v>
      </c>
      <c r="F1694" s="304"/>
      <c r="G1694" s="404">
        <v>6295062</v>
      </c>
      <c r="H1694" s="404">
        <v>6295062</v>
      </c>
      <c r="I1694" s="404">
        <v>6295062</v>
      </c>
    </row>
    <row r="1695" spans="1:9">
      <c r="A1695" s="357"/>
      <c r="B1695" s="259"/>
      <c r="C1695" s="402" t="s">
        <v>1281</v>
      </c>
      <c r="D1695" s="356">
        <v>21020102</v>
      </c>
      <c r="E1695" s="259" t="s">
        <v>99</v>
      </c>
      <c r="F1695" s="304"/>
      <c r="G1695" s="404">
        <v>2518025</v>
      </c>
      <c r="H1695" s="404">
        <v>2518025</v>
      </c>
      <c r="I1695" s="404">
        <v>2518025</v>
      </c>
    </row>
    <row r="1696" spans="1:9">
      <c r="A1696" s="357"/>
      <c r="B1696" s="259"/>
      <c r="C1696" s="402" t="s">
        <v>1281</v>
      </c>
      <c r="D1696" s="356">
        <v>21020103</v>
      </c>
      <c r="E1696" s="259" t="s">
        <v>370</v>
      </c>
      <c r="F1696" s="304"/>
      <c r="G1696" s="404">
        <v>1259012</v>
      </c>
      <c r="H1696" s="404">
        <v>1259012</v>
      </c>
      <c r="I1696" s="404">
        <v>1259012</v>
      </c>
    </row>
    <row r="1697" spans="1:9">
      <c r="A1697" s="357"/>
      <c r="B1697" s="259"/>
      <c r="C1697" s="402" t="s">
        <v>1281</v>
      </c>
      <c r="D1697" s="356">
        <v>21020104</v>
      </c>
      <c r="E1697" s="259" t="s">
        <v>371</v>
      </c>
      <c r="F1697" s="304"/>
      <c r="G1697" s="404">
        <v>1259012</v>
      </c>
      <c r="H1697" s="404">
        <v>1259012</v>
      </c>
      <c r="I1697" s="404">
        <v>1259012</v>
      </c>
    </row>
    <row r="1698" spans="1:9">
      <c r="A1698" s="357"/>
      <c r="B1698" s="259"/>
      <c r="C1698" s="402" t="s">
        <v>1281</v>
      </c>
      <c r="D1698" s="356">
        <v>21020105</v>
      </c>
      <c r="E1698" s="259" t="s">
        <v>372</v>
      </c>
      <c r="F1698" s="304"/>
      <c r="G1698" s="404">
        <v>70717</v>
      </c>
      <c r="H1698" s="404">
        <v>70717</v>
      </c>
      <c r="I1698" s="404">
        <v>70717</v>
      </c>
    </row>
    <row r="1699" spans="1:9">
      <c r="A1699" s="357"/>
      <c r="B1699" s="259"/>
      <c r="C1699" s="402" t="s">
        <v>1281</v>
      </c>
      <c r="D1699" s="356">
        <v>21020106</v>
      </c>
      <c r="E1699" s="259" t="s">
        <v>373</v>
      </c>
      <c r="F1699" s="304"/>
      <c r="G1699" s="404">
        <v>2518026.9000000004</v>
      </c>
      <c r="H1699" s="404">
        <v>2518026.9000000004</v>
      </c>
      <c r="I1699" s="404">
        <v>2518026.9000000004</v>
      </c>
    </row>
    <row r="1700" spans="1:9">
      <c r="A1700" s="357"/>
      <c r="B1700" s="259"/>
      <c r="C1700" s="402" t="s">
        <v>1281</v>
      </c>
      <c r="D1700" s="356">
        <v>21020107</v>
      </c>
      <c r="E1700" s="259" t="s">
        <v>374</v>
      </c>
      <c r="F1700" s="304"/>
      <c r="G1700" s="404">
        <v>648000</v>
      </c>
      <c r="H1700" s="404">
        <v>648000</v>
      </c>
      <c r="I1700" s="404">
        <v>648000</v>
      </c>
    </row>
    <row r="1701" spans="1:9">
      <c r="A1701" s="357"/>
      <c r="B1701" s="259"/>
      <c r="C1701" s="402" t="s">
        <v>1281</v>
      </c>
      <c r="D1701" s="356">
        <v>21020108</v>
      </c>
      <c r="E1701" s="259" t="s">
        <v>381</v>
      </c>
      <c r="F1701" s="304"/>
      <c r="G1701" s="404">
        <v>120000</v>
      </c>
      <c r="H1701" s="404">
        <v>120000</v>
      </c>
      <c r="I1701" s="404">
        <v>120000</v>
      </c>
    </row>
    <row r="1702" spans="1:9" s="310" customFormat="1">
      <c r="A1702" s="359" t="s">
        <v>1752</v>
      </c>
      <c r="B1702" s="308" t="s">
        <v>168</v>
      </c>
      <c r="C1702" s="405" t="s">
        <v>1282</v>
      </c>
      <c r="D1702" s="400"/>
      <c r="E1702" s="308"/>
      <c r="F1702" s="326">
        <f>SUM(F1693:F1701)</f>
        <v>40872620</v>
      </c>
      <c r="G1702" s="326">
        <f>SUM(G1693:G1701)</f>
        <v>39868123.899999999</v>
      </c>
      <c r="H1702" s="326">
        <f>SUM(H1693:H1701)</f>
        <v>39868123.899999999</v>
      </c>
      <c r="I1702" s="326">
        <f>SUM(I1693:I1701)</f>
        <v>39868123.899999999</v>
      </c>
    </row>
    <row r="1703" spans="1:9">
      <c r="A1703" s="357"/>
      <c r="B1703" s="259"/>
      <c r="C1703" s="406" t="s">
        <v>1283</v>
      </c>
      <c r="D1703" s="356">
        <v>22020801</v>
      </c>
      <c r="E1703" s="259" t="s">
        <v>734</v>
      </c>
      <c r="F1703" s="304">
        <v>99827.28</v>
      </c>
      <c r="G1703" s="404">
        <v>100850</v>
      </c>
      <c r="H1703" s="304">
        <v>47850</v>
      </c>
      <c r="I1703" s="304">
        <v>47850</v>
      </c>
    </row>
    <row r="1704" spans="1:9">
      <c r="A1704" s="357"/>
      <c r="B1704" s="259"/>
      <c r="C1704" s="406" t="s">
        <v>1283</v>
      </c>
      <c r="D1704" s="356">
        <v>22020105</v>
      </c>
      <c r="E1704" s="259" t="s">
        <v>1250</v>
      </c>
      <c r="F1704" s="304">
        <v>424552.8</v>
      </c>
      <c r="G1704" s="404">
        <v>402000</v>
      </c>
      <c r="H1704" s="304">
        <v>102000</v>
      </c>
      <c r="I1704" s="304">
        <v>102000</v>
      </c>
    </row>
    <row r="1705" spans="1:9">
      <c r="A1705" s="357"/>
      <c r="B1705" s="259"/>
      <c r="C1705" s="406" t="s">
        <v>1283</v>
      </c>
      <c r="D1705" s="356">
        <v>22020301</v>
      </c>
      <c r="E1705" s="259" t="s">
        <v>5</v>
      </c>
      <c r="F1705" s="304">
        <v>487571.16</v>
      </c>
      <c r="G1705" s="404">
        <v>500030.48</v>
      </c>
      <c r="H1705" s="304">
        <v>332030.48</v>
      </c>
      <c r="I1705" s="304">
        <v>332030.48</v>
      </c>
    </row>
    <row r="1706" spans="1:9">
      <c r="A1706" s="357"/>
      <c r="B1706" s="259"/>
      <c r="C1706" s="406" t="s">
        <v>1283</v>
      </c>
      <c r="D1706" s="356">
        <v>22020303</v>
      </c>
      <c r="E1706" s="259" t="s">
        <v>6</v>
      </c>
      <c r="F1706" s="304">
        <v>948359.16</v>
      </c>
      <c r="G1706" s="404">
        <v>900000</v>
      </c>
      <c r="H1706" s="304">
        <v>219000</v>
      </c>
      <c r="I1706" s="304">
        <v>219000</v>
      </c>
    </row>
    <row r="1707" spans="1:9">
      <c r="A1707" s="357"/>
      <c r="B1707" s="259"/>
      <c r="C1707" s="406" t="s">
        <v>1283</v>
      </c>
      <c r="D1707" s="356">
        <v>22020304</v>
      </c>
      <c r="E1707" s="259" t="s">
        <v>55</v>
      </c>
      <c r="F1707" s="304">
        <v>29260</v>
      </c>
      <c r="G1707" s="404">
        <v>32400</v>
      </c>
      <c r="H1707" s="304">
        <v>32400</v>
      </c>
      <c r="I1707" s="304">
        <v>32400</v>
      </c>
    </row>
    <row r="1708" spans="1:9">
      <c r="A1708" s="357"/>
      <c r="B1708" s="259"/>
      <c r="C1708" s="406" t="s">
        <v>1283</v>
      </c>
      <c r="D1708" s="356">
        <v>22020401</v>
      </c>
      <c r="E1708" s="259" t="s">
        <v>1985</v>
      </c>
      <c r="F1708" s="304">
        <v>114744</v>
      </c>
      <c r="G1708" s="404">
        <v>100000</v>
      </c>
      <c r="H1708" s="304">
        <v>60000</v>
      </c>
      <c r="I1708" s="304">
        <v>60000</v>
      </c>
    </row>
    <row r="1709" spans="1:9">
      <c r="A1709" s="357"/>
      <c r="B1709" s="259"/>
      <c r="C1709" s="406" t="s">
        <v>1283</v>
      </c>
      <c r="D1709" s="356">
        <v>22020402</v>
      </c>
      <c r="E1709" s="259" t="s">
        <v>36</v>
      </c>
      <c r="F1709" s="304">
        <v>161215.32</v>
      </c>
      <c r="G1709" s="404">
        <v>120000</v>
      </c>
      <c r="H1709" s="304">
        <v>120000</v>
      </c>
      <c r="I1709" s="304">
        <v>120000</v>
      </c>
    </row>
    <row r="1710" spans="1:9">
      <c r="A1710" s="357"/>
      <c r="B1710" s="259"/>
      <c r="C1710" s="406" t="s">
        <v>1283</v>
      </c>
      <c r="D1710" s="356">
        <v>22020404</v>
      </c>
      <c r="E1710" s="259" t="s">
        <v>735</v>
      </c>
      <c r="F1710" s="304">
        <v>86058</v>
      </c>
      <c r="G1710" s="404">
        <v>316000</v>
      </c>
      <c r="H1710" s="304">
        <v>116000</v>
      </c>
      <c r="I1710" s="304">
        <v>116000</v>
      </c>
    </row>
    <row r="1711" spans="1:9">
      <c r="A1711" s="357"/>
      <c r="B1711" s="259"/>
      <c r="C1711" s="406" t="s">
        <v>1283</v>
      </c>
      <c r="D1711" s="356">
        <v>22020405</v>
      </c>
      <c r="E1711" s="259" t="s">
        <v>9</v>
      </c>
      <c r="F1711" s="304">
        <v>114744</v>
      </c>
      <c r="G1711" s="404">
        <v>128000</v>
      </c>
      <c r="H1711" s="304">
        <v>128000</v>
      </c>
      <c r="I1711" s="304">
        <v>128000</v>
      </c>
    </row>
    <row r="1712" spans="1:9">
      <c r="A1712" s="357"/>
      <c r="B1712" s="259"/>
      <c r="C1712" s="406" t="s">
        <v>1283</v>
      </c>
      <c r="D1712" s="356">
        <v>22020709</v>
      </c>
      <c r="E1712" s="259" t="s">
        <v>23</v>
      </c>
      <c r="F1712" s="304">
        <v>334670</v>
      </c>
      <c r="G1712" s="404">
        <v>300000</v>
      </c>
      <c r="H1712" s="304">
        <v>300000</v>
      </c>
      <c r="I1712" s="304">
        <v>300000</v>
      </c>
    </row>
    <row r="1713" spans="1:9">
      <c r="A1713" s="357"/>
      <c r="B1713" s="259"/>
      <c r="C1713" s="406" t="s">
        <v>1283</v>
      </c>
      <c r="D1713" s="356">
        <v>22020901</v>
      </c>
      <c r="E1713" s="259" t="s">
        <v>15</v>
      </c>
      <c r="F1713" s="304">
        <v>4781</v>
      </c>
      <c r="G1713" s="404">
        <v>1992</v>
      </c>
      <c r="H1713" s="304">
        <v>1992</v>
      </c>
      <c r="I1713" s="304">
        <v>1992</v>
      </c>
    </row>
    <row r="1714" spans="1:9">
      <c r="A1714" s="357"/>
      <c r="B1714" s="259"/>
      <c r="C1714" s="406" t="s">
        <v>1283</v>
      </c>
      <c r="D1714" s="356">
        <v>22021001</v>
      </c>
      <c r="E1714" s="259" t="s">
        <v>16</v>
      </c>
      <c r="F1714" s="304">
        <v>38248</v>
      </c>
      <c r="G1714" s="404">
        <v>54000</v>
      </c>
      <c r="H1714" s="304">
        <v>24000</v>
      </c>
      <c r="I1714" s="304">
        <v>24000</v>
      </c>
    </row>
    <row r="1715" spans="1:9">
      <c r="A1715" s="357"/>
      <c r="B1715" s="259"/>
      <c r="C1715" s="406" t="s">
        <v>1283</v>
      </c>
      <c r="D1715" s="356">
        <v>22020403</v>
      </c>
      <c r="E1715" s="259" t="s">
        <v>58</v>
      </c>
      <c r="F1715" s="304">
        <v>202714.4</v>
      </c>
      <c r="G1715" s="404"/>
      <c r="H1715" s="304"/>
      <c r="I1715" s="304"/>
    </row>
    <row r="1716" spans="1:9">
      <c r="A1716" s="357"/>
      <c r="B1716" s="259"/>
      <c r="C1716" s="406" t="s">
        <v>1283</v>
      </c>
      <c r="D1716" s="356">
        <v>22020416</v>
      </c>
      <c r="E1716" s="259" t="s">
        <v>46</v>
      </c>
      <c r="F1716" s="304">
        <v>516348</v>
      </c>
      <c r="G1716" s="404"/>
      <c r="H1716" s="304"/>
      <c r="I1716" s="304"/>
    </row>
    <row r="1717" spans="1:9">
      <c r="A1717" s="357"/>
      <c r="B1717" s="259"/>
      <c r="C1717" s="406" t="s">
        <v>1283</v>
      </c>
      <c r="D1717" s="356">
        <v>22020605</v>
      </c>
      <c r="E1717" s="259" t="s">
        <v>4185</v>
      </c>
      <c r="F1717" s="304">
        <v>126361.83</v>
      </c>
      <c r="G1717" s="404"/>
      <c r="H1717" s="304"/>
      <c r="I1717" s="304"/>
    </row>
    <row r="1718" spans="1:9">
      <c r="A1718" s="357"/>
      <c r="B1718" s="259"/>
      <c r="C1718" s="406" t="s">
        <v>1283</v>
      </c>
      <c r="D1718" s="356">
        <v>22020803</v>
      </c>
      <c r="E1718" s="259" t="s">
        <v>14</v>
      </c>
      <c r="F1718" s="304">
        <v>144577.44</v>
      </c>
      <c r="G1718" s="404"/>
      <c r="H1718" s="304"/>
      <c r="I1718" s="304"/>
    </row>
    <row r="1719" spans="1:9" s="310" customFormat="1">
      <c r="A1719" s="359" t="s">
        <v>1752</v>
      </c>
      <c r="B1719" s="308" t="s">
        <v>168</v>
      </c>
      <c r="C1719" s="407" t="s">
        <v>1287</v>
      </c>
      <c r="D1719" s="400"/>
      <c r="E1719" s="308"/>
      <c r="F1719" s="326">
        <f>SUM(F1703:F1718)</f>
        <v>3834032.3899999997</v>
      </c>
      <c r="G1719" s="326">
        <f>SUM(G1703:G1718)</f>
        <v>2955272.48</v>
      </c>
      <c r="H1719" s="326">
        <f>SUM(H1703:H1718)</f>
        <v>1483272.48</v>
      </c>
      <c r="I1719" s="326">
        <f>SUM(I1703:I1718)</f>
        <v>1483272.48</v>
      </c>
    </row>
    <row r="1720" spans="1:9" s="310" customFormat="1">
      <c r="A1720" s="359" t="s">
        <v>1752</v>
      </c>
      <c r="B1720" s="308" t="s">
        <v>168</v>
      </c>
      <c r="C1720" s="407" t="s">
        <v>1288</v>
      </c>
      <c r="D1720" s="400"/>
      <c r="E1720" s="308"/>
      <c r="F1720" s="326">
        <f>F1719+F1702</f>
        <v>44706652.390000001</v>
      </c>
      <c r="G1720" s="326">
        <f>G1719+G1702</f>
        <v>42823396.379999995</v>
      </c>
      <c r="H1720" s="326">
        <f>H1719+H1702</f>
        <v>41351396.379999995</v>
      </c>
      <c r="I1720" s="326">
        <f>I1719+I1702</f>
        <v>41351396.379999995</v>
      </c>
    </row>
    <row r="1721" spans="1:9" s="310" customFormat="1">
      <c r="A1721" s="359"/>
      <c r="B1721" s="308"/>
      <c r="C1721" s="407"/>
      <c r="D1721" s="400"/>
      <c r="E1721" s="308"/>
      <c r="F1721" s="408"/>
      <c r="G1721" s="404"/>
      <c r="H1721" s="326"/>
      <c r="I1721" s="326"/>
    </row>
    <row r="1722" spans="1:9" s="310" customFormat="1">
      <c r="A1722" s="359" t="s">
        <v>1753</v>
      </c>
      <c r="B1722" s="410" t="s">
        <v>169</v>
      </c>
      <c r="C1722" s="407"/>
      <c r="D1722" s="400"/>
      <c r="E1722" s="308"/>
      <c r="F1722" s="408"/>
      <c r="G1722" s="404"/>
      <c r="H1722" s="326"/>
      <c r="I1722" s="326"/>
    </row>
    <row r="1723" spans="1:9">
      <c r="A1723" s="357"/>
      <c r="B1723" s="259"/>
      <c r="C1723" s="402" t="s">
        <v>1281</v>
      </c>
      <c r="D1723" s="356">
        <v>21010101</v>
      </c>
      <c r="E1723" s="259" t="s">
        <v>368</v>
      </c>
      <c r="F1723" s="304">
        <v>97514060</v>
      </c>
      <c r="G1723" s="404">
        <v>0</v>
      </c>
      <c r="H1723" s="304"/>
      <c r="I1723" s="304"/>
    </row>
    <row r="1724" spans="1:9">
      <c r="A1724" s="357"/>
      <c r="B1724" s="259"/>
      <c r="C1724" s="402" t="s">
        <v>1281</v>
      </c>
      <c r="D1724" s="400">
        <v>21010125</v>
      </c>
      <c r="E1724" s="259" t="s">
        <v>378</v>
      </c>
      <c r="F1724" s="304"/>
      <c r="G1724" s="404">
        <v>0</v>
      </c>
      <c r="H1724" s="304"/>
      <c r="I1724" s="304"/>
    </row>
    <row r="1725" spans="1:9">
      <c r="A1725" s="357"/>
      <c r="B1725" s="259"/>
      <c r="C1725" s="402" t="s">
        <v>1281</v>
      </c>
      <c r="D1725" s="356">
        <v>21020101</v>
      </c>
      <c r="E1725" s="259" t="s">
        <v>377</v>
      </c>
      <c r="F1725" s="304"/>
      <c r="G1725" s="404">
        <v>0</v>
      </c>
      <c r="H1725" s="304"/>
      <c r="I1725" s="304"/>
    </row>
    <row r="1726" spans="1:9">
      <c r="A1726" s="357"/>
      <c r="B1726" s="259"/>
      <c r="C1726" s="402" t="s">
        <v>1281</v>
      </c>
      <c r="D1726" s="356">
        <v>21020102</v>
      </c>
      <c r="E1726" s="259" t="s">
        <v>99</v>
      </c>
      <c r="F1726" s="304"/>
      <c r="G1726" s="404">
        <v>0</v>
      </c>
      <c r="H1726" s="304"/>
      <c r="I1726" s="304"/>
    </row>
    <row r="1727" spans="1:9">
      <c r="A1727" s="357"/>
      <c r="B1727" s="259"/>
      <c r="C1727" s="402" t="s">
        <v>1281</v>
      </c>
      <c r="D1727" s="356">
        <v>21020103</v>
      </c>
      <c r="E1727" s="259" t="s">
        <v>404</v>
      </c>
      <c r="F1727" s="304"/>
      <c r="G1727" s="404">
        <v>0</v>
      </c>
      <c r="H1727" s="304"/>
      <c r="I1727" s="304"/>
    </row>
    <row r="1728" spans="1:9">
      <c r="A1728" s="357"/>
      <c r="B1728" s="259"/>
      <c r="C1728" s="402" t="s">
        <v>1281</v>
      </c>
      <c r="D1728" s="356">
        <v>21020104</v>
      </c>
      <c r="E1728" s="259" t="s">
        <v>371</v>
      </c>
      <c r="F1728" s="304"/>
      <c r="G1728" s="404">
        <v>0</v>
      </c>
      <c r="H1728" s="304"/>
      <c r="I1728" s="304"/>
    </row>
    <row r="1729" spans="1:9">
      <c r="A1729" s="357"/>
      <c r="B1729" s="259"/>
      <c r="C1729" s="402" t="s">
        <v>1281</v>
      </c>
      <c r="D1729" s="356">
        <v>21020105</v>
      </c>
      <c r="E1729" s="259" t="s">
        <v>405</v>
      </c>
      <c r="F1729" s="304"/>
      <c r="G1729" s="404">
        <v>0</v>
      </c>
      <c r="H1729" s="304"/>
      <c r="I1729" s="304"/>
    </row>
    <row r="1730" spans="1:9">
      <c r="A1730" s="357"/>
      <c r="B1730" s="259"/>
      <c r="C1730" s="402" t="s">
        <v>1281</v>
      </c>
      <c r="D1730" s="356">
        <v>21020106</v>
      </c>
      <c r="E1730" s="259" t="s">
        <v>373</v>
      </c>
      <c r="F1730" s="304"/>
      <c r="G1730" s="404">
        <v>0</v>
      </c>
      <c r="H1730" s="304"/>
      <c r="I1730" s="304"/>
    </row>
    <row r="1731" spans="1:9">
      <c r="A1731" s="357"/>
      <c r="B1731" s="259"/>
      <c r="C1731" s="402" t="s">
        <v>1281</v>
      </c>
      <c r="D1731" s="356">
        <v>21020107</v>
      </c>
      <c r="E1731" s="259" t="s">
        <v>406</v>
      </c>
      <c r="F1731" s="304"/>
      <c r="G1731" s="404">
        <v>0</v>
      </c>
      <c r="H1731" s="304"/>
      <c r="I1731" s="304"/>
    </row>
    <row r="1732" spans="1:9" s="310" customFormat="1" ht="31.5">
      <c r="A1732" s="359" t="s">
        <v>1753</v>
      </c>
      <c r="B1732" s="308" t="s">
        <v>169</v>
      </c>
      <c r="C1732" s="405" t="s">
        <v>1282</v>
      </c>
      <c r="D1732" s="400"/>
      <c r="E1732" s="308"/>
      <c r="F1732" s="326">
        <f>SUM(F1723:F1731)</f>
        <v>97514060</v>
      </c>
      <c r="G1732" s="326">
        <f>SUM(G1723:G1731)</f>
        <v>0</v>
      </c>
      <c r="H1732" s="326">
        <f>SUM(H1723:H1731)</f>
        <v>0</v>
      </c>
      <c r="I1732" s="326">
        <f>SUM(I1723:I1731)</f>
        <v>0</v>
      </c>
    </row>
    <row r="1733" spans="1:9">
      <c r="A1733" s="357"/>
      <c r="B1733" s="259"/>
      <c r="C1733" s="406" t="s">
        <v>1283</v>
      </c>
      <c r="D1733" s="356">
        <v>22020105</v>
      </c>
      <c r="E1733" s="259" t="s">
        <v>1250</v>
      </c>
      <c r="F1733" s="304">
        <v>1243060</v>
      </c>
      <c r="G1733" s="404">
        <v>0</v>
      </c>
      <c r="H1733" s="304">
        <v>442000</v>
      </c>
      <c r="I1733" s="304">
        <v>442000</v>
      </c>
    </row>
    <row r="1734" spans="1:9">
      <c r="A1734" s="357"/>
      <c r="B1734" s="259"/>
      <c r="C1734" s="406" t="s">
        <v>1283</v>
      </c>
      <c r="D1734" s="356">
        <v>22020209</v>
      </c>
      <c r="E1734" s="259" t="s">
        <v>34</v>
      </c>
      <c r="F1734" s="304"/>
      <c r="G1734" s="404">
        <v>0</v>
      </c>
      <c r="H1734" s="304">
        <v>2000</v>
      </c>
      <c r="I1734" s="304">
        <v>2000</v>
      </c>
    </row>
    <row r="1735" spans="1:9">
      <c r="A1735" s="357"/>
      <c r="B1735" s="259"/>
      <c r="C1735" s="406" t="s">
        <v>1283</v>
      </c>
      <c r="D1735" s="356">
        <v>22020302</v>
      </c>
      <c r="E1735" s="259" t="s">
        <v>91</v>
      </c>
      <c r="F1735" s="304"/>
      <c r="G1735" s="404">
        <v>0</v>
      </c>
      <c r="H1735" s="304">
        <v>6023.36</v>
      </c>
      <c r="I1735" s="304">
        <v>6023.36</v>
      </c>
    </row>
    <row r="1736" spans="1:9">
      <c r="A1736" s="357"/>
      <c r="B1736" s="259"/>
      <c r="C1736" s="406" t="s">
        <v>1283</v>
      </c>
      <c r="D1736" s="356">
        <v>22020305</v>
      </c>
      <c r="E1736" s="259" t="s">
        <v>35</v>
      </c>
      <c r="F1736" s="304">
        <v>19124</v>
      </c>
      <c r="G1736" s="404">
        <v>0</v>
      </c>
      <c r="H1736" s="304">
        <v>10000</v>
      </c>
      <c r="I1736" s="304">
        <v>10000</v>
      </c>
    </row>
    <row r="1737" spans="1:9">
      <c r="A1737" s="357"/>
      <c r="B1737" s="259"/>
      <c r="C1737" s="406" t="s">
        <v>1283</v>
      </c>
      <c r="D1737" s="356">
        <v>22020310</v>
      </c>
      <c r="E1737" s="259" t="s">
        <v>1255</v>
      </c>
      <c r="F1737" s="304">
        <v>1326249.3999999999</v>
      </c>
      <c r="G1737" s="404">
        <v>0</v>
      </c>
      <c r="H1737" s="304">
        <v>497500</v>
      </c>
      <c r="I1737" s="304">
        <v>497500</v>
      </c>
    </row>
    <row r="1738" spans="1:9">
      <c r="A1738" s="357"/>
      <c r="B1738" s="259"/>
      <c r="C1738" s="406" t="s">
        <v>1283</v>
      </c>
      <c r="D1738" s="356">
        <v>22020316</v>
      </c>
      <c r="E1738" s="259" t="s">
        <v>170</v>
      </c>
      <c r="F1738" s="304"/>
      <c r="G1738" s="404">
        <v>0</v>
      </c>
      <c r="H1738" s="304">
        <v>270000</v>
      </c>
      <c r="I1738" s="304">
        <v>270000</v>
      </c>
    </row>
    <row r="1739" spans="1:9">
      <c r="A1739" s="357"/>
      <c r="B1739" s="259"/>
      <c r="C1739" s="406" t="s">
        <v>1283</v>
      </c>
      <c r="D1739" s="356">
        <v>22020401</v>
      </c>
      <c r="E1739" s="259" t="s">
        <v>1985</v>
      </c>
      <c r="F1739" s="304">
        <v>525910</v>
      </c>
      <c r="G1739" s="404">
        <v>0</v>
      </c>
      <c r="H1739" s="304">
        <v>423000</v>
      </c>
      <c r="I1739" s="304">
        <v>423000</v>
      </c>
    </row>
    <row r="1740" spans="1:9">
      <c r="A1740" s="357"/>
      <c r="B1740" s="259"/>
      <c r="C1740" s="406" t="s">
        <v>1283</v>
      </c>
      <c r="D1740" s="356">
        <v>22020402</v>
      </c>
      <c r="E1740" s="259" t="s">
        <v>36</v>
      </c>
      <c r="F1740" s="304">
        <v>28686</v>
      </c>
      <c r="G1740" s="404">
        <v>0</v>
      </c>
      <c r="H1740" s="304">
        <v>25000</v>
      </c>
      <c r="I1740" s="304">
        <v>25000</v>
      </c>
    </row>
    <row r="1741" spans="1:9">
      <c r="A1741" s="357"/>
      <c r="B1741" s="259"/>
      <c r="C1741" s="406" t="s">
        <v>1283</v>
      </c>
      <c r="D1741" s="356">
        <v>22020404</v>
      </c>
      <c r="E1741" s="259" t="s">
        <v>171</v>
      </c>
      <c r="F1741" s="304">
        <v>191240</v>
      </c>
      <c r="G1741" s="404">
        <v>0</v>
      </c>
      <c r="H1741" s="304">
        <v>90000</v>
      </c>
      <c r="I1741" s="304">
        <v>90000</v>
      </c>
    </row>
    <row r="1742" spans="1:9">
      <c r="A1742" s="357"/>
      <c r="B1742" s="259"/>
      <c r="C1742" s="406" t="s">
        <v>1283</v>
      </c>
      <c r="D1742" s="356">
        <v>22020615</v>
      </c>
      <c r="E1742" s="259" t="s">
        <v>172</v>
      </c>
      <c r="F1742" s="304">
        <v>573720</v>
      </c>
      <c r="G1742" s="404">
        <v>0</v>
      </c>
      <c r="H1742" s="304">
        <v>200000</v>
      </c>
      <c r="I1742" s="304">
        <v>200000</v>
      </c>
    </row>
    <row r="1743" spans="1:9">
      <c r="A1743" s="357"/>
      <c r="B1743" s="259"/>
      <c r="C1743" s="406" t="s">
        <v>1283</v>
      </c>
      <c r="D1743" s="356">
        <v>22020801</v>
      </c>
      <c r="E1743" s="259" t="s">
        <v>13</v>
      </c>
      <c r="F1743" s="304">
        <v>478100</v>
      </c>
      <c r="G1743" s="404">
        <v>0</v>
      </c>
      <c r="H1743" s="304">
        <v>27935750</v>
      </c>
      <c r="I1743" s="304">
        <v>27935750</v>
      </c>
    </row>
    <row r="1744" spans="1:9">
      <c r="A1744" s="357"/>
      <c r="B1744" s="259"/>
      <c r="C1744" s="406" t="s">
        <v>1283</v>
      </c>
      <c r="D1744" s="356">
        <v>22020709</v>
      </c>
      <c r="E1744" s="259" t="s">
        <v>23</v>
      </c>
      <c r="F1744" s="304">
        <v>1061382</v>
      </c>
      <c r="G1744" s="404">
        <v>0</v>
      </c>
      <c r="H1744" s="304">
        <v>370000</v>
      </c>
      <c r="I1744" s="304">
        <v>370000</v>
      </c>
    </row>
    <row r="1745" spans="1:9">
      <c r="A1745" s="357"/>
      <c r="B1745" s="259"/>
      <c r="C1745" s="406" t="s">
        <v>1283</v>
      </c>
      <c r="D1745" s="356">
        <v>22020803</v>
      </c>
      <c r="E1745" s="259" t="s">
        <v>14</v>
      </c>
      <c r="F1745" s="304">
        <v>46883.44</v>
      </c>
      <c r="G1745" s="404">
        <v>0</v>
      </c>
      <c r="H1745" s="304">
        <v>12000</v>
      </c>
      <c r="I1745" s="304">
        <v>12000</v>
      </c>
    </row>
    <row r="1746" spans="1:9">
      <c r="A1746" s="357"/>
      <c r="B1746" s="259"/>
      <c r="C1746" s="406" t="s">
        <v>1283</v>
      </c>
      <c r="D1746" s="356">
        <v>22020901</v>
      </c>
      <c r="E1746" s="259" t="s">
        <v>15</v>
      </c>
      <c r="F1746" s="304">
        <v>19124</v>
      </c>
      <c r="G1746" s="404">
        <v>0</v>
      </c>
      <c r="H1746" s="304">
        <v>2400</v>
      </c>
      <c r="I1746" s="304">
        <v>2400</v>
      </c>
    </row>
    <row r="1747" spans="1:9">
      <c r="A1747" s="357"/>
      <c r="B1747" s="259"/>
      <c r="C1747" s="406" t="s">
        <v>1283</v>
      </c>
      <c r="D1747" s="356">
        <v>22021001</v>
      </c>
      <c r="E1747" s="259" t="s">
        <v>16</v>
      </c>
      <c r="F1747" s="304">
        <v>95620</v>
      </c>
      <c r="G1747" s="404">
        <v>0</v>
      </c>
      <c r="H1747" s="304">
        <v>25000</v>
      </c>
      <c r="I1747" s="304">
        <v>25000</v>
      </c>
    </row>
    <row r="1748" spans="1:9">
      <c r="A1748" s="357"/>
      <c r="B1748" s="259"/>
      <c r="C1748" s="406" t="s">
        <v>1283</v>
      </c>
      <c r="D1748" s="400">
        <v>22020510</v>
      </c>
      <c r="E1748" s="259" t="s">
        <v>1636</v>
      </c>
      <c r="F1748" s="304"/>
      <c r="G1748" s="404">
        <v>0</v>
      </c>
      <c r="H1748" s="304"/>
      <c r="I1748" s="304"/>
    </row>
    <row r="1749" spans="1:9">
      <c r="A1749" s="357"/>
      <c r="B1749" s="259"/>
      <c r="C1749" s="406" t="s">
        <v>1283</v>
      </c>
      <c r="D1749" s="356">
        <v>22021021</v>
      </c>
      <c r="E1749" s="259" t="s">
        <v>120</v>
      </c>
      <c r="F1749" s="304">
        <v>573720</v>
      </c>
      <c r="G1749" s="404">
        <v>0</v>
      </c>
      <c r="H1749" s="304">
        <v>350000</v>
      </c>
      <c r="I1749" s="304">
        <v>350000</v>
      </c>
    </row>
    <row r="1750" spans="1:9">
      <c r="A1750" s="357"/>
      <c r="B1750" s="259"/>
      <c r="C1750" s="406" t="s">
        <v>1283</v>
      </c>
      <c r="D1750" s="356">
        <v>22020301</v>
      </c>
      <c r="E1750" s="259" t="s">
        <v>709</v>
      </c>
      <c r="F1750" s="304">
        <v>612924.19999999995</v>
      </c>
      <c r="G1750" s="404"/>
      <c r="H1750" s="304"/>
      <c r="I1750" s="304"/>
    </row>
    <row r="1751" spans="1:9">
      <c r="A1751" s="357"/>
      <c r="B1751" s="259"/>
      <c r="C1751" s="406" t="s">
        <v>1283</v>
      </c>
      <c r="D1751" s="356">
        <v>22021003</v>
      </c>
      <c r="E1751" s="259" t="s">
        <v>17</v>
      </c>
      <c r="F1751" s="304">
        <v>191240</v>
      </c>
      <c r="G1751" s="404"/>
      <c r="H1751" s="304"/>
      <c r="I1751" s="304"/>
    </row>
    <row r="1752" spans="1:9" s="310" customFormat="1" ht="31.5">
      <c r="A1752" s="359" t="s">
        <v>1753</v>
      </c>
      <c r="B1752" s="308" t="s">
        <v>169</v>
      </c>
      <c r="C1752" s="407" t="s">
        <v>1287</v>
      </c>
      <c r="D1752" s="400"/>
      <c r="E1752" s="308"/>
      <c r="F1752" s="326">
        <f>SUM(F1733:F1751)</f>
        <v>6986983.040000001</v>
      </c>
      <c r="G1752" s="326">
        <f>SUM(G1733:G1751)</f>
        <v>0</v>
      </c>
      <c r="H1752" s="326">
        <f>SUM(H1733:H1751)</f>
        <v>30660673.359999999</v>
      </c>
      <c r="I1752" s="326">
        <f>SUM(I1733:I1751)</f>
        <v>30660673.359999999</v>
      </c>
    </row>
    <row r="1753" spans="1:9" s="310" customFormat="1" ht="31.5">
      <c r="A1753" s="359" t="s">
        <v>1753</v>
      </c>
      <c r="B1753" s="308" t="s">
        <v>169</v>
      </c>
      <c r="C1753" s="407" t="s">
        <v>1288</v>
      </c>
      <c r="D1753" s="400"/>
      <c r="E1753" s="308"/>
      <c r="F1753" s="326">
        <f>F1752+F1732</f>
        <v>104501043.04000001</v>
      </c>
      <c r="G1753" s="326">
        <f>G1752+G1732</f>
        <v>0</v>
      </c>
      <c r="H1753" s="326">
        <f>H1752+H1732</f>
        <v>30660673.359999999</v>
      </c>
      <c r="I1753" s="326">
        <f>I1752+I1732</f>
        <v>30660673.359999999</v>
      </c>
    </row>
    <row r="1754" spans="1:9" s="310" customFormat="1">
      <c r="A1754" s="359"/>
      <c r="B1754" s="308"/>
      <c r="C1754" s="407"/>
      <c r="D1754" s="400"/>
      <c r="E1754" s="308"/>
      <c r="F1754" s="408"/>
      <c r="G1754" s="404"/>
      <c r="H1754" s="326"/>
      <c r="I1754" s="326"/>
    </row>
    <row r="1755" spans="1:9" s="310" customFormat="1">
      <c r="A1755" s="359" t="s">
        <v>1754</v>
      </c>
      <c r="B1755" s="308" t="s">
        <v>173</v>
      </c>
      <c r="C1755" s="407"/>
      <c r="D1755" s="400"/>
      <c r="E1755" s="308"/>
      <c r="F1755" s="408"/>
      <c r="G1755" s="414"/>
      <c r="H1755" s="326"/>
      <c r="I1755" s="326"/>
    </row>
    <row r="1756" spans="1:9">
      <c r="A1756" s="357"/>
      <c r="B1756" s="259"/>
      <c r="C1756" s="402" t="s">
        <v>1281</v>
      </c>
      <c r="D1756" s="356">
        <v>21010101</v>
      </c>
      <c r="E1756" s="259" t="s">
        <v>368</v>
      </c>
      <c r="F1756" s="304">
        <v>1379834484</v>
      </c>
      <c r="G1756" s="404">
        <v>1441961066.4000001</v>
      </c>
      <c r="H1756" s="404">
        <v>1441961066.4000001</v>
      </c>
      <c r="I1756" s="404">
        <v>1441961066.4000001</v>
      </c>
    </row>
    <row r="1757" spans="1:9" s="310" customFormat="1">
      <c r="A1757" s="359" t="s">
        <v>1754</v>
      </c>
      <c r="B1757" s="308" t="s">
        <v>173</v>
      </c>
      <c r="C1757" s="405" t="s">
        <v>1282</v>
      </c>
      <c r="D1757" s="400"/>
      <c r="E1757" s="308"/>
      <c r="F1757" s="326">
        <f>SUM(F1756)</f>
        <v>1379834484</v>
      </c>
      <c r="G1757" s="326">
        <f>SUM(G1756)</f>
        <v>1441961066.4000001</v>
      </c>
      <c r="H1757" s="326">
        <f>SUM(H1756)</f>
        <v>1441961066.4000001</v>
      </c>
      <c r="I1757" s="326">
        <f>SUM(I1756)</f>
        <v>1441961066.4000001</v>
      </c>
    </row>
    <row r="1758" spans="1:9">
      <c r="A1758" s="357"/>
      <c r="B1758" s="259"/>
      <c r="C1758" s="406" t="s">
        <v>1283</v>
      </c>
      <c r="D1758" s="356">
        <v>22020105</v>
      </c>
      <c r="E1758" s="259" t="s">
        <v>1250</v>
      </c>
      <c r="F1758" s="304">
        <v>18087479.199999999</v>
      </c>
      <c r="G1758" s="404">
        <v>14736000</v>
      </c>
      <c r="H1758" s="304">
        <v>15908000</v>
      </c>
      <c r="I1758" s="304">
        <v>16148000</v>
      </c>
    </row>
    <row r="1759" spans="1:9">
      <c r="A1759" s="357"/>
      <c r="B1759" s="259"/>
      <c r="C1759" s="406" t="s">
        <v>1283</v>
      </c>
      <c r="D1759" s="356">
        <v>22020106</v>
      </c>
      <c r="E1759" s="259" t="s">
        <v>112</v>
      </c>
      <c r="F1759" s="304">
        <v>5187385</v>
      </c>
      <c r="G1759" s="404">
        <v>6521400</v>
      </c>
      <c r="H1759" s="304">
        <v>6521400</v>
      </c>
      <c r="I1759" s="304">
        <v>6521400</v>
      </c>
    </row>
    <row r="1760" spans="1:9">
      <c r="A1760" s="357"/>
      <c r="B1760" s="259"/>
      <c r="C1760" s="406" t="s">
        <v>1283</v>
      </c>
      <c r="D1760" s="356">
        <v>22020108</v>
      </c>
      <c r="E1760" s="259" t="s">
        <v>50</v>
      </c>
      <c r="F1760" s="304">
        <v>2581740</v>
      </c>
      <c r="G1760" s="404">
        <v>3398000</v>
      </c>
      <c r="H1760" s="304">
        <v>3398000</v>
      </c>
      <c r="I1760" s="304">
        <v>3398000</v>
      </c>
    </row>
    <row r="1761" spans="1:9">
      <c r="A1761" s="357"/>
      <c r="B1761" s="259"/>
      <c r="C1761" s="406" t="s">
        <v>1283</v>
      </c>
      <c r="D1761" s="356">
        <v>22020112</v>
      </c>
      <c r="E1761" s="259" t="s">
        <v>114</v>
      </c>
      <c r="F1761" s="304">
        <v>4302900</v>
      </c>
      <c r="G1761" s="404">
        <v>8650000</v>
      </c>
      <c r="H1761" s="304">
        <v>8650000</v>
      </c>
      <c r="I1761" s="304">
        <v>8650000</v>
      </c>
    </row>
    <row r="1762" spans="1:9">
      <c r="A1762" s="357"/>
      <c r="B1762" s="259"/>
      <c r="C1762" s="406" t="s">
        <v>1283</v>
      </c>
      <c r="D1762" s="356">
        <v>22020114</v>
      </c>
      <c r="E1762" s="259" t="s">
        <v>79</v>
      </c>
      <c r="F1762" s="304">
        <v>15060150</v>
      </c>
      <c r="G1762" s="404">
        <v>21850000</v>
      </c>
      <c r="H1762" s="304">
        <v>21850000</v>
      </c>
      <c r="I1762" s="304">
        <v>21850000</v>
      </c>
    </row>
    <row r="1763" spans="1:9">
      <c r="A1763" s="357"/>
      <c r="B1763" s="259"/>
      <c r="C1763" s="406" t="s">
        <v>1283</v>
      </c>
      <c r="D1763" s="356">
        <v>22020201</v>
      </c>
      <c r="E1763" s="259" t="s">
        <v>115</v>
      </c>
      <c r="F1763" s="304">
        <v>28665307</v>
      </c>
      <c r="G1763" s="404">
        <v>28252920.300000001</v>
      </c>
      <c r="H1763" s="304">
        <v>31252920.300000001</v>
      </c>
      <c r="I1763" s="304">
        <v>31252920.300000001</v>
      </c>
    </row>
    <row r="1764" spans="1:9">
      <c r="A1764" s="357"/>
      <c r="B1764" s="259"/>
      <c r="C1764" s="406" t="s">
        <v>1283</v>
      </c>
      <c r="D1764" s="356">
        <v>22020203</v>
      </c>
      <c r="E1764" s="259" t="s">
        <v>20</v>
      </c>
      <c r="F1764" s="304">
        <v>4081540</v>
      </c>
      <c r="G1764" s="404">
        <v>4484500</v>
      </c>
      <c r="H1764" s="304">
        <v>11204500</v>
      </c>
      <c r="I1764" s="304">
        <v>11204500</v>
      </c>
    </row>
    <row r="1765" spans="1:9">
      <c r="A1765" s="357"/>
      <c r="B1765" s="259"/>
      <c r="C1765" s="406" t="s">
        <v>1283</v>
      </c>
      <c r="D1765" s="356">
        <v>22020205</v>
      </c>
      <c r="E1765" s="259" t="s">
        <v>53</v>
      </c>
      <c r="F1765" s="304">
        <v>4130784</v>
      </c>
      <c r="G1765" s="404">
        <v>5400000</v>
      </c>
      <c r="H1765" s="304">
        <v>5400000</v>
      </c>
      <c r="I1765" s="304">
        <v>5400000</v>
      </c>
    </row>
    <row r="1766" spans="1:9">
      <c r="A1766" s="357"/>
      <c r="B1766" s="259"/>
      <c r="C1766" s="406" t="s">
        <v>1283</v>
      </c>
      <c r="D1766" s="356">
        <v>22020209</v>
      </c>
      <c r="E1766" s="259" t="s">
        <v>34</v>
      </c>
      <c r="F1766" s="304">
        <v>3155460</v>
      </c>
      <c r="G1766" s="404">
        <v>3600000</v>
      </c>
      <c r="H1766" s="304">
        <v>3600000</v>
      </c>
      <c r="I1766" s="304">
        <v>3600000</v>
      </c>
    </row>
    <row r="1767" spans="1:9">
      <c r="A1767" s="357"/>
      <c r="B1767" s="259"/>
      <c r="C1767" s="406" t="s">
        <v>1283</v>
      </c>
      <c r="D1767" s="356">
        <v>22020301</v>
      </c>
      <c r="E1767" s="259" t="s">
        <v>5</v>
      </c>
      <c r="F1767" s="304">
        <v>2203085</v>
      </c>
      <c r="G1767" s="404">
        <v>4635000</v>
      </c>
      <c r="H1767" s="304">
        <v>10007500</v>
      </c>
      <c r="I1767" s="304">
        <v>10007500</v>
      </c>
    </row>
    <row r="1768" spans="1:9">
      <c r="A1768" s="357"/>
      <c r="B1768" s="259"/>
      <c r="C1768" s="406" t="s">
        <v>1283</v>
      </c>
      <c r="D1768" s="356">
        <v>22020303</v>
      </c>
      <c r="E1768" s="259" t="s">
        <v>6</v>
      </c>
      <c r="F1768" s="304">
        <v>120481.2</v>
      </c>
      <c r="G1768" s="404">
        <v>577500</v>
      </c>
      <c r="H1768" s="304">
        <v>420000</v>
      </c>
      <c r="I1768" s="304">
        <v>420000</v>
      </c>
    </row>
    <row r="1769" spans="1:9">
      <c r="A1769" s="357"/>
      <c r="B1769" s="259"/>
      <c r="C1769" s="406" t="s">
        <v>1283</v>
      </c>
      <c r="D1769" s="356">
        <v>22020305</v>
      </c>
      <c r="E1769" s="259" t="s">
        <v>35</v>
      </c>
      <c r="F1769" s="304">
        <v>3585750</v>
      </c>
      <c r="G1769" s="404">
        <v>4450000</v>
      </c>
      <c r="H1769" s="304">
        <v>8450000</v>
      </c>
      <c r="I1769" s="304">
        <v>8450000</v>
      </c>
    </row>
    <row r="1770" spans="1:9">
      <c r="A1770" s="357"/>
      <c r="B1770" s="259"/>
      <c r="C1770" s="406" t="s">
        <v>1283</v>
      </c>
      <c r="D1770" s="356">
        <v>22020306</v>
      </c>
      <c r="E1770" s="259" t="s">
        <v>21</v>
      </c>
      <c r="F1770" s="304">
        <v>28207900</v>
      </c>
      <c r="G1770" s="404">
        <v>28550000</v>
      </c>
      <c r="H1770" s="304">
        <v>39550000</v>
      </c>
      <c r="I1770" s="304">
        <v>39550000</v>
      </c>
    </row>
    <row r="1771" spans="1:9">
      <c r="A1771" s="357"/>
      <c r="B1771" s="259"/>
      <c r="C1771" s="406" t="s">
        <v>1283</v>
      </c>
      <c r="D1771" s="356">
        <v>22020307</v>
      </c>
      <c r="E1771" s="259" t="s">
        <v>80</v>
      </c>
      <c r="F1771" s="304">
        <v>12526220</v>
      </c>
      <c r="G1771" s="404">
        <v>10450000</v>
      </c>
      <c r="H1771" s="304">
        <v>19312500</v>
      </c>
      <c r="I1771" s="304">
        <v>20062500</v>
      </c>
    </row>
    <row r="1772" spans="1:9">
      <c r="A1772" s="357"/>
      <c r="B1772" s="259"/>
      <c r="C1772" s="406" t="s">
        <v>1283</v>
      </c>
      <c r="D1772" s="356">
        <v>22020309</v>
      </c>
      <c r="E1772" s="259" t="s">
        <v>7</v>
      </c>
      <c r="F1772" s="304">
        <v>457064</v>
      </c>
      <c r="G1772" s="404">
        <v>3864000</v>
      </c>
      <c r="H1772" s="304">
        <v>2620000</v>
      </c>
      <c r="I1772" s="304">
        <v>2620000</v>
      </c>
    </row>
    <row r="1773" spans="1:9">
      <c r="A1773" s="357"/>
      <c r="B1773" s="259"/>
      <c r="C1773" s="406" t="s">
        <v>1283</v>
      </c>
      <c r="D1773" s="356">
        <v>22020310</v>
      </c>
      <c r="E1773" s="259" t="s">
        <v>81</v>
      </c>
      <c r="F1773" s="304">
        <v>4103054.2</v>
      </c>
      <c r="G1773" s="404">
        <v>4567500</v>
      </c>
      <c r="H1773" s="304">
        <v>6300000</v>
      </c>
      <c r="I1773" s="304">
        <v>6300000</v>
      </c>
    </row>
    <row r="1774" spans="1:9">
      <c r="A1774" s="357"/>
      <c r="B1774" s="259"/>
      <c r="C1774" s="406" t="s">
        <v>1283</v>
      </c>
      <c r="D1774" s="356">
        <v>22020401</v>
      </c>
      <c r="E1774" s="259" t="s">
        <v>1985</v>
      </c>
      <c r="F1774" s="304">
        <v>5832820</v>
      </c>
      <c r="G1774" s="404">
        <v>5535000</v>
      </c>
      <c r="H1774" s="304">
        <v>7535000</v>
      </c>
      <c r="I1774" s="304">
        <v>9527500</v>
      </c>
    </row>
    <row r="1775" spans="1:9">
      <c r="A1775" s="357"/>
      <c r="B1775" s="259"/>
      <c r="C1775" s="406" t="s">
        <v>1283</v>
      </c>
      <c r="D1775" s="356">
        <v>22020402</v>
      </c>
      <c r="E1775" s="259" t="s">
        <v>36</v>
      </c>
      <c r="F1775" s="304">
        <v>2868600</v>
      </c>
      <c r="G1775" s="404">
        <v>4200000</v>
      </c>
      <c r="H1775" s="304">
        <v>6300000</v>
      </c>
      <c r="I1775" s="304">
        <v>6300000</v>
      </c>
    </row>
    <row r="1776" spans="1:9">
      <c r="A1776" s="357"/>
      <c r="B1776" s="259"/>
      <c r="C1776" s="406" t="s">
        <v>1283</v>
      </c>
      <c r="D1776" s="356">
        <v>22020403</v>
      </c>
      <c r="E1776" s="259" t="s">
        <v>58</v>
      </c>
      <c r="F1776" s="304">
        <v>35857978.100000001</v>
      </c>
      <c r="G1776" s="404">
        <v>20801500</v>
      </c>
      <c r="H1776" s="304">
        <v>42142250</v>
      </c>
      <c r="I1776" s="304">
        <v>69942250</v>
      </c>
    </row>
    <row r="1777" spans="1:9">
      <c r="A1777" s="357"/>
      <c r="B1777" s="259"/>
      <c r="C1777" s="406" t="s">
        <v>1283</v>
      </c>
      <c r="D1777" s="356">
        <v>22020405</v>
      </c>
      <c r="E1777" s="259" t="s">
        <v>9</v>
      </c>
      <c r="F1777" s="304">
        <v>3304627.2</v>
      </c>
      <c r="G1777" s="404">
        <v>4569600</v>
      </c>
      <c r="H1777" s="304">
        <v>4569600</v>
      </c>
      <c r="I1777" s="304">
        <v>4569600</v>
      </c>
    </row>
    <row r="1778" spans="1:9">
      <c r="A1778" s="357"/>
      <c r="B1778" s="259"/>
      <c r="C1778" s="406" t="s">
        <v>1283</v>
      </c>
      <c r="D1778" s="356">
        <v>22020410</v>
      </c>
      <c r="E1778" s="259" t="s">
        <v>174</v>
      </c>
      <c r="F1778" s="304">
        <v>3346700</v>
      </c>
      <c r="G1778" s="404">
        <v>2850000</v>
      </c>
      <c r="H1778" s="304">
        <v>4850000</v>
      </c>
      <c r="I1778" s="304">
        <v>4850000</v>
      </c>
    </row>
    <row r="1779" spans="1:9">
      <c r="A1779" s="357"/>
      <c r="B1779" s="259"/>
      <c r="C1779" s="406" t="s">
        <v>1283</v>
      </c>
      <c r="D1779" s="356">
        <v>22020416</v>
      </c>
      <c r="E1779" s="259" t="s">
        <v>46</v>
      </c>
      <c r="F1779" s="304">
        <v>3625910</v>
      </c>
      <c r="G1779" s="404">
        <v>3168500</v>
      </c>
      <c r="H1779" s="304">
        <v>7513000</v>
      </c>
      <c r="I1779" s="304">
        <v>7591000</v>
      </c>
    </row>
    <row r="1780" spans="1:9">
      <c r="A1780" s="357"/>
      <c r="B1780" s="259"/>
      <c r="C1780" s="406" t="s">
        <v>1283</v>
      </c>
      <c r="D1780" s="356">
        <v>22020417</v>
      </c>
      <c r="E1780" s="259" t="s">
        <v>1267</v>
      </c>
      <c r="F1780" s="304">
        <v>839544</v>
      </c>
      <c r="G1780" s="404">
        <v>2148750</v>
      </c>
      <c r="H1780" s="304">
        <v>2470000</v>
      </c>
      <c r="I1780" s="304">
        <v>3570500</v>
      </c>
    </row>
    <row r="1781" spans="1:9">
      <c r="A1781" s="357"/>
      <c r="B1781" s="259"/>
      <c r="C1781" s="406" t="s">
        <v>1283</v>
      </c>
      <c r="D1781" s="356">
        <v>22020601</v>
      </c>
      <c r="E1781" s="259" t="s">
        <v>37</v>
      </c>
      <c r="F1781" s="304">
        <v>2294880</v>
      </c>
      <c r="G1781" s="404">
        <v>7500000</v>
      </c>
      <c r="H1781" s="304">
        <v>7500000</v>
      </c>
      <c r="I1781" s="304">
        <v>7500000</v>
      </c>
    </row>
    <row r="1782" spans="1:9">
      <c r="A1782" s="357"/>
      <c r="B1782" s="259"/>
      <c r="C1782" s="406" t="s">
        <v>1283</v>
      </c>
      <c r="D1782" s="356">
        <v>22020702</v>
      </c>
      <c r="E1782" s="259" t="s">
        <v>129</v>
      </c>
      <c r="F1782" s="304">
        <v>7458360</v>
      </c>
      <c r="G1782" s="404">
        <v>7000000</v>
      </c>
      <c r="H1782" s="304">
        <v>13000000</v>
      </c>
      <c r="I1782" s="304">
        <v>13000000</v>
      </c>
    </row>
    <row r="1783" spans="1:9">
      <c r="A1783" s="357"/>
      <c r="B1783" s="259"/>
      <c r="C1783" s="406" t="s">
        <v>1283</v>
      </c>
      <c r="D1783" s="356">
        <v>22020703</v>
      </c>
      <c r="E1783" s="259" t="s">
        <v>41</v>
      </c>
      <c r="F1783" s="304">
        <v>191240</v>
      </c>
      <c r="G1783" s="404">
        <v>1200000</v>
      </c>
      <c r="H1783" s="304">
        <v>1200000</v>
      </c>
      <c r="I1783" s="304">
        <v>1200000</v>
      </c>
    </row>
    <row r="1784" spans="1:9">
      <c r="A1784" s="357"/>
      <c r="B1784" s="259"/>
      <c r="C1784" s="406" t="s">
        <v>1283</v>
      </c>
      <c r="D1784" s="356">
        <v>22020709</v>
      </c>
      <c r="E1784" s="259" t="s">
        <v>23</v>
      </c>
      <c r="F1784" s="304">
        <v>1912400</v>
      </c>
      <c r="G1784" s="404">
        <v>2000000</v>
      </c>
      <c r="H1784" s="304">
        <v>2500000</v>
      </c>
      <c r="I1784" s="304">
        <v>2500000</v>
      </c>
    </row>
    <row r="1785" spans="1:9">
      <c r="A1785" s="357"/>
      <c r="B1785" s="259"/>
      <c r="C1785" s="406" t="s">
        <v>1283</v>
      </c>
      <c r="D1785" s="356">
        <v>22020711</v>
      </c>
      <c r="E1785" s="259" t="s">
        <v>94</v>
      </c>
      <c r="F1785" s="304">
        <v>103556460</v>
      </c>
      <c r="G1785" s="404">
        <v>103535000</v>
      </c>
      <c r="H1785" s="304">
        <v>196535000</v>
      </c>
      <c r="I1785" s="304">
        <v>196535000</v>
      </c>
    </row>
    <row r="1786" spans="1:9">
      <c r="A1786" s="357"/>
      <c r="B1786" s="259"/>
      <c r="C1786" s="406" t="s">
        <v>1283</v>
      </c>
      <c r="D1786" s="356">
        <v>22020801</v>
      </c>
      <c r="E1786" s="259" t="s">
        <v>13</v>
      </c>
      <c r="F1786" s="304">
        <v>16805454.050000001</v>
      </c>
      <c r="G1786" s="404">
        <v>15760750</v>
      </c>
      <c r="H1786" s="304">
        <v>27935750</v>
      </c>
      <c r="I1786" s="304">
        <v>27935750</v>
      </c>
    </row>
    <row r="1787" spans="1:9">
      <c r="A1787" s="357"/>
      <c r="B1787" s="259"/>
      <c r="C1787" s="406" t="s">
        <v>1283</v>
      </c>
      <c r="D1787" s="356">
        <v>22020802</v>
      </c>
      <c r="E1787" s="259" t="s">
        <v>109</v>
      </c>
      <c r="F1787" s="304">
        <v>3442320</v>
      </c>
      <c r="G1787" s="404">
        <v>4320000</v>
      </c>
      <c r="H1787" s="304">
        <v>4320000</v>
      </c>
      <c r="I1787" s="304">
        <v>4320000</v>
      </c>
    </row>
    <row r="1788" spans="1:9">
      <c r="A1788" s="357"/>
      <c r="B1788" s="259"/>
      <c r="C1788" s="406" t="s">
        <v>1283</v>
      </c>
      <c r="D1788" s="356">
        <v>22020803</v>
      </c>
      <c r="E1788" s="259" t="s">
        <v>14</v>
      </c>
      <c r="F1788" s="304">
        <v>34423200</v>
      </c>
      <c r="G1788" s="404">
        <v>30000000</v>
      </c>
      <c r="H1788" s="304">
        <v>36000000</v>
      </c>
      <c r="I1788" s="304">
        <v>36000000</v>
      </c>
    </row>
    <row r="1789" spans="1:9">
      <c r="A1789" s="357"/>
      <c r="B1789" s="259"/>
      <c r="C1789" s="406" t="s">
        <v>1283</v>
      </c>
      <c r="D1789" s="356">
        <v>22020905</v>
      </c>
      <c r="E1789" s="259" t="s">
        <v>175</v>
      </c>
      <c r="F1789" s="304">
        <v>28686000</v>
      </c>
      <c r="G1789" s="404">
        <v>28000000</v>
      </c>
      <c r="H1789" s="304">
        <v>30000000</v>
      </c>
      <c r="I1789" s="304">
        <v>30000000</v>
      </c>
    </row>
    <row r="1790" spans="1:9">
      <c r="A1790" s="357"/>
      <c r="B1790" s="259"/>
      <c r="C1790" s="406" t="s">
        <v>1283</v>
      </c>
      <c r="D1790" s="356">
        <v>22021001</v>
      </c>
      <c r="E1790" s="259" t="s">
        <v>16</v>
      </c>
      <c r="F1790" s="304">
        <v>5928440</v>
      </c>
      <c r="G1790" s="404">
        <v>6421500</v>
      </c>
      <c r="H1790" s="304">
        <v>8456000</v>
      </c>
      <c r="I1790" s="304">
        <v>8490500</v>
      </c>
    </row>
    <row r="1791" spans="1:9">
      <c r="A1791" s="357"/>
      <c r="B1791" s="259"/>
      <c r="C1791" s="406" t="s">
        <v>1283</v>
      </c>
      <c r="D1791" s="356">
        <v>22021002</v>
      </c>
      <c r="E1791" s="259" t="s">
        <v>25</v>
      </c>
      <c r="F1791" s="304">
        <v>10585134</v>
      </c>
      <c r="G1791" s="404">
        <v>10112500</v>
      </c>
      <c r="H1791" s="304">
        <v>17112500</v>
      </c>
      <c r="I1791" s="304">
        <v>17112500</v>
      </c>
    </row>
    <row r="1792" spans="1:9">
      <c r="A1792" s="357"/>
      <c r="B1792" s="259"/>
      <c r="C1792" s="406" t="s">
        <v>1283</v>
      </c>
      <c r="D1792" s="356">
        <v>22021003</v>
      </c>
      <c r="E1792" s="259" t="s">
        <v>17</v>
      </c>
      <c r="F1792" s="304">
        <v>4895744</v>
      </c>
      <c r="G1792" s="404">
        <v>4032000</v>
      </c>
      <c r="H1792" s="304">
        <v>8032000</v>
      </c>
      <c r="I1792" s="304">
        <v>8032000</v>
      </c>
    </row>
    <row r="1793" spans="1:9">
      <c r="A1793" s="357"/>
      <c r="B1793" s="259"/>
      <c r="C1793" s="406" t="s">
        <v>1283</v>
      </c>
      <c r="D1793" s="356">
        <v>22021008</v>
      </c>
      <c r="E1793" s="259" t="s">
        <v>62</v>
      </c>
      <c r="F1793" s="304"/>
      <c r="G1793" s="404">
        <v>2450000</v>
      </c>
      <c r="H1793" s="304">
        <v>9450000</v>
      </c>
      <c r="I1793" s="304">
        <v>9450000</v>
      </c>
    </row>
    <row r="1794" spans="1:9">
      <c r="A1794" s="357"/>
      <c r="B1794" s="259"/>
      <c r="C1794" s="406" t="s">
        <v>1283</v>
      </c>
      <c r="D1794" s="356">
        <v>22021009</v>
      </c>
      <c r="E1794" s="259" t="s">
        <v>101</v>
      </c>
      <c r="F1794" s="304">
        <v>18569404</v>
      </c>
      <c r="G1794" s="404">
        <v>18636000</v>
      </c>
      <c r="H1794" s="304">
        <v>25261000</v>
      </c>
      <c r="I1794" s="304">
        <v>26218500</v>
      </c>
    </row>
    <row r="1795" spans="1:9">
      <c r="A1795" s="357"/>
      <c r="B1795" s="259"/>
      <c r="C1795" s="406" t="s">
        <v>1283</v>
      </c>
      <c r="D1795" s="356">
        <v>22021026</v>
      </c>
      <c r="E1795" s="259" t="s">
        <v>19</v>
      </c>
      <c r="F1795" s="304">
        <v>478100</v>
      </c>
      <c r="G1795" s="404">
        <v>425000</v>
      </c>
      <c r="H1795" s="304">
        <v>2425000</v>
      </c>
      <c r="I1795" s="304">
        <v>2425000</v>
      </c>
    </row>
    <row r="1796" spans="1:9">
      <c r="A1796" s="357"/>
      <c r="B1796" s="259"/>
      <c r="C1796" s="406" t="s">
        <v>1283</v>
      </c>
      <c r="D1796" s="356">
        <v>22020202</v>
      </c>
      <c r="E1796" s="259" t="s">
        <v>51</v>
      </c>
      <c r="F1796" s="304">
        <v>530691</v>
      </c>
      <c r="G1796" s="404"/>
      <c r="H1796" s="304"/>
      <c r="I1796" s="304"/>
    </row>
    <row r="1797" spans="1:9">
      <c r="A1797" s="357"/>
      <c r="B1797" s="259"/>
      <c r="C1797" s="406" t="s">
        <v>1283</v>
      </c>
      <c r="D1797" s="356">
        <v>22020315</v>
      </c>
      <c r="E1797" s="259" t="s">
        <v>4329</v>
      </c>
      <c r="F1797" s="304">
        <v>5737200</v>
      </c>
      <c r="G1797" s="404"/>
      <c r="H1797" s="304"/>
      <c r="I1797" s="304"/>
    </row>
    <row r="1798" spans="1:9">
      <c r="A1798" s="357"/>
      <c r="B1798" s="259"/>
      <c r="C1798" s="406" t="s">
        <v>1283</v>
      </c>
      <c r="D1798" s="356">
        <v>22020704</v>
      </c>
      <c r="E1798" s="259" t="s">
        <v>92</v>
      </c>
      <c r="F1798" s="304">
        <v>191240</v>
      </c>
      <c r="G1798" s="404"/>
      <c r="H1798" s="304"/>
      <c r="I1798" s="304"/>
    </row>
    <row r="1799" spans="1:9">
      <c r="A1799" s="357"/>
      <c r="B1799" s="259"/>
      <c r="C1799" s="406" t="s">
        <v>1283</v>
      </c>
      <c r="D1799" s="356">
        <v>22020705</v>
      </c>
      <c r="E1799" s="259" t="s">
        <v>132</v>
      </c>
      <c r="F1799" s="304">
        <v>191240</v>
      </c>
      <c r="G1799" s="404"/>
      <c r="H1799" s="304"/>
      <c r="I1799" s="304"/>
    </row>
    <row r="1800" spans="1:9" s="310" customFormat="1">
      <c r="A1800" s="359" t="s">
        <v>1754</v>
      </c>
      <c r="B1800" s="308" t="s">
        <v>173</v>
      </c>
      <c r="C1800" s="407" t="s">
        <v>1287</v>
      </c>
      <c r="D1800" s="400"/>
      <c r="E1800" s="308"/>
      <c r="F1800" s="326">
        <f>SUM(F1758:F1799)</f>
        <v>438009985.94999999</v>
      </c>
      <c r="G1800" s="326">
        <f>SUM(G1758:G1799)</f>
        <v>438652920.30000001</v>
      </c>
      <c r="H1800" s="326">
        <f>SUM(H1758:H1799)</f>
        <v>659551920.29999995</v>
      </c>
      <c r="I1800" s="326">
        <f>SUM(I1758:I1799)</f>
        <v>692504920.29999995</v>
      </c>
    </row>
    <row r="1801" spans="1:9" s="310" customFormat="1">
      <c r="A1801" s="359" t="s">
        <v>1754</v>
      </c>
      <c r="B1801" s="308" t="s">
        <v>173</v>
      </c>
      <c r="C1801" s="407" t="s">
        <v>1288</v>
      </c>
      <c r="D1801" s="400"/>
      <c r="E1801" s="308"/>
      <c r="F1801" s="326">
        <f>F1800+F1757</f>
        <v>1817844469.95</v>
      </c>
      <c r="G1801" s="326">
        <f>G1800+G1757</f>
        <v>1880613986.7</v>
      </c>
      <c r="H1801" s="326">
        <f>H1800+H1757</f>
        <v>2101512986.7</v>
      </c>
      <c r="I1801" s="326">
        <f>I1800+I1757</f>
        <v>2134465986.7</v>
      </c>
    </row>
    <row r="1802" spans="1:9" s="310" customFormat="1">
      <c r="A1802" s="359"/>
      <c r="B1802" s="308"/>
      <c r="C1802" s="407"/>
      <c r="D1802" s="400"/>
      <c r="E1802" s="308"/>
      <c r="F1802" s="408"/>
      <c r="G1802" s="404"/>
      <c r="H1802" s="326"/>
      <c r="I1802" s="326"/>
    </row>
    <row r="1803" spans="1:9" s="310" customFormat="1">
      <c r="A1803" s="359" t="s">
        <v>1755</v>
      </c>
      <c r="B1803" s="308" t="s">
        <v>176</v>
      </c>
      <c r="C1803" s="407"/>
      <c r="D1803" s="400"/>
      <c r="E1803" s="308"/>
      <c r="F1803" s="408"/>
      <c r="G1803" s="404"/>
      <c r="H1803" s="326"/>
      <c r="I1803" s="326"/>
    </row>
    <row r="1804" spans="1:9">
      <c r="A1804" s="357"/>
      <c r="B1804" s="259"/>
      <c r="C1804" s="402" t="s">
        <v>1281</v>
      </c>
      <c r="D1804" s="356">
        <v>21010101</v>
      </c>
      <c r="E1804" s="259" t="s">
        <v>368</v>
      </c>
      <c r="F1804" s="304">
        <v>1464425378</v>
      </c>
      <c r="G1804" s="404">
        <v>1418848306</v>
      </c>
      <c r="H1804" s="404">
        <v>1418848306</v>
      </c>
      <c r="I1804" s="404">
        <v>1418848306</v>
      </c>
    </row>
    <row r="1805" spans="1:9">
      <c r="A1805" s="357"/>
      <c r="B1805" s="259"/>
      <c r="C1805" s="402" t="s">
        <v>1281</v>
      </c>
      <c r="D1805" s="356">
        <v>21020108</v>
      </c>
      <c r="E1805" s="259" t="s">
        <v>381</v>
      </c>
      <c r="F1805" s="304"/>
      <c r="G1805" s="404">
        <v>6154644</v>
      </c>
      <c r="H1805" s="404">
        <v>6154644</v>
      </c>
      <c r="I1805" s="404">
        <v>6154644</v>
      </c>
    </row>
    <row r="1806" spans="1:9">
      <c r="A1806" s="357"/>
      <c r="B1806" s="259"/>
      <c r="C1806" s="402" t="s">
        <v>1281</v>
      </c>
      <c r="D1806" s="400">
        <v>21020118</v>
      </c>
      <c r="E1806" s="259" t="s">
        <v>1638</v>
      </c>
      <c r="F1806" s="304"/>
      <c r="G1806" s="404">
        <v>1041984</v>
      </c>
      <c r="H1806" s="404">
        <v>1041984</v>
      </c>
      <c r="I1806" s="404">
        <v>1041984</v>
      </c>
    </row>
    <row r="1807" spans="1:9">
      <c r="A1807" s="357"/>
      <c r="B1807" s="259"/>
      <c r="C1807" s="402" t="s">
        <v>1281</v>
      </c>
      <c r="D1807" s="400">
        <v>21020102</v>
      </c>
      <c r="E1807" s="259" t="s">
        <v>99</v>
      </c>
      <c r="F1807" s="304"/>
      <c r="G1807" s="404">
        <v>260448</v>
      </c>
      <c r="H1807" s="404">
        <v>260448</v>
      </c>
      <c r="I1807" s="404">
        <v>260448</v>
      </c>
    </row>
    <row r="1808" spans="1:9">
      <c r="A1808" s="357"/>
      <c r="B1808" s="259"/>
      <c r="C1808" s="402" t="s">
        <v>1281</v>
      </c>
      <c r="D1808" s="356">
        <v>21020103</v>
      </c>
      <c r="E1808" s="259" t="s">
        <v>370</v>
      </c>
      <c r="F1808" s="304"/>
      <c r="G1808" s="404">
        <v>960132</v>
      </c>
      <c r="H1808" s="404">
        <v>960132</v>
      </c>
      <c r="I1808" s="404">
        <v>960132</v>
      </c>
    </row>
    <row r="1809" spans="1:9">
      <c r="A1809" s="357"/>
      <c r="B1809" s="259"/>
      <c r="C1809" s="402" t="s">
        <v>1281</v>
      </c>
      <c r="D1809" s="356">
        <v>21020104</v>
      </c>
      <c r="E1809" s="259" t="s">
        <v>371</v>
      </c>
      <c r="F1809" s="304"/>
      <c r="G1809" s="404">
        <v>224544</v>
      </c>
      <c r="H1809" s="404">
        <v>224544</v>
      </c>
      <c r="I1809" s="404">
        <v>224544</v>
      </c>
    </row>
    <row r="1810" spans="1:9">
      <c r="A1810" s="357"/>
      <c r="B1810" s="259"/>
      <c r="C1810" s="402" t="s">
        <v>1281</v>
      </c>
      <c r="D1810" s="356">
        <v>21020105</v>
      </c>
      <c r="E1810" s="259" t="s">
        <v>372</v>
      </c>
      <c r="F1810" s="304"/>
      <c r="G1810" s="404">
        <v>1010484</v>
      </c>
      <c r="H1810" s="404">
        <v>1010484</v>
      </c>
      <c r="I1810" s="404">
        <v>1010484</v>
      </c>
    </row>
    <row r="1811" spans="1:9">
      <c r="A1811" s="357"/>
      <c r="B1811" s="259"/>
      <c r="C1811" s="402" t="s">
        <v>1281</v>
      </c>
      <c r="D1811" s="400">
        <v>21020124</v>
      </c>
      <c r="E1811" s="259" t="s">
        <v>1637</v>
      </c>
      <c r="F1811" s="304"/>
      <c r="G1811" s="404">
        <v>60000</v>
      </c>
      <c r="H1811" s="404">
        <v>60000</v>
      </c>
      <c r="I1811" s="404">
        <v>60000</v>
      </c>
    </row>
    <row r="1812" spans="1:9" s="310" customFormat="1">
      <c r="A1812" s="359" t="s">
        <v>1755</v>
      </c>
      <c r="B1812" s="308" t="s">
        <v>176</v>
      </c>
      <c r="C1812" s="405" t="s">
        <v>1282</v>
      </c>
      <c r="D1812" s="400"/>
      <c r="E1812" s="308"/>
      <c r="F1812" s="326">
        <f>SUM(F1804:F1811)</f>
        <v>1464425378</v>
      </c>
      <c r="G1812" s="326">
        <f>SUM(G1804:G1811)</f>
        <v>1428560542</v>
      </c>
      <c r="H1812" s="326">
        <f>SUM(H1804:H1811)</f>
        <v>1428560542</v>
      </c>
      <c r="I1812" s="326">
        <f>SUM(I1804:I1811)</f>
        <v>1428560542</v>
      </c>
    </row>
    <row r="1813" spans="1:9">
      <c r="A1813" s="357"/>
      <c r="B1813" s="259"/>
      <c r="C1813" s="406" t="s">
        <v>1283</v>
      </c>
      <c r="D1813" s="356">
        <v>22020101</v>
      </c>
      <c r="E1813" s="259" t="s">
        <v>100</v>
      </c>
      <c r="F1813" s="304">
        <v>9000711</v>
      </c>
      <c r="G1813" s="404">
        <v>4840000</v>
      </c>
      <c r="H1813" s="304">
        <v>7720000</v>
      </c>
      <c r="I1813" s="304">
        <v>7720000</v>
      </c>
    </row>
    <row r="1814" spans="1:9">
      <c r="A1814" s="357"/>
      <c r="B1814" s="259"/>
      <c r="C1814" s="406" t="s">
        <v>1283</v>
      </c>
      <c r="D1814" s="356">
        <v>22020103</v>
      </c>
      <c r="E1814" s="259" t="s">
        <v>147</v>
      </c>
      <c r="F1814" s="304">
        <v>1434300</v>
      </c>
      <c r="G1814" s="404">
        <v>2500000</v>
      </c>
      <c r="H1814" s="304">
        <v>2500000</v>
      </c>
      <c r="I1814" s="304">
        <v>2500000</v>
      </c>
    </row>
    <row r="1815" spans="1:9">
      <c r="A1815" s="357"/>
      <c r="B1815" s="259"/>
      <c r="C1815" s="406" t="s">
        <v>1283</v>
      </c>
      <c r="D1815" s="356">
        <v>22020105</v>
      </c>
      <c r="E1815" s="259" t="s">
        <v>1250</v>
      </c>
      <c r="F1815" s="304">
        <v>9562000</v>
      </c>
      <c r="G1815" s="404">
        <v>10850000</v>
      </c>
      <c r="H1815" s="304">
        <v>16220000</v>
      </c>
      <c r="I1815" s="304">
        <v>16220000</v>
      </c>
    </row>
    <row r="1816" spans="1:9">
      <c r="A1816" s="357"/>
      <c r="B1816" s="259"/>
      <c r="C1816" s="406" t="s">
        <v>1283</v>
      </c>
      <c r="D1816" s="356">
        <v>22020201</v>
      </c>
      <c r="E1816" s="259" t="s">
        <v>115</v>
      </c>
      <c r="F1816" s="304">
        <v>5616145.0800000001</v>
      </c>
      <c r="G1816" s="404">
        <v>5082000</v>
      </c>
      <c r="H1816" s="304">
        <v>5082000</v>
      </c>
      <c r="I1816" s="304">
        <v>5082000</v>
      </c>
    </row>
    <row r="1817" spans="1:9">
      <c r="A1817" s="357"/>
      <c r="B1817" s="259"/>
      <c r="C1817" s="406" t="s">
        <v>1283</v>
      </c>
      <c r="D1817" s="356">
        <v>22020203</v>
      </c>
      <c r="E1817" s="259" t="s">
        <v>20</v>
      </c>
      <c r="F1817" s="304">
        <v>3251080</v>
      </c>
      <c r="G1817" s="404">
        <v>4000000</v>
      </c>
      <c r="H1817" s="304">
        <v>4000000</v>
      </c>
      <c r="I1817" s="304">
        <v>4000000</v>
      </c>
    </row>
    <row r="1818" spans="1:9">
      <c r="A1818" s="357"/>
      <c r="B1818" s="259"/>
      <c r="C1818" s="406" t="s">
        <v>1283</v>
      </c>
      <c r="D1818" s="356">
        <v>22020204</v>
      </c>
      <c r="E1818" s="259" t="s">
        <v>52</v>
      </c>
      <c r="F1818" s="304">
        <v>1147440</v>
      </c>
      <c r="G1818" s="404">
        <v>0</v>
      </c>
      <c r="H1818" s="304">
        <v>2160000</v>
      </c>
      <c r="I1818" s="304">
        <v>2160000</v>
      </c>
    </row>
    <row r="1819" spans="1:9">
      <c r="A1819" s="357"/>
      <c r="B1819" s="259"/>
      <c r="C1819" s="406" t="s">
        <v>1283</v>
      </c>
      <c r="D1819" s="356">
        <v>22020205</v>
      </c>
      <c r="E1819" s="259" t="s">
        <v>53</v>
      </c>
      <c r="F1819" s="304">
        <v>860580</v>
      </c>
      <c r="G1819" s="404">
        <v>2160000</v>
      </c>
      <c r="H1819" s="304">
        <v>2160000</v>
      </c>
      <c r="I1819" s="304">
        <v>2160000</v>
      </c>
    </row>
    <row r="1820" spans="1:9">
      <c r="A1820" s="357"/>
      <c r="B1820" s="259"/>
      <c r="C1820" s="406" t="s">
        <v>1283</v>
      </c>
      <c r="D1820" s="356">
        <v>22020209</v>
      </c>
      <c r="E1820" s="259" t="s">
        <v>34</v>
      </c>
      <c r="F1820" s="304">
        <v>166378.79999999999</v>
      </c>
      <c r="G1820" s="404">
        <v>120000</v>
      </c>
      <c r="H1820" s="304">
        <v>120000</v>
      </c>
      <c r="I1820" s="304">
        <v>120000</v>
      </c>
    </row>
    <row r="1821" spans="1:9">
      <c r="A1821" s="357"/>
      <c r="B1821" s="259"/>
      <c r="C1821" s="406" t="s">
        <v>1283</v>
      </c>
      <c r="D1821" s="356">
        <v>22020301</v>
      </c>
      <c r="E1821" s="259" t="s">
        <v>5</v>
      </c>
      <c r="F1821" s="304">
        <v>8449174</v>
      </c>
      <c r="G1821" s="404">
        <v>8917200</v>
      </c>
      <c r="H1821" s="304">
        <v>14655200</v>
      </c>
      <c r="I1821" s="304">
        <v>19155200</v>
      </c>
    </row>
    <row r="1822" spans="1:9">
      <c r="A1822" s="357"/>
      <c r="B1822" s="259"/>
      <c r="C1822" s="406" t="s">
        <v>1283</v>
      </c>
      <c r="D1822" s="356">
        <v>22020302</v>
      </c>
      <c r="E1822" s="259" t="s">
        <v>91</v>
      </c>
      <c r="F1822" s="304">
        <v>3537940</v>
      </c>
      <c r="G1822" s="404">
        <v>6360000</v>
      </c>
      <c r="H1822" s="304">
        <v>6720000</v>
      </c>
      <c r="I1822" s="304">
        <v>7440000</v>
      </c>
    </row>
    <row r="1823" spans="1:9">
      <c r="A1823" s="357"/>
      <c r="B1823" s="259"/>
      <c r="C1823" s="406" t="s">
        <v>1283</v>
      </c>
      <c r="D1823" s="356">
        <v>22020303</v>
      </c>
      <c r="E1823" s="259" t="s">
        <v>6</v>
      </c>
      <c r="F1823" s="304">
        <v>803208</v>
      </c>
      <c r="G1823" s="404">
        <v>1152000</v>
      </c>
      <c r="H1823" s="304">
        <v>1152000</v>
      </c>
      <c r="I1823" s="304">
        <v>1152000</v>
      </c>
    </row>
    <row r="1824" spans="1:9">
      <c r="A1824" s="357"/>
      <c r="B1824" s="259"/>
      <c r="C1824" s="406" t="s">
        <v>1283</v>
      </c>
      <c r="D1824" s="356">
        <v>22020305</v>
      </c>
      <c r="E1824" s="259" t="s">
        <v>35</v>
      </c>
      <c r="F1824" s="304">
        <v>11665640</v>
      </c>
      <c r="G1824" s="404">
        <v>11679000</v>
      </c>
      <c r="H1824" s="304">
        <v>12679000</v>
      </c>
      <c r="I1824" s="304">
        <v>12679000</v>
      </c>
    </row>
    <row r="1825" spans="1:9">
      <c r="A1825" s="357"/>
      <c r="B1825" s="259"/>
      <c r="C1825" s="406" t="s">
        <v>1283</v>
      </c>
      <c r="D1825" s="356">
        <v>22020306</v>
      </c>
      <c r="E1825" s="259" t="s">
        <v>21</v>
      </c>
      <c r="F1825" s="304">
        <v>1663788</v>
      </c>
      <c r="G1825" s="404">
        <v>2677500</v>
      </c>
      <c r="H1825" s="304">
        <v>2677500</v>
      </c>
      <c r="I1825" s="304">
        <v>2677500</v>
      </c>
    </row>
    <row r="1826" spans="1:9">
      <c r="A1826" s="357"/>
      <c r="B1826" s="259"/>
      <c r="C1826" s="406" t="s">
        <v>1283</v>
      </c>
      <c r="D1826" s="356">
        <v>22020307</v>
      </c>
      <c r="E1826" s="259" t="s">
        <v>80</v>
      </c>
      <c r="F1826" s="304">
        <v>5048736</v>
      </c>
      <c r="G1826" s="404">
        <v>5340000</v>
      </c>
      <c r="H1826" s="304">
        <v>5820000</v>
      </c>
      <c r="I1826" s="304">
        <v>5820000</v>
      </c>
    </row>
    <row r="1827" spans="1:9">
      <c r="A1827" s="357"/>
      <c r="B1827" s="259"/>
      <c r="C1827" s="406" t="s">
        <v>1283</v>
      </c>
      <c r="D1827" s="356">
        <v>22020308</v>
      </c>
      <c r="E1827" s="259" t="s">
        <v>22</v>
      </c>
      <c r="F1827" s="304">
        <v>2731146.25</v>
      </c>
      <c r="G1827" s="404">
        <v>6150000</v>
      </c>
      <c r="H1827" s="304">
        <v>8200000</v>
      </c>
      <c r="I1827" s="304">
        <v>10250000</v>
      </c>
    </row>
    <row r="1828" spans="1:9">
      <c r="A1828" s="357"/>
      <c r="B1828" s="259"/>
      <c r="C1828" s="406" t="s">
        <v>1283</v>
      </c>
      <c r="D1828" s="356">
        <v>22020309</v>
      </c>
      <c r="E1828" s="259" t="s">
        <v>7</v>
      </c>
      <c r="F1828" s="304">
        <v>8799430.5</v>
      </c>
      <c r="G1828" s="404">
        <v>6800000</v>
      </c>
      <c r="H1828" s="304">
        <v>6800000</v>
      </c>
      <c r="I1828" s="304">
        <v>6800000</v>
      </c>
    </row>
    <row r="1829" spans="1:9">
      <c r="A1829" s="357"/>
      <c r="B1829" s="259"/>
      <c r="C1829" s="406" t="s">
        <v>1283</v>
      </c>
      <c r="D1829" s="356">
        <v>22020310</v>
      </c>
      <c r="E1829" s="259" t="s">
        <v>81</v>
      </c>
      <c r="F1829" s="304">
        <v>9562000</v>
      </c>
      <c r="G1829" s="404">
        <v>10270000</v>
      </c>
      <c r="H1829" s="304">
        <v>23800000</v>
      </c>
      <c r="I1829" s="304">
        <v>23800000</v>
      </c>
    </row>
    <row r="1830" spans="1:9">
      <c r="A1830" s="357"/>
      <c r="B1830" s="259"/>
      <c r="C1830" s="406" t="s">
        <v>1283</v>
      </c>
      <c r="D1830" s="356">
        <v>22020312</v>
      </c>
      <c r="E1830" s="259" t="s">
        <v>44</v>
      </c>
      <c r="F1830" s="304">
        <v>321283</v>
      </c>
      <c r="G1830" s="404">
        <v>448000</v>
      </c>
      <c r="H1830" s="304">
        <v>832000</v>
      </c>
      <c r="I1830" s="304">
        <v>832000</v>
      </c>
    </row>
    <row r="1831" spans="1:9">
      <c r="A1831" s="357"/>
      <c r="B1831" s="259"/>
      <c r="C1831" s="406" t="s">
        <v>1283</v>
      </c>
      <c r="D1831" s="356">
        <v>22020315</v>
      </c>
      <c r="E1831" s="259" t="s">
        <v>8</v>
      </c>
      <c r="F1831" s="304">
        <v>8605800</v>
      </c>
      <c r="G1831" s="404">
        <v>8953000</v>
      </c>
      <c r="H1831" s="304">
        <v>16777000</v>
      </c>
      <c r="I1831" s="304">
        <v>16777000</v>
      </c>
    </row>
    <row r="1832" spans="1:9">
      <c r="A1832" s="357"/>
      <c r="B1832" s="259"/>
      <c r="C1832" s="406" t="s">
        <v>1283</v>
      </c>
      <c r="D1832" s="356">
        <v>22020401</v>
      </c>
      <c r="E1832" s="259" t="s">
        <v>1985</v>
      </c>
      <c r="F1832" s="304">
        <v>5077422</v>
      </c>
      <c r="G1832" s="404">
        <v>5820000</v>
      </c>
      <c r="H1832" s="304">
        <v>5820000</v>
      </c>
      <c r="I1832" s="304">
        <v>5820000</v>
      </c>
    </row>
    <row r="1833" spans="1:9">
      <c r="A1833" s="357"/>
      <c r="B1833" s="259"/>
      <c r="C1833" s="406" t="s">
        <v>1283</v>
      </c>
      <c r="D1833" s="356">
        <v>22020402</v>
      </c>
      <c r="E1833" s="259" t="s">
        <v>36</v>
      </c>
      <c r="F1833" s="304">
        <v>1537569</v>
      </c>
      <c r="G1833" s="404">
        <v>3150000</v>
      </c>
      <c r="H1833" s="304">
        <v>4200000</v>
      </c>
      <c r="I1833" s="304">
        <v>5250000</v>
      </c>
    </row>
    <row r="1834" spans="1:9">
      <c r="A1834" s="357"/>
      <c r="B1834" s="259"/>
      <c r="C1834" s="406" t="s">
        <v>1283</v>
      </c>
      <c r="D1834" s="356">
        <v>22020403</v>
      </c>
      <c r="E1834" s="259" t="s">
        <v>58</v>
      </c>
      <c r="F1834" s="304">
        <v>2906848</v>
      </c>
      <c r="G1834" s="404">
        <v>7200000</v>
      </c>
      <c r="H1834" s="304">
        <v>7200000</v>
      </c>
      <c r="I1834" s="304">
        <v>7200000</v>
      </c>
    </row>
    <row r="1835" spans="1:9">
      <c r="A1835" s="357"/>
      <c r="B1835" s="259"/>
      <c r="C1835" s="406" t="s">
        <v>1283</v>
      </c>
      <c r="D1835" s="356">
        <v>22020404</v>
      </c>
      <c r="E1835" s="259" t="s">
        <v>735</v>
      </c>
      <c r="F1835" s="304">
        <v>3824800</v>
      </c>
      <c r="G1835" s="404">
        <v>3900000</v>
      </c>
      <c r="H1835" s="304">
        <v>3900000</v>
      </c>
      <c r="I1835" s="304">
        <v>3900000</v>
      </c>
    </row>
    <row r="1836" spans="1:9">
      <c r="A1836" s="357"/>
      <c r="B1836" s="259"/>
      <c r="C1836" s="406" t="s">
        <v>1283</v>
      </c>
      <c r="D1836" s="356">
        <v>22020405</v>
      </c>
      <c r="E1836" s="259" t="s">
        <v>9</v>
      </c>
      <c r="F1836" s="304">
        <v>6310920</v>
      </c>
      <c r="G1836" s="404">
        <v>6680000</v>
      </c>
      <c r="H1836" s="304">
        <v>6680000</v>
      </c>
      <c r="I1836" s="304">
        <v>6680000</v>
      </c>
    </row>
    <row r="1837" spans="1:9">
      <c r="A1837" s="357"/>
      <c r="B1837" s="259"/>
      <c r="C1837" s="406" t="s">
        <v>1283</v>
      </c>
      <c r="D1837" s="356">
        <v>22020406</v>
      </c>
      <c r="E1837" s="259" t="s">
        <v>45</v>
      </c>
      <c r="F1837" s="304">
        <v>1549044</v>
      </c>
      <c r="G1837" s="404">
        <v>2760000</v>
      </c>
      <c r="H1837" s="304">
        <v>2940000</v>
      </c>
      <c r="I1837" s="304">
        <v>3540000</v>
      </c>
    </row>
    <row r="1838" spans="1:9">
      <c r="A1838" s="357"/>
      <c r="B1838" s="259"/>
      <c r="C1838" s="406" t="s">
        <v>1283</v>
      </c>
      <c r="D1838" s="356">
        <v>22020404</v>
      </c>
      <c r="E1838" s="259" t="s">
        <v>1257</v>
      </c>
      <c r="F1838" s="304">
        <v>2033263.68</v>
      </c>
      <c r="G1838" s="404">
        <v>3000000</v>
      </c>
      <c r="H1838" s="304">
        <v>3000000</v>
      </c>
      <c r="I1838" s="304">
        <v>3000000</v>
      </c>
    </row>
    <row r="1839" spans="1:9">
      <c r="A1839" s="357"/>
      <c r="B1839" s="259"/>
      <c r="C1839" s="406" t="s">
        <v>1283</v>
      </c>
      <c r="D1839" s="356">
        <v>22020501</v>
      </c>
      <c r="E1839" s="259" t="s">
        <v>82</v>
      </c>
      <c r="F1839" s="304">
        <v>1912400</v>
      </c>
      <c r="G1839" s="404">
        <v>800000</v>
      </c>
      <c r="H1839" s="304">
        <v>800000</v>
      </c>
      <c r="I1839" s="304">
        <v>800000</v>
      </c>
    </row>
    <row r="1840" spans="1:9">
      <c r="A1840" s="357"/>
      <c r="B1840" s="259"/>
      <c r="C1840" s="406" t="s">
        <v>1283</v>
      </c>
      <c r="D1840" s="356">
        <v>22020502</v>
      </c>
      <c r="E1840" s="259" t="s">
        <v>83</v>
      </c>
      <c r="F1840" s="304">
        <v>1147440</v>
      </c>
      <c r="G1840" s="404">
        <v>4400000</v>
      </c>
      <c r="H1840" s="304">
        <v>4400000</v>
      </c>
      <c r="I1840" s="304">
        <v>4400000</v>
      </c>
    </row>
    <row r="1841" spans="1:9">
      <c r="A1841" s="357"/>
      <c r="B1841" s="259"/>
      <c r="C1841" s="406" t="s">
        <v>1283</v>
      </c>
      <c r="D1841" s="356">
        <v>22020114</v>
      </c>
      <c r="E1841" s="259" t="s">
        <v>177</v>
      </c>
      <c r="F1841" s="304">
        <v>5163480</v>
      </c>
      <c r="G1841" s="404">
        <v>3950000</v>
      </c>
      <c r="H1841" s="304">
        <v>3950000</v>
      </c>
      <c r="I1841" s="304">
        <v>3950000</v>
      </c>
    </row>
    <row r="1842" spans="1:9">
      <c r="A1842" s="357"/>
      <c r="B1842" s="259"/>
      <c r="C1842" s="406" t="s">
        <v>1283</v>
      </c>
      <c r="D1842" s="356">
        <v>22020505</v>
      </c>
      <c r="E1842" s="259" t="s">
        <v>145</v>
      </c>
      <c r="F1842" s="304">
        <v>1243060</v>
      </c>
      <c r="G1842" s="404">
        <v>1160000</v>
      </c>
      <c r="H1842" s="304">
        <v>1160000</v>
      </c>
      <c r="I1842" s="304">
        <v>1160000</v>
      </c>
    </row>
    <row r="1843" spans="1:9">
      <c r="A1843" s="357"/>
      <c r="B1843" s="259"/>
      <c r="C1843" s="406" t="s">
        <v>1283</v>
      </c>
      <c r="D1843" s="356">
        <v>22020513</v>
      </c>
      <c r="E1843" s="259" t="s">
        <v>178</v>
      </c>
      <c r="F1843" s="304">
        <v>3633560</v>
      </c>
      <c r="G1843" s="404">
        <v>4000000</v>
      </c>
      <c r="H1843" s="304">
        <v>8000000</v>
      </c>
      <c r="I1843" s="304">
        <v>8000000</v>
      </c>
    </row>
    <row r="1844" spans="1:9">
      <c r="A1844" s="357"/>
      <c r="B1844" s="259"/>
      <c r="C1844" s="406" t="s">
        <v>1283</v>
      </c>
      <c r="D1844" s="356">
        <v>22020601</v>
      </c>
      <c r="E1844" s="259" t="s">
        <v>37</v>
      </c>
      <c r="F1844" s="304">
        <v>1481154</v>
      </c>
      <c r="G1844" s="404">
        <v>2270000</v>
      </c>
      <c r="H1844" s="304">
        <v>2270000</v>
      </c>
      <c r="I1844" s="304">
        <v>2270000</v>
      </c>
    </row>
    <row r="1845" spans="1:9">
      <c r="A1845" s="357"/>
      <c r="B1845" s="259"/>
      <c r="C1845" s="406" t="s">
        <v>1283</v>
      </c>
      <c r="D1845" s="356">
        <v>22020603</v>
      </c>
      <c r="E1845" s="259" t="s">
        <v>179</v>
      </c>
      <c r="F1845" s="304">
        <v>2294880</v>
      </c>
      <c r="G1845" s="404">
        <v>2400000</v>
      </c>
      <c r="H1845" s="304">
        <v>2400000</v>
      </c>
      <c r="I1845" s="304">
        <v>2400000</v>
      </c>
    </row>
    <row r="1846" spans="1:9">
      <c r="A1846" s="357"/>
      <c r="B1846" s="259"/>
      <c r="C1846" s="406" t="s">
        <v>1283</v>
      </c>
      <c r="D1846" s="356">
        <v>22020605</v>
      </c>
      <c r="E1846" s="259" t="s">
        <v>39</v>
      </c>
      <c r="F1846" s="304">
        <v>7483221.2000000002</v>
      </c>
      <c r="G1846" s="404">
        <v>6250000</v>
      </c>
      <c r="H1846" s="304">
        <v>9125000</v>
      </c>
      <c r="I1846" s="304">
        <v>12000000</v>
      </c>
    </row>
    <row r="1847" spans="1:9">
      <c r="A1847" s="357"/>
      <c r="B1847" s="259"/>
      <c r="C1847" s="406" t="s">
        <v>1283</v>
      </c>
      <c r="D1847" s="356">
        <v>22020616</v>
      </c>
      <c r="E1847" s="259" t="s">
        <v>693</v>
      </c>
      <c r="F1847" s="304">
        <v>2294880</v>
      </c>
      <c r="G1847" s="404">
        <v>2400000</v>
      </c>
      <c r="H1847" s="304">
        <v>2400000</v>
      </c>
      <c r="I1847" s="304">
        <v>2400000</v>
      </c>
    </row>
    <row r="1848" spans="1:9">
      <c r="A1848" s="357"/>
      <c r="B1848" s="259"/>
      <c r="C1848" s="406" t="s">
        <v>1283</v>
      </c>
      <c r="D1848" s="356">
        <v>22020619</v>
      </c>
      <c r="E1848" s="259" t="s">
        <v>180</v>
      </c>
      <c r="F1848" s="304">
        <v>12937386</v>
      </c>
      <c r="G1848" s="404">
        <v>6885000</v>
      </c>
      <c r="H1848" s="304">
        <v>6885000</v>
      </c>
      <c r="I1848" s="304">
        <v>6885000</v>
      </c>
    </row>
    <row r="1849" spans="1:9">
      <c r="A1849" s="357"/>
      <c r="B1849" s="259"/>
      <c r="C1849" s="406" t="s">
        <v>1283</v>
      </c>
      <c r="D1849" s="356">
        <v>22020620</v>
      </c>
      <c r="E1849" s="259" t="s">
        <v>181</v>
      </c>
      <c r="F1849" s="304">
        <v>3442320</v>
      </c>
      <c r="G1849" s="404">
        <v>6000000</v>
      </c>
      <c r="H1849" s="304">
        <v>6000000</v>
      </c>
      <c r="I1849" s="304">
        <v>6000000</v>
      </c>
    </row>
    <row r="1850" spans="1:9">
      <c r="A1850" s="357"/>
      <c r="B1850" s="259"/>
      <c r="C1850" s="406" t="s">
        <v>1283</v>
      </c>
      <c r="D1850" s="356">
        <v>22020701</v>
      </c>
      <c r="E1850" s="259" t="s">
        <v>40</v>
      </c>
      <c r="F1850" s="304">
        <v>1290870</v>
      </c>
      <c r="G1850" s="404">
        <v>2000000</v>
      </c>
      <c r="H1850" s="304">
        <v>4000000</v>
      </c>
      <c r="I1850" s="304">
        <v>4000000</v>
      </c>
    </row>
    <row r="1851" spans="1:9">
      <c r="A1851" s="357"/>
      <c r="B1851" s="259"/>
      <c r="C1851" s="406" t="s">
        <v>1283</v>
      </c>
      <c r="D1851" s="356">
        <v>22020702</v>
      </c>
      <c r="E1851" s="259" t="s">
        <v>129</v>
      </c>
      <c r="F1851" s="304">
        <v>3681370</v>
      </c>
      <c r="G1851" s="404">
        <v>2850000</v>
      </c>
      <c r="H1851" s="304">
        <v>4850000</v>
      </c>
      <c r="I1851" s="304">
        <v>4850000</v>
      </c>
    </row>
    <row r="1852" spans="1:9">
      <c r="A1852" s="357"/>
      <c r="B1852" s="259"/>
      <c r="C1852" s="406" t="s">
        <v>1283</v>
      </c>
      <c r="D1852" s="356">
        <v>22020703</v>
      </c>
      <c r="E1852" s="259" t="s">
        <v>41</v>
      </c>
      <c r="F1852" s="304">
        <v>2036706</v>
      </c>
      <c r="G1852" s="404">
        <v>2640000</v>
      </c>
      <c r="H1852" s="304">
        <v>2640000</v>
      </c>
      <c r="I1852" s="304">
        <v>2640000</v>
      </c>
    </row>
    <row r="1853" spans="1:9">
      <c r="A1853" s="357"/>
      <c r="B1853" s="259"/>
      <c r="C1853" s="406" t="s">
        <v>1283</v>
      </c>
      <c r="D1853" s="356">
        <v>22020704</v>
      </c>
      <c r="E1853" s="259" t="s">
        <v>92</v>
      </c>
      <c r="F1853" s="304">
        <v>1434300</v>
      </c>
      <c r="G1853" s="404">
        <v>1800000</v>
      </c>
      <c r="H1853" s="304">
        <v>1800000</v>
      </c>
      <c r="I1853" s="304">
        <v>1800000</v>
      </c>
    </row>
    <row r="1854" spans="1:9">
      <c r="A1854" s="357"/>
      <c r="B1854" s="259"/>
      <c r="C1854" s="406" t="s">
        <v>1283</v>
      </c>
      <c r="D1854" s="356">
        <v>22020705</v>
      </c>
      <c r="E1854" s="259" t="s">
        <v>132</v>
      </c>
      <c r="F1854" s="304">
        <v>2486120</v>
      </c>
      <c r="G1854" s="404">
        <v>4000000</v>
      </c>
      <c r="H1854" s="304">
        <v>4000000</v>
      </c>
      <c r="I1854" s="304">
        <v>4000000</v>
      </c>
    </row>
    <row r="1855" spans="1:9">
      <c r="A1855" s="357"/>
      <c r="B1855" s="259"/>
      <c r="C1855" s="406" t="s">
        <v>1283</v>
      </c>
      <c r="D1855" s="356">
        <v>22020706</v>
      </c>
      <c r="E1855" s="259" t="s">
        <v>93</v>
      </c>
      <c r="F1855" s="304">
        <v>795558.40000000002</v>
      </c>
      <c r="G1855" s="404">
        <v>1440000</v>
      </c>
      <c r="H1855" s="304">
        <v>1920000</v>
      </c>
      <c r="I1855" s="304">
        <v>2400000</v>
      </c>
    </row>
    <row r="1856" spans="1:9">
      <c r="A1856" s="357"/>
      <c r="B1856" s="259"/>
      <c r="C1856" s="406" t="s">
        <v>1283</v>
      </c>
      <c r="D1856" s="356">
        <v>22020709</v>
      </c>
      <c r="E1856" s="259" t="s">
        <v>23</v>
      </c>
      <c r="F1856" s="304">
        <v>2543492</v>
      </c>
      <c r="G1856" s="404">
        <v>2000000</v>
      </c>
      <c r="H1856" s="304">
        <v>9000000</v>
      </c>
      <c r="I1856" s="304">
        <v>9000000</v>
      </c>
    </row>
    <row r="1857" spans="1:9">
      <c r="A1857" s="357"/>
      <c r="B1857" s="259"/>
      <c r="C1857" s="406" t="s">
        <v>1283</v>
      </c>
      <c r="D1857" s="356">
        <v>22020801</v>
      </c>
      <c r="E1857" s="259" t="s">
        <v>13</v>
      </c>
      <c r="F1857" s="304">
        <v>5737200</v>
      </c>
      <c r="G1857" s="404">
        <v>6075000</v>
      </c>
      <c r="H1857" s="304">
        <v>13075000</v>
      </c>
      <c r="I1857" s="304">
        <v>13075000</v>
      </c>
    </row>
    <row r="1858" spans="1:9">
      <c r="A1858" s="357"/>
      <c r="B1858" s="259"/>
      <c r="C1858" s="406" t="s">
        <v>1283</v>
      </c>
      <c r="D1858" s="356">
        <v>22020803</v>
      </c>
      <c r="E1858" s="259" t="s">
        <v>14</v>
      </c>
      <c r="F1858" s="304">
        <v>6629335</v>
      </c>
      <c r="G1858" s="404">
        <v>7250000</v>
      </c>
      <c r="H1858" s="304">
        <v>7250000</v>
      </c>
      <c r="I1858" s="304">
        <v>7250000</v>
      </c>
    </row>
    <row r="1859" spans="1:9">
      <c r="A1859" s="357"/>
      <c r="B1859" s="259"/>
      <c r="C1859" s="406" t="s">
        <v>1283</v>
      </c>
      <c r="D1859" s="356">
        <v>22020806</v>
      </c>
      <c r="E1859" s="259" t="s">
        <v>60</v>
      </c>
      <c r="F1859" s="304">
        <v>1259315.3999999999</v>
      </c>
      <c r="G1859" s="404">
        <v>936000</v>
      </c>
      <c r="H1859" s="304">
        <v>1152000</v>
      </c>
      <c r="I1859" s="304">
        <v>1152000</v>
      </c>
    </row>
    <row r="1860" spans="1:9">
      <c r="A1860" s="357"/>
      <c r="B1860" s="259"/>
      <c r="C1860" s="406" t="s">
        <v>1283</v>
      </c>
      <c r="D1860" s="356">
        <v>22020901</v>
      </c>
      <c r="E1860" s="259" t="s">
        <v>15</v>
      </c>
      <c r="F1860" s="304">
        <v>57372</v>
      </c>
      <c r="G1860" s="404">
        <v>120000</v>
      </c>
      <c r="H1860" s="304">
        <v>120000</v>
      </c>
      <c r="I1860" s="304">
        <v>120000</v>
      </c>
    </row>
    <row r="1861" spans="1:9">
      <c r="A1861" s="357"/>
      <c r="B1861" s="259"/>
      <c r="C1861" s="406" t="s">
        <v>1283</v>
      </c>
      <c r="D1861" s="356">
        <v>22020902</v>
      </c>
      <c r="E1861" s="259" t="s">
        <v>117</v>
      </c>
      <c r="F1861" s="304">
        <v>6693400</v>
      </c>
      <c r="G1861" s="404">
        <v>6500000</v>
      </c>
      <c r="H1861" s="304">
        <v>7500000</v>
      </c>
      <c r="I1861" s="304">
        <v>7500000</v>
      </c>
    </row>
    <row r="1862" spans="1:9">
      <c r="A1862" s="357"/>
      <c r="B1862" s="259"/>
      <c r="C1862" s="406" t="s">
        <v>1283</v>
      </c>
      <c r="D1862" s="356">
        <v>22021001</v>
      </c>
      <c r="E1862" s="259" t="s">
        <v>16</v>
      </c>
      <c r="F1862" s="304">
        <v>9482635.4000000004</v>
      </c>
      <c r="G1862" s="404">
        <v>8708500</v>
      </c>
      <c r="H1862" s="304">
        <v>8748500</v>
      </c>
      <c r="I1862" s="304">
        <v>8788500</v>
      </c>
    </row>
    <row r="1863" spans="1:9">
      <c r="A1863" s="357"/>
      <c r="B1863" s="259"/>
      <c r="C1863" s="406" t="s">
        <v>1283</v>
      </c>
      <c r="D1863" s="356">
        <v>22021002</v>
      </c>
      <c r="E1863" s="259" t="s">
        <v>25</v>
      </c>
      <c r="F1863" s="304">
        <v>4302900</v>
      </c>
      <c r="G1863" s="404">
        <v>8525000</v>
      </c>
      <c r="H1863" s="304">
        <v>12525000</v>
      </c>
      <c r="I1863" s="304">
        <v>12525000</v>
      </c>
    </row>
    <row r="1864" spans="1:9">
      <c r="A1864" s="357"/>
      <c r="B1864" s="259"/>
      <c r="C1864" s="406" t="s">
        <v>1283</v>
      </c>
      <c r="D1864" s="356">
        <v>22021003</v>
      </c>
      <c r="E1864" s="259" t="s">
        <v>17</v>
      </c>
      <c r="F1864" s="304">
        <v>4906740.3</v>
      </c>
      <c r="G1864" s="404">
        <v>6340000</v>
      </c>
      <c r="H1864" s="304">
        <v>6340000</v>
      </c>
      <c r="I1864" s="304">
        <v>6340000</v>
      </c>
    </row>
    <row r="1865" spans="1:9">
      <c r="A1865" s="357"/>
      <c r="B1865" s="259"/>
      <c r="C1865" s="406" t="s">
        <v>1283</v>
      </c>
      <c r="D1865" s="356">
        <v>22021008</v>
      </c>
      <c r="E1865" s="259" t="s">
        <v>62</v>
      </c>
      <c r="F1865" s="304">
        <v>3585750</v>
      </c>
      <c r="G1865" s="404">
        <v>5000000</v>
      </c>
      <c r="H1865" s="304">
        <v>10000000</v>
      </c>
      <c r="I1865" s="304">
        <v>10000000</v>
      </c>
    </row>
    <row r="1866" spans="1:9">
      <c r="A1866" s="357"/>
      <c r="B1866" s="259"/>
      <c r="C1866" s="406" t="s">
        <v>1283</v>
      </c>
      <c r="D1866" s="356">
        <v>22021009</v>
      </c>
      <c r="E1866" s="259" t="s">
        <v>101</v>
      </c>
      <c r="F1866" s="304">
        <v>5039174</v>
      </c>
      <c r="G1866" s="404">
        <v>5005000</v>
      </c>
      <c r="H1866" s="304">
        <v>5005000</v>
      </c>
      <c r="I1866" s="304">
        <v>5005000</v>
      </c>
    </row>
    <row r="1867" spans="1:9">
      <c r="A1867" s="357"/>
      <c r="B1867" s="259"/>
      <c r="C1867" s="406" t="s">
        <v>1283</v>
      </c>
      <c r="D1867" s="356">
        <v>22021021</v>
      </c>
      <c r="E1867" s="259" t="s">
        <v>120</v>
      </c>
      <c r="F1867" s="304">
        <v>4541950</v>
      </c>
      <c r="G1867" s="404">
        <v>6060000</v>
      </c>
      <c r="H1867" s="304">
        <v>6060000</v>
      </c>
      <c r="I1867" s="304">
        <v>6060000</v>
      </c>
    </row>
    <row r="1868" spans="1:9">
      <c r="A1868" s="357"/>
      <c r="B1868" s="259"/>
      <c r="C1868" s="406" t="s">
        <v>1283</v>
      </c>
      <c r="D1868" s="356">
        <v>22021026</v>
      </c>
      <c r="E1868" s="259" t="s">
        <v>19</v>
      </c>
      <c r="F1868" s="304">
        <v>5182604</v>
      </c>
      <c r="G1868" s="404">
        <v>2300000</v>
      </c>
      <c r="H1868" s="304">
        <v>2300000</v>
      </c>
      <c r="I1868" s="304">
        <v>2300000</v>
      </c>
    </row>
    <row r="1869" spans="1:9">
      <c r="A1869" s="357"/>
      <c r="B1869" s="259"/>
      <c r="C1869" s="406" t="s">
        <v>1283</v>
      </c>
      <c r="D1869" s="356">
        <v>22021029</v>
      </c>
      <c r="E1869" s="259" t="s">
        <v>121</v>
      </c>
      <c r="F1869" s="304">
        <v>1434300</v>
      </c>
      <c r="G1869" s="404">
        <v>2700000</v>
      </c>
      <c r="H1869" s="304">
        <v>2700000</v>
      </c>
      <c r="I1869" s="304">
        <v>2700000</v>
      </c>
    </row>
    <row r="1870" spans="1:9">
      <c r="A1870" s="357"/>
      <c r="B1870" s="259"/>
      <c r="C1870" s="406" t="s">
        <v>1283</v>
      </c>
      <c r="D1870" s="356">
        <v>22021030</v>
      </c>
      <c r="E1870" s="259" t="s">
        <v>182</v>
      </c>
      <c r="F1870" s="304">
        <v>3346700</v>
      </c>
      <c r="G1870" s="404">
        <v>6000000</v>
      </c>
      <c r="H1870" s="304">
        <v>6000000</v>
      </c>
      <c r="I1870" s="304">
        <v>6000000</v>
      </c>
    </row>
    <row r="1871" spans="1:9">
      <c r="A1871" s="357"/>
      <c r="B1871" s="259"/>
      <c r="C1871" s="406" t="s">
        <v>1283</v>
      </c>
      <c r="D1871" s="356">
        <v>22021036</v>
      </c>
      <c r="E1871" s="259" t="s">
        <v>183</v>
      </c>
      <c r="F1871" s="304">
        <v>6368292</v>
      </c>
      <c r="G1871" s="404">
        <v>4520000</v>
      </c>
      <c r="H1871" s="304">
        <v>4520000</v>
      </c>
      <c r="I1871" s="304">
        <v>4520000</v>
      </c>
    </row>
    <row r="1872" spans="1:9">
      <c r="A1872" s="357"/>
      <c r="B1872" s="259"/>
      <c r="C1872" s="406" t="s">
        <v>1283</v>
      </c>
      <c r="D1872" s="356">
        <v>22021038</v>
      </c>
      <c r="E1872" s="259" t="s">
        <v>184</v>
      </c>
      <c r="F1872" s="304">
        <v>5832820</v>
      </c>
      <c r="G1872" s="404">
        <v>5530000</v>
      </c>
      <c r="H1872" s="304">
        <v>9530000</v>
      </c>
      <c r="I1872" s="304">
        <v>9530000</v>
      </c>
    </row>
    <row r="1873" spans="1:9">
      <c r="A1873" s="357"/>
      <c r="B1873" s="259"/>
      <c r="C1873" s="406" t="s">
        <v>1283</v>
      </c>
      <c r="D1873" s="356">
        <v>22021004</v>
      </c>
      <c r="E1873" s="259" t="s">
        <v>61</v>
      </c>
      <c r="F1873" s="304">
        <v>1606416</v>
      </c>
      <c r="G1873" s="404"/>
      <c r="H1873" s="304"/>
      <c r="I1873" s="304"/>
    </row>
    <row r="1874" spans="1:9">
      <c r="A1874" s="357"/>
      <c r="B1874" s="259"/>
      <c r="C1874" s="406" t="s">
        <v>1283</v>
      </c>
      <c r="D1874" s="356">
        <v>22021007</v>
      </c>
      <c r="E1874" s="259" t="s">
        <v>4339</v>
      </c>
      <c r="F1874" s="304">
        <v>8094233</v>
      </c>
      <c r="G1874" s="404"/>
      <c r="H1874" s="304"/>
      <c r="I1874" s="304"/>
    </row>
    <row r="1875" spans="1:9" s="310" customFormat="1">
      <c r="A1875" s="359" t="s">
        <v>1755</v>
      </c>
      <c r="B1875" s="308" t="s">
        <v>176</v>
      </c>
      <c r="C1875" s="407" t="s">
        <v>1287</v>
      </c>
      <c r="D1875" s="400"/>
      <c r="E1875" s="308"/>
      <c r="F1875" s="326">
        <f>SUM(F1813:F1874)</f>
        <v>256869982.01000002</v>
      </c>
      <c r="G1875" s="326">
        <f>SUM(G1813:G1874)</f>
        <v>269623200</v>
      </c>
      <c r="H1875" s="326">
        <f>SUM(H1813:H1874)</f>
        <v>352240200</v>
      </c>
      <c r="I1875" s="326">
        <f>SUM(I1813:I1874)</f>
        <v>364555200</v>
      </c>
    </row>
    <row r="1876" spans="1:9" s="310" customFormat="1">
      <c r="A1876" s="359" t="s">
        <v>1755</v>
      </c>
      <c r="B1876" s="308" t="s">
        <v>176</v>
      </c>
      <c r="C1876" s="407" t="s">
        <v>1288</v>
      </c>
      <c r="D1876" s="400"/>
      <c r="E1876" s="308"/>
      <c r="F1876" s="326">
        <f>F1875+F1812</f>
        <v>1721295360.01</v>
      </c>
      <c r="G1876" s="326">
        <f>G1875+G1812</f>
        <v>1698183742</v>
      </c>
      <c r="H1876" s="326">
        <f>H1875+H1812</f>
        <v>1780800742</v>
      </c>
      <c r="I1876" s="326">
        <f>I1875+I1812</f>
        <v>1793115742</v>
      </c>
    </row>
    <row r="1877" spans="1:9" s="310" customFormat="1">
      <c r="A1877" s="359"/>
      <c r="B1877" s="308"/>
      <c r="C1877" s="407"/>
      <c r="D1877" s="400"/>
      <c r="E1877" s="308"/>
      <c r="F1877" s="408"/>
      <c r="G1877" s="404"/>
      <c r="H1877" s="326"/>
      <c r="I1877" s="326"/>
    </row>
    <row r="1878" spans="1:9" s="310" customFormat="1">
      <c r="A1878" s="359" t="s">
        <v>185</v>
      </c>
      <c r="B1878" s="308" t="s">
        <v>186</v>
      </c>
      <c r="C1878" s="407"/>
      <c r="D1878" s="400"/>
      <c r="E1878" s="308"/>
      <c r="F1878" s="408"/>
      <c r="G1878" s="404"/>
      <c r="H1878" s="326"/>
      <c r="I1878" s="326"/>
    </row>
    <row r="1879" spans="1:9">
      <c r="A1879" s="357"/>
      <c r="B1879" s="259"/>
      <c r="C1879" s="402" t="s">
        <v>1281</v>
      </c>
      <c r="D1879" s="356">
        <v>21010101</v>
      </c>
      <c r="E1879" s="259" t="s">
        <v>368</v>
      </c>
      <c r="F1879" s="304">
        <v>2865101309.2399998</v>
      </c>
      <c r="G1879" s="404">
        <v>1643927290.8</v>
      </c>
      <c r="H1879" s="404">
        <v>1643927290.8</v>
      </c>
      <c r="I1879" s="404">
        <v>1643927290.8</v>
      </c>
    </row>
    <row r="1880" spans="1:9">
      <c r="A1880" s="357"/>
      <c r="B1880" s="259"/>
      <c r="C1880" s="402" t="s">
        <v>1281</v>
      </c>
      <c r="D1880" s="400">
        <v>21020190</v>
      </c>
      <c r="E1880" s="259" t="s">
        <v>1639</v>
      </c>
      <c r="F1880" s="304"/>
      <c r="G1880" s="404">
        <v>1567887402.5999999</v>
      </c>
      <c r="H1880" s="404">
        <v>1567887402.5999999</v>
      </c>
      <c r="I1880" s="404">
        <v>1567887402.5999999</v>
      </c>
    </row>
    <row r="1881" spans="1:9">
      <c r="A1881" s="357"/>
      <c r="B1881" s="259"/>
      <c r="C1881" s="402" t="s">
        <v>1281</v>
      </c>
      <c r="D1881" s="356">
        <v>21020101</v>
      </c>
      <c r="E1881" s="259" t="s">
        <v>369</v>
      </c>
      <c r="F1881" s="304"/>
      <c r="G1881" s="404">
        <v>303718835.16000003</v>
      </c>
      <c r="H1881" s="404">
        <v>303718835.16000003</v>
      </c>
      <c r="I1881" s="404">
        <v>303718835.16000003</v>
      </c>
    </row>
    <row r="1882" spans="1:9">
      <c r="A1882" s="357"/>
      <c r="B1882" s="259"/>
      <c r="C1882" s="402" t="s">
        <v>1281</v>
      </c>
      <c r="D1882" s="400">
        <v>21020118</v>
      </c>
      <c r="E1882" s="259" t="s">
        <v>1610</v>
      </c>
      <c r="F1882" s="304"/>
      <c r="G1882" s="404">
        <v>60032160</v>
      </c>
      <c r="H1882" s="404">
        <v>60032160</v>
      </c>
      <c r="I1882" s="404">
        <v>60032160</v>
      </c>
    </row>
    <row r="1883" spans="1:9">
      <c r="A1883" s="357"/>
      <c r="B1883" s="259"/>
      <c r="C1883" s="402" t="s">
        <v>1281</v>
      </c>
      <c r="D1883" s="400">
        <v>21020162</v>
      </c>
      <c r="E1883" s="259" t="s">
        <v>388</v>
      </c>
      <c r="F1883" s="304"/>
      <c r="G1883" s="404">
        <v>22296138.239999998</v>
      </c>
      <c r="H1883" s="404">
        <v>22296138.239999998</v>
      </c>
      <c r="I1883" s="404">
        <v>22296138.239999998</v>
      </c>
    </row>
    <row r="1884" spans="1:9">
      <c r="A1884" s="357"/>
      <c r="B1884" s="259"/>
      <c r="C1884" s="402" t="s">
        <v>1281</v>
      </c>
      <c r="D1884" s="356">
        <v>21020104</v>
      </c>
      <c r="E1884" s="259" t="s">
        <v>371</v>
      </c>
      <c r="F1884" s="304"/>
      <c r="G1884" s="404">
        <v>577759.43999999994</v>
      </c>
      <c r="H1884" s="404">
        <v>577759.43999999994</v>
      </c>
      <c r="I1884" s="404">
        <v>577759.43999999994</v>
      </c>
    </row>
    <row r="1885" spans="1:9">
      <c r="A1885" s="357"/>
      <c r="B1885" s="259"/>
      <c r="C1885" s="402" t="s">
        <v>1281</v>
      </c>
      <c r="D1885" s="356">
        <v>21020105</v>
      </c>
      <c r="E1885" s="259" t="s">
        <v>372</v>
      </c>
      <c r="F1885" s="304"/>
      <c r="G1885" s="404">
        <v>866639.28</v>
      </c>
      <c r="H1885" s="404">
        <v>866639.28</v>
      </c>
      <c r="I1885" s="404">
        <v>866639.28</v>
      </c>
    </row>
    <row r="1886" spans="1:9">
      <c r="A1886" s="357"/>
      <c r="B1886" s="259"/>
      <c r="C1886" s="402" t="s">
        <v>1281</v>
      </c>
      <c r="D1886" s="400">
        <v>21020138</v>
      </c>
      <c r="E1886" s="259" t="s">
        <v>131</v>
      </c>
      <c r="F1886" s="304"/>
      <c r="G1886" s="404">
        <v>22919766.119999986</v>
      </c>
      <c r="H1886" s="404">
        <v>22919766.119999986</v>
      </c>
      <c r="I1886" s="404">
        <v>22919766.119999986</v>
      </c>
    </row>
    <row r="1887" spans="1:9">
      <c r="A1887" s="357"/>
      <c r="B1887" s="259"/>
      <c r="C1887" s="402" t="s">
        <v>1281</v>
      </c>
      <c r="D1887" s="356">
        <v>21020107</v>
      </c>
      <c r="E1887" s="259" t="s">
        <v>374</v>
      </c>
      <c r="F1887" s="304"/>
      <c r="G1887" s="404">
        <v>1444398.72</v>
      </c>
      <c r="H1887" s="404">
        <v>1444398.72</v>
      </c>
      <c r="I1887" s="404">
        <v>1444398.72</v>
      </c>
    </row>
    <row r="1888" spans="1:9">
      <c r="A1888" s="357"/>
      <c r="B1888" s="259"/>
      <c r="C1888" s="402" t="s">
        <v>1281</v>
      </c>
      <c r="D1888" s="356">
        <v>21020108</v>
      </c>
      <c r="E1888" s="259" t="s">
        <v>381</v>
      </c>
      <c r="F1888" s="304"/>
      <c r="G1888" s="404">
        <v>69437999.280000016</v>
      </c>
      <c r="H1888" s="404">
        <v>69437999.280000016</v>
      </c>
      <c r="I1888" s="404">
        <v>69437999.280000016</v>
      </c>
    </row>
    <row r="1889" spans="1:9">
      <c r="A1889" s="357"/>
      <c r="B1889" s="259"/>
      <c r="C1889" s="402" t="s">
        <v>1281</v>
      </c>
      <c r="D1889" s="356">
        <v>21020124</v>
      </c>
      <c r="E1889" s="259" t="s">
        <v>376</v>
      </c>
      <c r="F1889" s="304"/>
      <c r="G1889" s="404">
        <v>137400000</v>
      </c>
      <c r="H1889" s="404">
        <v>137400000</v>
      </c>
      <c r="I1889" s="404">
        <v>137400000</v>
      </c>
    </row>
    <row r="1890" spans="1:9" s="310" customFormat="1">
      <c r="A1890" s="359" t="s">
        <v>185</v>
      </c>
      <c r="B1890" s="308" t="s">
        <v>186</v>
      </c>
      <c r="C1890" s="405" t="s">
        <v>1282</v>
      </c>
      <c r="D1890" s="400"/>
      <c r="E1890" s="308"/>
      <c r="F1890" s="326">
        <f>SUM(F1879:F1889)</f>
        <v>2865101309.2399998</v>
      </c>
      <c r="G1890" s="326">
        <f>SUM(G1879:G1889)</f>
        <v>3830508389.6399994</v>
      </c>
      <c r="H1890" s="326">
        <f>SUM(H1879:H1889)</f>
        <v>3830508389.6399994</v>
      </c>
      <c r="I1890" s="326">
        <f>SUM(I1879:I1889)</f>
        <v>3830508389.6399994</v>
      </c>
    </row>
    <row r="1891" spans="1:9">
      <c r="A1891" s="357"/>
      <c r="B1891" s="259"/>
      <c r="C1891" s="406" t="s">
        <v>1283</v>
      </c>
      <c r="D1891" s="356">
        <v>22020101</v>
      </c>
      <c r="E1891" s="259" t="s">
        <v>100</v>
      </c>
      <c r="F1891" s="304"/>
      <c r="G1891" s="404">
        <v>7950000</v>
      </c>
      <c r="H1891" s="304">
        <v>7500000</v>
      </c>
      <c r="I1891" s="304">
        <v>7500000</v>
      </c>
    </row>
    <row r="1892" spans="1:9">
      <c r="A1892" s="357"/>
      <c r="B1892" s="259"/>
      <c r="C1892" s="406" t="s">
        <v>1283</v>
      </c>
      <c r="D1892" s="356">
        <v>22020103</v>
      </c>
      <c r="E1892" s="259" t="s">
        <v>147</v>
      </c>
      <c r="F1892" s="304"/>
      <c r="G1892" s="404">
        <v>6000000</v>
      </c>
      <c r="H1892" s="304">
        <v>6000000</v>
      </c>
      <c r="I1892" s="304">
        <v>6000000</v>
      </c>
    </row>
    <row r="1893" spans="1:9">
      <c r="A1893" s="357"/>
      <c r="B1893" s="259"/>
      <c r="C1893" s="406" t="s">
        <v>1283</v>
      </c>
      <c r="D1893" s="356">
        <v>22020105</v>
      </c>
      <c r="E1893" s="259" t="s">
        <v>1250</v>
      </c>
      <c r="F1893" s="304">
        <v>9676744</v>
      </c>
      <c r="G1893" s="404">
        <v>10488000</v>
      </c>
      <c r="H1893" s="304">
        <v>20360000</v>
      </c>
      <c r="I1893" s="304">
        <v>20600000</v>
      </c>
    </row>
    <row r="1894" spans="1:9">
      <c r="A1894" s="357"/>
      <c r="B1894" s="259"/>
      <c r="C1894" s="406" t="s">
        <v>1283</v>
      </c>
      <c r="D1894" s="356">
        <v>22020106</v>
      </c>
      <c r="E1894" s="259" t="s">
        <v>112</v>
      </c>
      <c r="F1894" s="304">
        <v>1455814.5</v>
      </c>
      <c r="G1894" s="404">
        <v>4762500</v>
      </c>
      <c r="H1894" s="304">
        <v>4762500</v>
      </c>
      <c r="I1894" s="304">
        <v>4762500</v>
      </c>
    </row>
    <row r="1895" spans="1:9">
      <c r="A1895" s="357"/>
      <c r="B1895" s="259"/>
      <c r="C1895" s="406" t="s">
        <v>1283</v>
      </c>
      <c r="D1895" s="356">
        <v>22020112</v>
      </c>
      <c r="E1895" s="259" t="s">
        <v>114</v>
      </c>
      <c r="F1895" s="304">
        <v>18406850</v>
      </c>
      <c r="G1895" s="404">
        <v>19250000</v>
      </c>
      <c r="H1895" s="304">
        <v>19250000</v>
      </c>
      <c r="I1895" s="304">
        <v>19250000</v>
      </c>
    </row>
    <row r="1896" spans="1:9">
      <c r="A1896" s="357"/>
      <c r="B1896" s="259"/>
      <c r="C1896" s="406" t="s">
        <v>1283</v>
      </c>
      <c r="D1896" s="356">
        <v>22020201</v>
      </c>
      <c r="E1896" s="259" t="s">
        <v>115</v>
      </c>
      <c r="F1896" s="304">
        <v>38882916.799999997</v>
      </c>
      <c r="G1896" s="404">
        <v>20664000</v>
      </c>
      <c r="H1896" s="304">
        <v>47664000</v>
      </c>
      <c r="I1896" s="304">
        <v>47664000</v>
      </c>
    </row>
    <row r="1897" spans="1:9">
      <c r="A1897" s="357"/>
      <c r="B1897" s="259"/>
      <c r="C1897" s="406" t="s">
        <v>1283</v>
      </c>
      <c r="D1897" s="356">
        <v>22020203</v>
      </c>
      <c r="E1897" s="259" t="s">
        <v>20</v>
      </c>
      <c r="F1897" s="304">
        <v>10384332</v>
      </c>
      <c r="G1897" s="404">
        <v>5860000</v>
      </c>
      <c r="H1897" s="304">
        <v>10860000</v>
      </c>
      <c r="I1897" s="304">
        <v>10860000</v>
      </c>
    </row>
    <row r="1898" spans="1:9">
      <c r="A1898" s="357"/>
      <c r="B1898" s="259"/>
      <c r="C1898" s="406" t="s">
        <v>1283</v>
      </c>
      <c r="D1898" s="356">
        <v>22020204</v>
      </c>
      <c r="E1898" s="259" t="s">
        <v>52</v>
      </c>
      <c r="F1898" s="304">
        <v>3346700</v>
      </c>
      <c r="G1898" s="404">
        <v>3500000</v>
      </c>
      <c r="H1898" s="304">
        <v>3500000</v>
      </c>
      <c r="I1898" s="304">
        <v>3500000</v>
      </c>
    </row>
    <row r="1899" spans="1:9">
      <c r="A1899" s="357"/>
      <c r="B1899" s="259"/>
      <c r="C1899" s="406" t="s">
        <v>1283</v>
      </c>
      <c r="D1899" s="356">
        <v>22020205</v>
      </c>
      <c r="E1899" s="259" t="s">
        <v>53</v>
      </c>
      <c r="F1899" s="304">
        <v>8605800</v>
      </c>
      <c r="G1899" s="404">
        <v>8000000</v>
      </c>
      <c r="H1899" s="304">
        <v>9000000</v>
      </c>
      <c r="I1899" s="304">
        <v>9000000</v>
      </c>
    </row>
    <row r="1900" spans="1:9">
      <c r="A1900" s="357"/>
      <c r="B1900" s="259"/>
      <c r="C1900" s="406" t="s">
        <v>1283</v>
      </c>
      <c r="D1900" s="356">
        <v>22020208</v>
      </c>
      <c r="E1900" s="259" t="s">
        <v>54</v>
      </c>
      <c r="F1900" s="304">
        <v>5259100</v>
      </c>
      <c r="G1900" s="404">
        <v>5110081.6500000004</v>
      </c>
      <c r="H1900" s="304">
        <v>14110081.65</v>
      </c>
      <c r="I1900" s="304">
        <v>14110081.65</v>
      </c>
    </row>
    <row r="1901" spans="1:9">
      <c r="A1901" s="357"/>
      <c r="B1901" s="259"/>
      <c r="C1901" s="406" t="s">
        <v>1283</v>
      </c>
      <c r="D1901" s="356">
        <v>22020209</v>
      </c>
      <c r="E1901" s="259" t="s">
        <v>34</v>
      </c>
      <c r="F1901" s="304">
        <v>2409624</v>
      </c>
      <c r="G1901" s="404">
        <v>2520000</v>
      </c>
      <c r="H1901" s="304">
        <v>2520000</v>
      </c>
      <c r="I1901" s="304">
        <v>2520000</v>
      </c>
    </row>
    <row r="1902" spans="1:9">
      <c r="A1902" s="357"/>
      <c r="B1902" s="259"/>
      <c r="C1902" s="406" t="s">
        <v>1283</v>
      </c>
      <c r="D1902" s="356">
        <v>22020301</v>
      </c>
      <c r="E1902" s="259" t="s">
        <v>5</v>
      </c>
      <c r="F1902" s="304">
        <v>29188005</v>
      </c>
      <c r="G1902" s="404">
        <v>32157890</v>
      </c>
      <c r="H1902" s="304">
        <v>38650000</v>
      </c>
      <c r="I1902" s="304">
        <v>38650000</v>
      </c>
    </row>
    <row r="1903" spans="1:9">
      <c r="A1903" s="357"/>
      <c r="B1903" s="259"/>
      <c r="C1903" s="406" t="s">
        <v>1283</v>
      </c>
      <c r="D1903" s="356">
        <v>22020302</v>
      </c>
      <c r="E1903" s="259" t="s">
        <v>91</v>
      </c>
      <c r="F1903" s="304"/>
      <c r="G1903" s="404">
        <v>11350000</v>
      </c>
      <c r="H1903" s="304">
        <v>20650000</v>
      </c>
      <c r="I1903" s="304">
        <v>20650000</v>
      </c>
    </row>
    <row r="1904" spans="1:9">
      <c r="A1904" s="357"/>
      <c r="B1904" s="259"/>
      <c r="C1904" s="406" t="s">
        <v>1283</v>
      </c>
      <c r="D1904" s="356">
        <v>22020303</v>
      </c>
      <c r="E1904" s="259" t="s">
        <v>6</v>
      </c>
      <c r="F1904" s="304">
        <v>1721160</v>
      </c>
      <c r="G1904" s="404">
        <v>1800000</v>
      </c>
      <c r="H1904" s="304">
        <v>1800000</v>
      </c>
      <c r="I1904" s="304">
        <v>1800000</v>
      </c>
    </row>
    <row r="1905" spans="1:9">
      <c r="A1905" s="357"/>
      <c r="B1905" s="259"/>
      <c r="C1905" s="406" t="s">
        <v>1283</v>
      </c>
      <c r="D1905" s="356">
        <v>22020304</v>
      </c>
      <c r="E1905" s="259" t="s">
        <v>55</v>
      </c>
      <c r="F1905" s="304"/>
      <c r="G1905" s="404">
        <v>120000</v>
      </c>
      <c r="H1905" s="304">
        <v>120000</v>
      </c>
      <c r="I1905" s="304">
        <v>120000</v>
      </c>
    </row>
    <row r="1906" spans="1:9">
      <c r="A1906" s="357"/>
      <c r="B1906" s="259"/>
      <c r="C1906" s="406" t="s">
        <v>1283</v>
      </c>
      <c r="D1906" s="356">
        <v>22020305</v>
      </c>
      <c r="E1906" s="259" t="s">
        <v>35</v>
      </c>
      <c r="F1906" s="304">
        <v>7649600</v>
      </c>
      <c r="G1906" s="404">
        <v>8832050</v>
      </c>
      <c r="H1906" s="304">
        <v>8250000</v>
      </c>
      <c r="I1906" s="304">
        <v>8250000</v>
      </c>
    </row>
    <row r="1907" spans="1:9">
      <c r="A1907" s="357"/>
      <c r="B1907" s="259"/>
      <c r="C1907" s="406" t="s">
        <v>1283</v>
      </c>
      <c r="D1907" s="356">
        <v>22020306</v>
      </c>
      <c r="E1907" s="259" t="s">
        <v>21</v>
      </c>
      <c r="F1907" s="304">
        <v>2390500</v>
      </c>
      <c r="G1907" s="404">
        <v>2976800</v>
      </c>
      <c r="H1907" s="304">
        <v>22300000</v>
      </c>
      <c r="I1907" s="304">
        <v>22300000</v>
      </c>
    </row>
    <row r="1908" spans="1:9">
      <c r="A1908" s="357"/>
      <c r="B1908" s="259"/>
      <c r="C1908" s="406" t="s">
        <v>1283</v>
      </c>
      <c r="D1908" s="356">
        <v>22020307</v>
      </c>
      <c r="E1908" s="259" t="s">
        <v>80</v>
      </c>
      <c r="F1908" s="304">
        <v>16255400</v>
      </c>
      <c r="G1908" s="404">
        <v>10474000</v>
      </c>
      <c r="H1908" s="304">
        <v>34000000</v>
      </c>
      <c r="I1908" s="304">
        <v>34000000</v>
      </c>
    </row>
    <row r="1909" spans="1:9">
      <c r="A1909" s="357"/>
      <c r="B1909" s="259"/>
      <c r="C1909" s="406" t="s">
        <v>1283</v>
      </c>
      <c r="D1909" s="356">
        <v>22020309</v>
      </c>
      <c r="E1909" s="259" t="s">
        <v>7</v>
      </c>
      <c r="F1909" s="304"/>
      <c r="G1909" s="404">
        <v>6070000</v>
      </c>
      <c r="H1909" s="304">
        <v>6970000</v>
      </c>
      <c r="I1909" s="304">
        <v>6970000</v>
      </c>
    </row>
    <row r="1910" spans="1:9">
      <c r="A1910" s="357"/>
      <c r="B1910" s="259"/>
      <c r="C1910" s="406" t="s">
        <v>1283</v>
      </c>
      <c r="D1910" s="356">
        <v>22020310</v>
      </c>
      <c r="E1910" s="259" t="s">
        <v>1255</v>
      </c>
      <c r="F1910" s="304"/>
      <c r="G1910" s="404">
        <v>12663000</v>
      </c>
      <c r="H1910" s="304">
        <v>41300000</v>
      </c>
      <c r="I1910" s="304">
        <v>41300000</v>
      </c>
    </row>
    <row r="1911" spans="1:9">
      <c r="A1911" s="357"/>
      <c r="B1911" s="259"/>
      <c r="C1911" s="406" t="s">
        <v>1283</v>
      </c>
      <c r="D1911" s="356">
        <v>22020312</v>
      </c>
      <c r="E1911" s="259" t="s">
        <v>44</v>
      </c>
      <c r="F1911" s="304">
        <v>3585750</v>
      </c>
      <c r="G1911" s="404">
        <v>3862000</v>
      </c>
      <c r="H1911" s="304">
        <v>7500000</v>
      </c>
      <c r="I1911" s="304">
        <v>7500000</v>
      </c>
    </row>
    <row r="1912" spans="1:9">
      <c r="A1912" s="357"/>
      <c r="B1912" s="259"/>
      <c r="C1912" s="406" t="s">
        <v>1283</v>
      </c>
      <c r="D1912" s="356">
        <v>22020315</v>
      </c>
      <c r="E1912" s="259" t="s">
        <v>8</v>
      </c>
      <c r="F1912" s="304">
        <v>9992290</v>
      </c>
      <c r="G1912" s="404">
        <v>10000000</v>
      </c>
      <c r="H1912" s="304">
        <v>10450000</v>
      </c>
      <c r="I1912" s="304">
        <v>10450000</v>
      </c>
    </row>
    <row r="1913" spans="1:9">
      <c r="A1913" s="357"/>
      <c r="B1913" s="259"/>
      <c r="C1913" s="406" t="s">
        <v>1283</v>
      </c>
      <c r="D1913" s="356">
        <v>22020401</v>
      </c>
      <c r="E1913" s="259" t="s">
        <v>1985</v>
      </c>
      <c r="F1913" s="304">
        <v>3040716</v>
      </c>
      <c r="G1913" s="404">
        <v>3696000</v>
      </c>
      <c r="H1913" s="304">
        <v>11300000</v>
      </c>
      <c r="I1913" s="304">
        <v>11300000</v>
      </c>
    </row>
    <row r="1914" spans="1:9">
      <c r="A1914" s="357"/>
      <c r="B1914" s="259"/>
      <c r="C1914" s="406" t="s">
        <v>1283</v>
      </c>
      <c r="D1914" s="356">
        <v>22020402</v>
      </c>
      <c r="E1914" s="259" t="s">
        <v>36</v>
      </c>
      <c r="F1914" s="304">
        <v>6024060</v>
      </c>
      <c r="G1914" s="404">
        <v>12090000</v>
      </c>
      <c r="H1914" s="304">
        <v>6300000</v>
      </c>
      <c r="I1914" s="304">
        <v>6300000</v>
      </c>
    </row>
    <row r="1915" spans="1:9">
      <c r="A1915" s="357"/>
      <c r="B1915" s="259"/>
      <c r="C1915" s="406" t="s">
        <v>1283</v>
      </c>
      <c r="D1915" s="356">
        <v>22020403</v>
      </c>
      <c r="E1915" s="259" t="s">
        <v>1640</v>
      </c>
      <c r="F1915" s="304">
        <v>4781000</v>
      </c>
      <c r="G1915" s="404">
        <v>6419150</v>
      </c>
      <c r="H1915" s="304">
        <v>21000000</v>
      </c>
      <c r="I1915" s="304">
        <v>21000000</v>
      </c>
    </row>
    <row r="1916" spans="1:9">
      <c r="A1916" s="357"/>
      <c r="B1916" s="259"/>
      <c r="C1916" s="406" t="s">
        <v>1283</v>
      </c>
      <c r="D1916" s="356">
        <v>22020404</v>
      </c>
      <c r="E1916" s="259" t="s">
        <v>735</v>
      </c>
      <c r="F1916" s="304">
        <v>4685380</v>
      </c>
      <c r="G1916" s="404">
        <v>4900000</v>
      </c>
      <c r="H1916" s="304">
        <v>4900000</v>
      </c>
      <c r="I1916" s="304">
        <v>4900000</v>
      </c>
    </row>
    <row r="1917" spans="1:9">
      <c r="A1917" s="357"/>
      <c r="B1917" s="259"/>
      <c r="C1917" s="406" t="s">
        <v>1283</v>
      </c>
      <c r="D1917" s="356">
        <v>22020405</v>
      </c>
      <c r="E1917" s="259" t="s">
        <v>9</v>
      </c>
      <c r="F1917" s="304">
        <v>5259100</v>
      </c>
      <c r="G1917" s="404">
        <v>5580000</v>
      </c>
      <c r="H1917" s="304">
        <v>5500000</v>
      </c>
      <c r="I1917" s="304">
        <v>5500000</v>
      </c>
    </row>
    <row r="1918" spans="1:9">
      <c r="A1918" s="357"/>
      <c r="B1918" s="259"/>
      <c r="C1918" s="406" t="s">
        <v>1283</v>
      </c>
      <c r="D1918" s="356">
        <v>22020416</v>
      </c>
      <c r="E1918" s="259" t="s">
        <v>46</v>
      </c>
      <c r="F1918" s="304">
        <v>5106108</v>
      </c>
      <c r="G1918" s="404">
        <v>5160000</v>
      </c>
      <c r="H1918" s="304">
        <v>14160000</v>
      </c>
      <c r="I1918" s="304">
        <v>14160000</v>
      </c>
    </row>
    <row r="1919" spans="1:9">
      <c r="A1919" s="357"/>
      <c r="B1919" s="259"/>
      <c r="C1919" s="406" t="s">
        <v>1283</v>
      </c>
      <c r="D1919" s="356">
        <v>22020417</v>
      </c>
      <c r="E1919" s="259" t="s">
        <v>1259</v>
      </c>
      <c r="F1919" s="304">
        <v>14343000</v>
      </c>
      <c r="G1919" s="404">
        <v>10983922.300000001</v>
      </c>
      <c r="H1919" s="304">
        <v>15983922.300000001</v>
      </c>
      <c r="I1919" s="304">
        <v>15983922.300000001</v>
      </c>
    </row>
    <row r="1920" spans="1:9">
      <c r="A1920" s="357"/>
      <c r="B1920" s="259"/>
      <c r="C1920" s="406" t="s">
        <v>1283</v>
      </c>
      <c r="D1920" s="356">
        <v>22020114</v>
      </c>
      <c r="E1920" s="259" t="s">
        <v>1643</v>
      </c>
      <c r="F1920" s="304"/>
      <c r="G1920" s="404">
        <v>10500000</v>
      </c>
      <c r="H1920" s="304">
        <v>12500000</v>
      </c>
      <c r="I1920" s="304">
        <v>12500000</v>
      </c>
    </row>
    <row r="1921" spans="1:9">
      <c r="A1921" s="357"/>
      <c r="B1921" s="259"/>
      <c r="C1921" s="406" t="s">
        <v>1283</v>
      </c>
      <c r="D1921" s="356">
        <v>22020601</v>
      </c>
      <c r="E1921" s="259" t="s">
        <v>37</v>
      </c>
      <c r="F1921" s="304">
        <v>5737200</v>
      </c>
      <c r="G1921" s="404">
        <v>6408000</v>
      </c>
      <c r="H1921" s="304">
        <v>19908000</v>
      </c>
      <c r="I1921" s="304">
        <v>19908000</v>
      </c>
    </row>
    <row r="1922" spans="1:9">
      <c r="A1922" s="357"/>
      <c r="B1922" s="259"/>
      <c r="C1922" s="406" t="s">
        <v>1283</v>
      </c>
      <c r="D1922" s="356">
        <v>22020605</v>
      </c>
      <c r="E1922" s="259" t="s">
        <v>1641</v>
      </c>
      <c r="F1922" s="304"/>
      <c r="G1922" s="404">
        <v>5174000</v>
      </c>
      <c r="H1922" s="304">
        <v>3400000</v>
      </c>
      <c r="I1922" s="304">
        <v>3400000</v>
      </c>
    </row>
    <row r="1923" spans="1:9">
      <c r="A1923" s="357"/>
      <c r="B1923" s="259"/>
      <c r="C1923" s="406" t="s">
        <v>1283</v>
      </c>
      <c r="D1923" s="356">
        <v>22020703</v>
      </c>
      <c r="E1923" s="259" t="s">
        <v>41</v>
      </c>
      <c r="F1923" s="304">
        <v>7649600</v>
      </c>
      <c r="G1923" s="404">
        <v>5000000</v>
      </c>
      <c r="H1923" s="304">
        <v>15000000</v>
      </c>
      <c r="I1923" s="304">
        <v>15000000</v>
      </c>
    </row>
    <row r="1924" spans="1:9">
      <c r="A1924" s="357"/>
      <c r="B1924" s="259"/>
      <c r="C1924" s="406" t="s">
        <v>1283</v>
      </c>
      <c r="D1924" s="356">
        <v>22020704</v>
      </c>
      <c r="E1924" s="259" t="s">
        <v>92</v>
      </c>
      <c r="F1924" s="304">
        <v>1434300</v>
      </c>
      <c r="G1924" s="404">
        <v>0</v>
      </c>
      <c r="H1924" s="304">
        <v>1500000</v>
      </c>
      <c r="I1924" s="304">
        <v>1500000</v>
      </c>
    </row>
    <row r="1925" spans="1:9">
      <c r="A1925" s="357"/>
      <c r="B1925" s="259"/>
      <c r="C1925" s="406" t="s">
        <v>1283</v>
      </c>
      <c r="D1925" s="356">
        <v>22020706</v>
      </c>
      <c r="E1925" s="259" t="s">
        <v>93</v>
      </c>
      <c r="F1925" s="304">
        <v>1434300</v>
      </c>
      <c r="G1925" s="404">
        <v>0</v>
      </c>
      <c r="H1925" s="304">
        <v>1500000</v>
      </c>
      <c r="I1925" s="304">
        <v>1500000</v>
      </c>
    </row>
    <row r="1926" spans="1:9">
      <c r="A1926" s="357"/>
      <c r="B1926" s="259"/>
      <c r="C1926" s="406" t="s">
        <v>1283</v>
      </c>
      <c r="D1926" s="356">
        <v>22020709</v>
      </c>
      <c r="E1926" s="259" t="s">
        <v>23</v>
      </c>
      <c r="F1926" s="304">
        <v>1434300</v>
      </c>
      <c r="G1926" s="404">
        <v>2000000</v>
      </c>
      <c r="H1926" s="304">
        <v>2000000</v>
      </c>
      <c r="I1926" s="304">
        <v>2000000</v>
      </c>
    </row>
    <row r="1927" spans="1:9">
      <c r="A1927" s="357"/>
      <c r="B1927" s="259"/>
      <c r="C1927" s="406" t="s">
        <v>1283</v>
      </c>
      <c r="D1927" s="356">
        <v>22020711</v>
      </c>
      <c r="E1927" s="259" t="s">
        <v>1642</v>
      </c>
      <c r="F1927" s="304">
        <v>57677984</v>
      </c>
      <c r="G1927" s="404">
        <v>64325000</v>
      </c>
      <c r="H1927" s="304">
        <v>81700000</v>
      </c>
      <c r="I1927" s="304">
        <v>81700000</v>
      </c>
    </row>
    <row r="1928" spans="1:9">
      <c r="A1928" s="357"/>
      <c r="B1928" s="259"/>
      <c r="C1928" s="406" t="s">
        <v>1283</v>
      </c>
      <c r="D1928" s="356">
        <v>22020712</v>
      </c>
      <c r="E1928" s="259" t="s">
        <v>70</v>
      </c>
      <c r="F1928" s="304">
        <v>1195250</v>
      </c>
      <c r="G1928" s="404">
        <v>0</v>
      </c>
      <c r="H1928" s="304">
        <v>1500000</v>
      </c>
      <c r="I1928" s="304">
        <v>1500000</v>
      </c>
    </row>
    <row r="1929" spans="1:9">
      <c r="A1929" s="357"/>
      <c r="B1929" s="259"/>
      <c r="C1929" s="406" t="s">
        <v>1283</v>
      </c>
      <c r="D1929" s="356">
        <v>22020801</v>
      </c>
      <c r="E1929" s="259" t="s">
        <v>13</v>
      </c>
      <c r="F1929" s="304">
        <v>8605800</v>
      </c>
      <c r="G1929" s="404">
        <v>8898000</v>
      </c>
      <c r="H1929" s="304">
        <v>25320000</v>
      </c>
      <c r="I1929" s="304">
        <v>25320000</v>
      </c>
    </row>
    <row r="1930" spans="1:9">
      <c r="A1930" s="357"/>
      <c r="B1930" s="259"/>
      <c r="C1930" s="406" t="s">
        <v>1283</v>
      </c>
      <c r="D1930" s="356">
        <v>22020802</v>
      </c>
      <c r="E1930" s="259" t="s">
        <v>109</v>
      </c>
      <c r="F1930" s="304"/>
      <c r="G1930" s="404">
        <v>675000</v>
      </c>
      <c r="H1930" s="304">
        <v>675000</v>
      </c>
      <c r="I1930" s="304">
        <v>675000</v>
      </c>
    </row>
    <row r="1931" spans="1:9">
      <c r="A1931" s="357"/>
      <c r="B1931" s="259"/>
      <c r="C1931" s="406" t="s">
        <v>1283</v>
      </c>
      <c r="D1931" s="356">
        <v>22020803</v>
      </c>
      <c r="E1931" s="259" t="s">
        <v>14</v>
      </c>
      <c r="F1931" s="304">
        <v>12048120</v>
      </c>
      <c r="G1931" s="404">
        <v>11162000</v>
      </c>
      <c r="H1931" s="304">
        <v>13260000</v>
      </c>
      <c r="I1931" s="304">
        <v>13260000</v>
      </c>
    </row>
    <row r="1932" spans="1:9">
      <c r="A1932" s="357"/>
      <c r="B1932" s="259"/>
      <c r="C1932" s="406" t="s">
        <v>1283</v>
      </c>
      <c r="D1932" s="356">
        <v>22020806</v>
      </c>
      <c r="E1932" s="259" t="s">
        <v>60</v>
      </c>
      <c r="F1932" s="304"/>
      <c r="G1932" s="404">
        <v>750000</v>
      </c>
      <c r="H1932" s="304">
        <v>750000</v>
      </c>
      <c r="I1932" s="304">
        <v>750000</v>
      </c>
    </row>
    <row r="1933" spans="1:9">
      <c r="A1933" s="357"/>
      <c r="B1933" s="259"/>
      <c r="C1933" s="406" t="s">
        <v>1283</v>
      </c>
      <c r="D1933" s="356">
        <v>22020902</v>
      </c>
      <c r="E1933" s="259" t="s">
        <v>117</v>
      </c>
      <c r="F1933" s="304">
        <v>47473417.18</v>
      </c>
      <c r="G1933" s="404">
        <v>40648000</v>
      </c>
      <c r="H1933" s="304">
        <v>54648000</v>
      </c>
      <c r="I1933" s="304">
        <v>54648000</v>
      </c>
    </row>
    <row r="1934" spans="1:9">
      <c r="A1934" s="357"/>
      <c r="B1934" s="259"/>
      <c r="C1934" s="406" t="s">
        <v>1283</v>
      </c>
      <c r="D1934" s="356">
        <v>22021001</v>
      </c>
      <c r="E1934" s="259" t="s">
        <v>16</v>
      </c>
      <c r="F1934" s="304">
        <v>6063646.6799999997</v>
      </c>
      <c r="G1934" s="404">
        <v>2110900</v>
      </c>
      <c r="H1934" s="304">
        <v>6341400</v>
      </c>
      <c r="I1934" s="304">
        <v>6341400</v>
      </c>
    </row>
    <row r="1935" spans="1:9">
      <c r="A1935" s="357"/>
      <c r="B1935" s="259"/>
      <c r="C1935" s="406" t="s">
        <v>1283</v>
      </c>
      <c r="D1935" s="356">
        <v>22021002</v>
      </c>
      <c r="E1935" s="259" t="s">
        <v>25</v>
      </c>
      <c r="F1935" s="304">
        <v>8653610</v>
      </c>
      <c r="G1935" s="404">
        <v>10750000</v>
      </c>
      <c r="H1935" s="304">
        <v>39750000</v>
      </c>
      <c r="I1935" s="304">
        <v>39750000</v>
      </c>
    </row>
    <row r="1936" spans="1:9">
      <c r="A1936" s="357"/>
      <c r="B1936" s="259"/>
      <c r="C1936" s="406" t="s">
        <v>1283</v>
      </c>
      <c r="D1936" s="356">
        <v>22021003</v>
      </c>
      <c r="E1936" s="259" t="s">
        <v>17</v>
      </c>
      <c r="F1936" s="304">
        <v>2954658</v>
      </c>
      <c r="G1936" s="404">
        <v>4428000</v>
      </c>
      <c r="H1936" s="304">
        <v>3990000</v>
      </c>
      <c r="I1936" s="304">
        <v>3990000</v>
      </c>
    </row>
    <row r="1937" spans="1:9">
      <c r="A1937" s="357"/>
      <c r="B1937" s="259"/>
      <c r="C1937" s="406" t="s">
        <v>1283</v>
      </c>
      <c r="D1937" s="356">
        <v>22021008</v>
      </c>
      <c r="E1937" s="259" t="s">
        <v>62</v>
      </c>
      <c r="F1937" s="304">
        <v>2390500</v>
      </c>
      <c r="G1937" s="404">
        <v>2500000</v>
      </c>
      <c r="H1937" s="304">
        <v>2500000</v>
      </c>
      <c r="I1937" s="304">
        <v>2500000</v>
      </c>
    </row>
    <row r="1938" spans="1:9">
      <c r="A1938" s="357"/>
      <c r="B1938" s="259"/>
      <c r="C1938" s="406" t="s">
        <v>1283</v>
      </c>
      <c r="D1938" s="356">
        <v>22021009</v>
      </c>
      <c r="E1938" s="259" t="s">
        <v>101</v>
      </c>
      <c r="F1938" s="304">
        <v>8500618</v>
      </c>
      <c r="G1938" s="404">
        <v>9977000</v>
      </c>
      <c r="H1938" s="304">
        <v>8890000</v>
      </c>
      <c r="I1938" s="304">
        <v>8890000</v>
      </c>
    </row>
    <row r="1939" spans="1:9">
      <c r="A1939" s="357"/>
      <c r="B1939" s="259"/>
      <c r="C1939" s="406" t="s">
        <v>1283</v>
      </c>
      <c r="D1939" s="356">
        <v>22021010</v>
      </c>
      <c r="E1939" s="259" t="s">
        <v>188</v>
      </c>
      <c r="F1939" s="304"/>
      <c r="G1939" s="404">
        <v>10983922.300000001</v>
      </c>
      <c r="H1939" s="304">
        <v>39983922.299999997</v>
      </c>
      <c r="I1939" s="304">
        <v>39983922.299999997</v>
      </c>
    </row>
    <row r="1940" spans="1:9">
      <c r="A1940" s="357"/>
      <c r="B1940" s="259"/>
      <c r="C1940" s="406" t="s">
        <v>1283</v>
      </c>
      <c r="D1940" s="356">
        <v>22021014</v>
      </c>
      <c r="E1940" s="259" t="s">
        <v>694</v>
      </c>
      <c r="F1940" s="304">
        <v>2677360</v>
      </c>
      <c r="G1940" s="404">
        <v>5000000</v>
      </c>
      <c r="H1940" s="304">
        <v>5000000</v>
      </c>
      <c r="I1940" s="304">
        <v>5000000</v>
      </c>
    </row>
    <row r="1941" spans="1:9">
      <c r="A1941" s="357"/>
      <c r="B1941" s="259"/>
      <c r="C1941" s="406" t="s">
        <v>1283</v>
      </c>
      <c r="D1941" s="356">
        <v>22021021</v>
      </c>
      <c r="E1941" s="259" t="s">
        <v>120</v>
      </c>
      <c r="F1941" s="304">
        <v>15299200</v>
      </c>
      <c r="G1941" s="404">
        <v>15800000</v>
      </c>
      <c r="H1941" s="304">
        <v>67800000</v>
      </c>
      <c r="I1941" s="304">
        <v>67800000</v>
      </c>
    </row>
    <row r="1942" spans="1:9">
      <c r="A1942" s="357"/>
      <c r="B1942" s="259"/>
      <c r="C1942" s="406" t="s">
        <v>1283</v>
      </c>
      <c r="D1942" s="356">
        <v>22021022</v>
      </c>
      <c r="E1942" s="259" t="s">
        <v>107</v>
      </c>
      <c r="F1942" s="304">
        <v>2868600</v>
      </c>
      <c r="G1942" s="404">
        <v>3000000</v>
      </c>
      <c r="H1942" s="304">
        <v>3000000</v>
      </c>
      <c r="I1942" s="304">
        <v>3000000</v>
      </c>
    </row>
    <row r="1943" spans="1:9">
      <c r="A1943" s="357"/>
      <c r="B1943" s="259"/>
      <c r="C1943" s="406" t="s">
        <v>1283</v>
      </c>
      <c r="D1943" s="356">
        <v>22021024</v>
      </c>
      <c r="E1943" s="259" t="s">
        <v>108</v>
      </c>
      <c r="F1943" s="304"/>
      <c r="G1943" s="404">
        <v>5620000</v>
      </c>
      <c r="H1943" s="304">
        <v>16620000</v>
      </c>
      <c r="I1943" s="304">
        <v>16620000</v>
      </c>
    </row>
    <row r="1944" spans="1:9">
      <c r="A1944" s="357"/>
      <c r="B1944" s="259"/>
      <c r="C1944" s="406" t="s">
        <v>1283</v>
      </c>
      <c r="D1944" s="356">
        <v>22021026</v>
      </c>
      <c r="E1944" s="259" t="s">
        <v>19</v>
      </c>
      <c r="F1944" s="304">
        <v>6693400</v>
      </c>
      <c r="G1944" s="404">
        <v>3500000</v>
      </c>
      <c r="H1944" s="304">
        <v>17500000</v>
      </c>
      <c r="I1944" s="304">
        <v>17500000</v>
      </c>
    </row>
    <row r="1945" spans="1:9">
      <c r="A1945" s="357"/>
      <c r="B1945" s="259"/>
      <c r="C1945" s="406" t="s">
        <v>1283</v>
      </c>
      <c r="D1945" s="356">
        <v>22021029</v>
      </c>
      <c r="E1945" s="259" t="s">
        <v>121</v>
      </c>
      <c r="F1945" s="304">
        <v>5737200</v>
      </c>
      <c r="G1945" s="404">
        <v>6000000</v>
      </c>
      <c r="H1945" s="304">
        <v>6000000</v>
      </c>
      <c r="I1945" s="304">
        <v>6000000</v>
      </c>
    </row>
    <row r="1946" spans="1:9">
      <c r="A1946" s="357"/>
      <c r="B1946" s="259"/>
      <c r="C1946" s="406" t="s">
        <v>1283</v>
      </c>
      <c r="D1946" s="356">
        <v>22021032</v>
      </c>
      <c r="E1946" s="259" t="s">
        <v>65</v>
      </c>
      <c r="F1946" s="304">
        <v>344232</v>
      </c>
      <c r="G1946" s="404">
        <v>2400000</v>
      </c>
      <c r="H1946" s="304">
        <v>5400000</v>
      </c>
      <c r="I1946" s="304">
        <v>5400000</v>
      </c>
    </row>
    <row r="1947" spans="1:9">
      <c r="A1947" s="357"/>
      <c r="B1947" s="259"/>
      <c r="C1947" s="406" t="s">
        <v>1283</v>
      </c>
      <c r="D1947" s="356">
        <v>22021033</v>
      </c>
      <c r="E1947" s="259" t="s">
        <v>167</v>
      </c>
      <c r="F1947" s="304">
        <v>96098100</v>
      </c>
      <c r="G1947" s="404">
        <v>90650000</v>
      </c>
      <c r="H1947" s="304">
        <v>100650000</v>
      </c>
      <c r="I1947" s="304">
        <v>100650000</v>
      </c>
    </row>
    <row r="1948" spans="1:9">
      <c r="A1948" s="357"/>
      <c r="B1948" s="259"/>
      <c r="C1948" s="406" t="s">
        <v>1283</v>
      </c>
      <c r="D1948" s="356">
        <v>22021036</v>
      </c>
      <c r="E1948" s="259" t="s">
        <v>183</v>
      </c>
      <c r="F1948" s="304">
        <v>23905000</v>
      </c>
      <c r="G1948" s="404">
        <v>50300000</v>
      </c>
      <c r="H1948" s="304">
        <v>116300000</v>
      </c>
      <c r="I1948" s="304">
        <v>116300000</v>
      </c>
    </row>
    <row r="1949" spans="1:9">
      <c r="A1949" s="357"/>
      <c r="B1949" s="259"/>
      <c r="C1949" s="406" t="s">
        <v>1283</v>
      </c>
      <c r="D1949" s="356">
        <v>22021007</v>
      </c>
      <c r="E1949" s="259" t="s">
        <v>4339</v>
      </c>
      <c r="F1949" s="304">
        <v>5737200</v>
      </c>
      <c r="G1949" s="404"/>
      <c r="H1949" s="304"/>
      <c r="I1949" s="304"/>
    </row>
    <row r="1950" spans="1:9">
      <c r="A1950" s="357"/>
      <c r="B1950" s="259"/>
      <c r="C1950" s="406" t="s">
        <v>1283</v>
      </c>
      <c r="D1950" s="356">
        <v>22021023</v>
      </c>
      <c r="E1950" s="259" t="s">
        <v>103</v>
      </c>
      <c r="F1950" s="304">
        <v>2103640</v>
      </c>
      <c r="G1950" s="404"/>
      <c r="H1950" s="304"/>
      <c r="I1950" s="304"/>
    </row>
    <row r="1951" spans="1:9" s="310" customFormat="1">
      <c r="A1951" s="359" t="s">
        <v>185</v>
      </c>
      <c r="B1951" s="308" t="s">
        <v>186</v>
      </c>
      <c r="C1951" s="407" t="s">
        <v>1287</v>
      </c>
      <c r="D1951" s="400"/>
      <c r="E1951" s="308"/>
      <c r="F1951" s="326">
        <f>SUM(F1891:F1950)</f>
        <v>547167186.16000009</v>
      </c>
      <c r="G1951" s="326">
        <f>SUM(G1891:G1950)</f>
        <v>621799216.25</v>
      </c>
      <c r="H1951" s="326">
        <f>SUM(H1891:H1950)</f>
        <v>1090046826.25</v>
      </c>
      <c r="I1951" s="326">
        <f>SUM(I1891:I1950)</f>
        <v>1090286826.25</v>
      </c>
    </row>
    <row r="1952" spans="1:9" s="310" customFormat="1">
      <c r="A1952" s="359" t="s">
        <v>185</v>
      </c>
      <c r="B1952" s="308" t="s">
        <v>186</v>
      </c>
      <c r="C1952" s="407" t="s">
        <v>1288</v>
      </c>
      <c r="D1952" s="400"/>
      <c r="E1952" s="308"/>
      <c r="F1952" s="326">
        <f>F1951+F1890</f>
        <v>3412268495.3999996</v>
      </c>
      <c r="G1952" s="326">
        <f>G1951+G1890</f>
        <v>4452307605.8899994</v>
      </c>
      <c r="H1952" s="326">
        <f>H1951+H1890</f>
        <v>4920555215.8899994</v>
      </c>
      <c r="I1952" s="326">
        <f>I1951+I1890</f>
        <v>4920795215.8899994</v>
      </c>
    </row>
    <row r="1953" spans="1:9" s="310" customFormat="1">
      <c r="A1953" s="359"/>
      <c r="B1953" s="308"/>
      <c r="C1953" s="407"/>
      <c r="D1953" s="400"/>
      <c r="E1953" s="308"/>
      <c r="F1953" s="408"/>
      <c r="G1953" s="404"/>
      <c r="H1953" s="326"/>
      <c r="I1953" s="326"/>
    </row>
    <row r="1954" spans="1:9" s="310" customFormat="1">
      <c r="A1954" s="359" t="s">
        <v>1756</v>
      </c>
      <c r="B1954" s="308" t="s">
        <v>190</v>
      </c>
      <c r="C1954" s="407"/>
      <c r="D1954" s="400"/>
      <c r="E1954" s="308"/>
      <c r="F1954" s="408"/>
      <c r="G1954" s="404"/>
      <c r="H1954" s="326"/>
      <c r="I1954" s="326"/>
    </row>
    <row r="1955" spans="1:9">
      <c r="A1955" s="357"/>
      <c r="B1955" s="259"/>
      <c r="C1955" s="402" t="s">
        <v>1281</v>
      </c>
      <c r="D1955" s="356">
        <v>21010101</v>
      </c>
      <c r="E1955" s="259" t="s">
        <v>368</v>
      </c>
      <c r="F1955" s="304">
        <v>130533072.5</v>
      </c>
      <c r="G1955" s="404">
        <v>53680542.839999937</v>
      </c>
      <c r="H1955" s="404">
        <v>53680542.839999937</v>
      </c>
      <c r="I1955" s="404">
        <v>53680542.839999937</v>
      </c>
    </row>
    <row r="1956" spans="1:9">
      <c r="A1956" s="357"/>
      <c r="B1956" s="259"/>
      <c r="C1956" s="402" t="s">
        <v>1281</v>
      </c>
      <c r="D1956" s="356">
        <v>21020101</v>
      </c>
      <c r="E1956" s="259" t="s">
        <v>369</v>
      </c>
      <c r="F1956" s="304"/>
      <c r="G1956" s="404">
        <v>13420135.709999984</v>
      </c>
      <c r="H1956" s="404">
        <v>13420135.709999984</v>
      </c>
      <c r="I1956" s="404">
        <v>13420135.709999984</v>
      </c>
    </row>
    <row r="1957" spans="1:9">
      <c r="A1957" s="357"/>
      <c r="B1957" s="259"/>
      <c r="C1957" s="402" t="s">
        <v>1281</v>
      </c>
      <c r="D1957" s="356">
        <v>21020102</v>
      </c>
      <c r="E1957" s="259" t="s">
        <v>99</v>
      </c>
      <c r="F1957" s="304"/>
      <c r="G1957" s="404">
        <v>5368058.6082670307</v>
      </c>
      <c r="H1957" s="404">
        <v>5368058.6082670307</v>
      </c>
      <c r="I1957" s="404">
        <v>5368058.6082670307</v>
      </c>
    </row>
    <row r="1958" spans="1:9">
      <c r="A1958" s="357"/>
      <c r="B1958" s="259"/>
      <c r="C1958" s="402" t="s">
        <v>1281</v>
      </c>
      <c r="D1958" s="356">
        <v>21020103</v>
      </c>
      <c r="E1958" s="259" t="s">
        <v>370</v>
      </c>
      <c r="F1958" s="304"/>
      <c r="G1958" s="404">
        <v>2684029.3041335153</v>
      </c>
      <c r="H1958" s="404">
        <v>2684029.3041335153</v>
      </c>
      <c r="I1958" s="404">
        <v>2684029.3041335153</v>
      </c>
    </row>
    <row r="1959" spans="1:9">
      <c r="A1959" s="357"/>
      <c r="B1959" s="259"/>
      <c r="C1959" s="402" t="s">
        <v>1281</v>
      </c>
      <c r="D1959" s="356">
        <v>21020104</v>
      </c>
      <c r="E1959" s="259" t="s">
        <v>371</v>
      </c>
      <c r="F1959" s="304"/>
      <c r="G1959" s="404">
        <v>2684029.3041335153</v>
      </c>
      <c r="H1959" s="404">
        <v>2684029.3041335153</v>
      </c>
      <c r="I1959" s="404">
        <v>2684029.3041335153</v>
      </c>
    </row>
    <row r="1960" spans="1:9">
      <c r="A1960" s="357"/>
      <c r="B1960" s="259"/>
      <c r="C1960" s="402" t="s">
        <v>1281</v>
      </c>
      <c r="D1960" s="356">
        <v>21020105</v>
      </c>
      <c r="E1960" s="259" t="s">
        <v>372</v>
      </c>
      <c r="F1960" s="304"/>
      <c r="G1960" s="404">
        <v>414742.72661922674</v>
      </c>
      <c r="H1960" s="404">
        <v>414742.72661922674</v>
      </c>
      <c r="I1960" s="404">
        <v>414742.72661922674</v>
      </c>
    </row>
    <row r="1961" spans="1:9">
      <c r="A1961" s="357"/>
      <c r="B1961" s="259"/>
      <c r="C1961" s="402" t="s">
        <v>1281</v>
      </c>
      <c r="D1961" s="356">
        <v>21020106</v>
      </c>
      <c r="E1961" s="259" t="s">
        <v>373</v>
      </c>
      <c r="F1961" s="304"/>
      <c r="G1961" s="404">
        <v>5368054.2840000009</v>
      </c>
      <c r="H1961" s="404">
        <v>5368054.2840000009</v>
      </c>
      <c r="I1961" s="404">
        <v>5368054.2840000009</v>
      </c>
    </row>
    <row r="1962" spans="1:9">
      <c r="A1962" s="357"/>
      <c r="B1962" s="259"/>
      <c r="C1962" s="402" t="s">
        <v>1281</v>
      </c>
      <c r="D1962" s="356">
        <v>21020107</v>
      </c>
      <c r="E1962" s="259" t="s">
        <v>374</v>
      </c>
      <c r="F1962" s="304"/>
      <c r="G1962" s="404">
        <v>3888000</v>
      </c>
      <c r="H1962" s="404">
        <v>3888000</v>
      </c>
      <c r="I1962" s="404">
        <v>3888000</v>
      </c>
    </row>
    <row r="1963" spans="1:9">
      <c r="A1963" s="357"/>
      <c r="B1963" s="259"/>
      <c r="C1963" s="402" t="s">
        <v>1281</v>
      </c>
      <c r="D1963" s="400" t="s">
        <v>2157</v>
      </c>
      <c r="E1963" s="259" t="s">
        <v>1613</v>
      </c>
      <c r="F1963" s="304"/>
      <c r="G1963" s="404">
        <v>2684027.1420000005</v>
      </c>
      <c r="H1963" s="404">
        <v>2684027.1420000005</v>
      </c>
      <c r="I1963" s="404">
        <v>2684027.1420000005</v>
      </c>
    </row>
    <row r="1964" spans="1:9">
      <c r="A1964" s="357"/>
      <c r="B1964" s="259"/>
      <c r="C1964" s="402" t="s">
        <v>1281</v>
      </c>
      <c r="D1964" s="400">
        <v>21020138</v>
      </c>
      <c r="E1964" s="259" t="s">
        <v>403</v>
      </c>
      <c r="F1964" s="304"/>
      <c r="G1964" s="404">
        <v>11879480.448000016</v>
      </c>
      <c r="H1964" s="404">
        <v>11879480.448000016</v>
      </c>
      <c r="I1964" s="404">
        <v>11879480.448000016</v>
      </c>
    </row>
    <row r="1965" spans="1:9" s="310" customFormat="1">
      <c r="A1965" s="359" t="s">
        <v>1756</v>
      </c>
      <c r="B1965" s="308" t="s">
        <v>190</v>
      </c>
      <c r="C1965" s="405" t="s">
        <v>1282</v>
      </c>
      <c r="D1965" s="400"/>
      <c r="E1965" s="308"/>
      <c r="F1965" s="326">
        <f>SUM(F1955:F1964)</f>
        <v>130533072.5</v>
      </c>
      <c r="G1965" s="326">
        <f>SUM(G1955:G1964)</f>
        <v>102071100.36715323</v>
      </c>
      <c r="H1965" s="326">
        <f>SUM(H1955:H1964)</f>
        <v>102071100.36715323</v>
      </c>
      <c r="I1965" s="326">
        <f>SUM(I1955:I1964)</f>
        <v>102071100.36715323</v>
      </c>
    </row>
    <row r="1966" spans="1:9">
      <c r="A1966" s="357"/>
      <c r="B1966" s="259"/>
      <c r="C1966" s="406" t="s">
        <v>1283</v>
      </c>
      <c r="D1966" s="356">
        <v>22020102</v>
      </c>
      <c r="E1966" s="259" t="s">
        <v>49</v>
      </c>
      <c r="F1966" s="304"/>
      <c r="G1966" s="404">
        <v>200000</v>
      </c>
      <c r="H1966" s="304">
        <v>200000</v>
      </c>
      <c r="I1966" s="304">
        <v>200000</v>
      </c>
    </row>
    <row r="1967" spans="1:9">
      <c r="A1967" s="357"/>
      <c r="B1967" s="259"/>
      <c r="C1967" s="406" t="s">
        <v>1283</v>
      </c>
      <c r="D1967" s="356">
        <v>22020105</v>
      </c>
      <c r="E1967" s="259" t="s">
        <v>1250</v>
      </c>
      <c r="F1967" s="304"/>
      <c r="G1967" s="404">
        <v>240000</v>
      </c>
      <c r="H1967" s="304">
        <v>240000</v>
      </c>
      <c r="I1967" s="304">
        <v>240000</v>
      </c>
    </row>
    <row r="1968" spans="1:9">
      <c r="A1968" s="357"/>
      <c r="B1968" s="259"/>
      <c r="C1968" s="406" t="s">
        <v>1283</v>
      </c>
      <c r="D1968" s="356">
        <v>22020108</v>
      </c>
      <c r="E1968" s="259" t="s">
        <v>50</v>
      </c>
      <c r="F1968" s="304"/>
      <c r="G1968" s="404">
        <v>240000</v>
      </c>
      <c r="H1968" s="304">
        <v>240000</v>
      </c>
      <c r="I1968" s="304">
        <v>240000</v>
      </c>
    </row>
    <row r="1969" spans="1:9">
      <c r="A1969" s="357"/>
      <c r="B1969" s="259"/>
      <c r="C1969" s="406" t="s">
        <v>1283</v>
      </c>
      <c r="D1969" s="356">
        <v>22020201</v>
      </c>
      <c r="E1969" s="259" t="s">
        <v>115</v>
      </c>
      <c r="F1969" s="304">
        <v>917952</v>
      </c>
      <c r="G1969" s="404">
        <v>720000</v>
      </c>
      <c r="H1969" s="304">
        <v>720000</v>
      </c>
      <c r="I1969" s="304">
        <v>720000</v>
      </c>
    </row>
    <row r="1970" spans="1:9">
      <c r="A1970" s="357"/>
      <c r="B1970" s="259"/>
      <c r="C1970" s="406" t="s">
        <v>1283</v>
      </c>
      <c r="D1970" s="356">
        <v>22020203</v>
      </c>
      <c r="E1970" s="259" t="s">
        <v>20</v>
      </c>
      <c r="F1970" s="304">
        <v>585194</v>
      </c>
      <c r="G1970" s="404">
        <v>360000</v>
      </c>
      <c r="H1970" s="304">
        <v>360000</v>
      </c>
      <c r="I1970" s="304">
        <v>360000</v>
      </c>
    </row>
    <row r="1971" spans="1:9">
      <c r="A1971" s="357"/>
      <c r="B1971" s="259"/>
      <c r="C1971" s="406" t="s">
        <v>1283</v>
      </c>
      <c r="D1971" s="356">
        <v>22020205</v>
      </c>
      <c r="E1971" s="259" t="s">
        <v>53</v>
      </c>
      <c r="F1971" s="304">
        <v>1147440</v>
      </c>
      <c r="G1971" s="404">
        <v>1020000</v>
      </c>
      <c r="H1971" s="304">
        <v>1020000</v>
      </c>
      <c r="I1971" s="304">
        <v>1020000</v>
      </c>
    </row>
    <row r="1972" spans="1:9">
      <c r="A1972" s="357"/>
      <c r="B1972" s="259"/>
      <c r="C1972" s="406" t="s">
        <v>1283</v>
      </c>
      <c r="D1972" s="356">
        <v>22020206</v>
      </c>
      <c r="E1972" s="259" t="s">
        <v>33</v>
      </c>
      <c r="F1972" s="304">
        <v>717150</v>
      </c>
      <c r="G1972" s="404">
        <v>300000</v>
      </c>
      <c r="H1972" s="304">
        <v>300000</v>
      </c>
      <c r="I1972" s="304">
        <v>300000</v>
      </c>
    </row>
    <row r="1973" spans="1:9">
      <c r="A1973" s="357"/>
      <c r="B1973" s="259"/>
      <c r="C1973" s="406" t="s">
        <v>1283</v>
      </c>
      <c r="D1973" s="356">
        <v>22020209</v>
      </c>
      <c r="E1973" s="259" t="s">
        <v>34</v>
      </c>
      <c r="F1973" s="304">
        <v>573720</v>
      </c>
      <c r="G1973" s="404">
        <v>563250</v>
      </c>
      <c r="H1973" s="304">
        <v>563250</v>
      </c>
      <c r="I1973" s="304">
        <v>563250</v>
      </c>
    </row>
    <row r="1974" spans="1:9">
      <c r="A1974" s="357"/>
      <c r="B1974" s="259"/>
      <c r="C1974" s="406" t="s">
        <v>1283</v>
      </c>
      <c r="D1974" s="356">
        <v>22020301</v>
      </c>
      <c r="E1974" s="259" t="s">
        <v>5</v>
      </c>
      <c r="F1974" s="304">
        <v>3812369</v>
      </c>
      <c r="G1974" s="404">
        <v>1868100</v>
      </c>
      <c r="H1974" s="304">
        <v>1868100</v>
      </c>
      <c r="I1974" s="304">
        <v>1868100</v>
      </c>
    </row>
    <row r="1975" spans="1:9">
      <c r="A1975" s="357"/>
      <c r="B1975" s="259"/>
      <c r="C1975" s="406" t="s">
        <v>1283</v>
      </c>
      <c r="D1975" s="356">
        <v>22020303</v>
      </c>
      <c r="E1975" s="259" t="s">
        <v>6</v>
      </c>
      <c r="F1975" s="304">
        <v>209408</v>
      </c>
      <c r="G1975" s="404">
        <v>273750</v>
      </c>
      <c r="H1975" s="304">
        <v>273750</v>
      </c>
      <c r="I1975" s="304">
        <v>273750</v>
      </c>
    </row>
    <row r="1976" spans="1:9">
      <c r="A1976" s="357"/>
      <c r="B1976" s="259"/>
      <c r="C1976" s="406" t="s">
        <v>1283</v>
      </c>
      <c r="D1976" s="356">
        <v>22020304</v>
      </c>
      <c r="E1976" s="259" t="s">
        <v>55</v>
      </c>
      <c r="F1976" s="304">
        <v>22949</v>
      </c>
      <c r="G1976" s="404">
        <v>60000</v>
      </c>
      <c r="H1976" s="304">
        <v>60000</v>
      </c>
      <c r="I1976" s="304">
        <v>60000</v>
      </c>
    </row>
    <row r="1977" spans="1:9">
      <c r="A1977" s="357"/>
      <c r="B1977" s="259"/>
      <c r="C1977" s="406" t="s">
        <v>1283</v>
      </c>
      <c r="D1977" s="356">
        <v>22020305</v>
      </c>
      <c r="E1977" s="259" t="s">
        <v>35</v>
      </c>
      <c r="F1977" s="304">
        <v>5493369</v>
      </c>
      <c r="G1977" s="404">
        <v>5188000</v>
      </c>
      <c r="H1977" s="304">
        <v>5188000</v>
      </c>
      <c r="I1977" s="304">
        <v>5188000</v>
      </c>
    </row>
    <row r="1978" spans="1:9">
      <c r="A1978" s="357"/>
      <c r="B1978" s="259"/>
      <c r="C1978" s="406" t="s">
        <v>1283</v>
      </c>
      <c r="D1978" s="356">
        <v>22020307</v>
      </c>
      <c r="E1978" s="259" t="s">
        <v>80</v>
      </c>
      <c r="F1978" s="304">
        <v>922542</v>
      </c>
      <c r="G1978" s="404">
        <v>527400</v>
      </c>
      <c r="H1978" s="304">
        <v>527400</v>
      </c>
      <c r="I1978" s="304">
        <v>527400</v>
      </c>
    </row>
    <row r="1979" spans="1:9">
      <c r="A1979" s="357"/>
      <c r="B1979" s="259"/>
      <c r="C1979" s="406" t="s">
        <v>1283</v>
      </c>
      <c r="D1979" s="356">
        <v>22020310</v>
      </c>
      <c r="E1979" s="259" t="s">
        <v>81</v>
      </c>
      <c r="F1979" s="304">
        <v>4633745</v>
      </c>
      <c r="G1979" s="404">
        <v>2902000</v>
      </c>
      <c r="H1979" s="304">
        <v>2902000</v>
      </c>
      <c r="I1979" s="304">
        <v>2652000</v>
      </c>
    </row>
    <row r="1980" spans="1:9">
      <c r="A1980" s="357"/>
      <c r="B1980" s="259"/>
      <c r="C1980" s="406" t="s">
        <v>1283</v>
      </c>
      <c r="D1980" s="356">
        <v>22020315</v>
      </c>
      <c r="E1980" s="259" t="s">
        <v>8</v>
      </c>
      <c r="F1980" s="304">
        <v>315546</v>
      </c>
      <c r="G1980" s="404">
        <v>1770000</v>
      </c>
      <c r="H1980" s="304">
        <v>1770000</v>
      </c>
      <c r="I1980" s="304">
        <v>1770000</v>
      </c>
    </row>
    <row r="1981" spans="1:9">
      <c r="A1981" s="357"/>
      <c r="B1981" s="259"/>
      <c r="C1981" s="406" t="s">
        <v>1283</v>
      </c>
      <c r="D1981" s="356">
        <v>22020401</v>
      </c>
      <c r="E1981" s="259" t="s">
        <v>1985</v>
      </c>
      <c r="F1981" s="304">
        <v>272517</v>
      </c>
      <c r="G1981" s="404">
        <v>822000</v>
      </c>
      <c r="H1981" s="304">
        <v>822000</v>
      </c>
      <c r="I1981" s="304">
        <v>822000</v>
      </c>
    </row>
    <row r="1982" spans="1:9">
      <c r="A1982" s="357"/>
      <c r="B1982" s="259"/>
      <c r="C1982" s="406" t="s">
        <v>1283</v>
      </c>
      <c r="D1982" s="356">
        <v>22020402</v>
      </c>
      <c r="E1982" s="259" t="s">
        <v>36</v>
      </c>
      <c r="F1982" s="304">
        <v>2820790</v>
      </c>
      <c r="G1982" s="404">
        <v>5360000</v>
      </c>
      <c r="H1982" s="304">
        <v>5760000</v>
      </c>
      <c r="I1982" s="304">
        <v>5760000</v>
      </c>
    </row>
    <row r="1983" spans="1:9">
      <c r="A1983" s="357"/>
      <c r="B1983" s="259"/>
      <c r="C1983" s="406" t="s">
        <v>1283</v>
      </c>
      <c r="D1983" s="356">
        <v>22020403</v>
      </c>
      <c r="E1983" s="259" t="s">
        <v>58</v>
      </c>
      <c r="F1983" s="304">
        <v>1860765</v>
      </c>
      <c r="G1983" s="404">
        <v>3447000</v>
      </c>
      <c r="H1983" s="304">
        <v>3447000</v>
      </c>
      <c r="I1983" s="304">
        <v>3447000</v>
      </c>
    </row>
    <row r="1984" spans="1:9">
      <c r="A1984" s="357"/>
      <c r="B1984" s="259"/>
      <c r="C1984" s="406" t="s">
        <v>1283</v>
      </c>
      <c r="D1984" s="356">
        <v>22020404</v>
      </c>
      <c r="E1984" s="259" t="s">
        <v>735</v>
      </c>
      <c r="F1984" s="304">
        <v>860580</v>
      </c>
      <c r="G1984" s="404">
        <v>600000</v>
      </c>
      <c r="H1984" s="304">
        <v>600000</v>
      </c>
      <c r="I1984" s="304">
        <v>600000</v>
      </c>
    </row>
    <row r="1985" spans="1:9">
      <c r="A1985" s="357"/>
      <c r="B1985" s="259"/>
      <c r="C1985" s="406" t="s">
        <v>1283</v>
      </c>
      <c r="D1985" s="356">
        <v>22020405</v>
      </c>
      <c r="E1985" s="259" t="s">
        <v>9</v>
      </c>
      <c r="F1985" s="304">
        <v>40160</v>
      </c>
      <c r="G1985" s="404">
        <v>252000</v>
      </c>
      <c r="H1985" s="304">
        <v>252000</v>
      </c>
      <c r="I1985" s="304">
        <v>252000</v>
      </c>
    </row>
    <row r="1986" spans="1:9">
      <c r="A1986" s="357"/>
      <c r="B1986" s="259"/>
      <c r="C1986" s="406" t="s">
        <v>1283</v>
      </c>
      <c r="D1986" s="356">
        <v>22020406</v>
      </c>
      <c r="E1986" s="259" t="s">
        <v>45</v>
      </c>
      <c r="F1986" s="304"/>
      <c r="G1986" s="404">
        <v>306000</v>
      </c>
      <c r="H1986" s="304">
        <v>306000</v>
      </c>
      <c r="I1986" s="304">
        <v>306000</v>
      </c>
    </row>
    <row r="1987" spans="1:9">
      <c r="A1987" s="357"/>
      <c r="B1987" s="259"/>
      <c r="C1987" s="406" t="s">
        <v>1283</v>
      </c>
      <c r="D1987" s="356">
        <v>22020601</v>
      </c>
      <c r="E1987" s="259" t="s">
        <v>37</v>
      </c>
      <c r="F1987" s="304">
        <v>95620</v>
      </c>
      <c r="G1987" s="404">
        <v>300000</v>
      </c>
      <c r="H1987" s="304">
        <v>300000</v>
      </c>
      <c r="I1987" s="304">
        <v>300000</v>
      </c>
    </row>
    <row r="1988" spans="1:9">
      <c r="A1988" s="357"/>
      <c r="B1988" s="259"/>
      <c r="C1988" s="406" t="s">
        <v>1283</v>
      </c>
      <c r="D1988" s="356">
        <v>22020709</v>
      </c>
      <c r="E1988" s="259" t="s">
        <v>23</v>
      </c>
      <c r="F1988" s="304">
        <v>430290</v>
      </c>
      <c r="G1988" s="404">
        <v>500000</v>
      </c>
      <c r="H1988" s="304">
        <v>500000</v>
      </c>
      <c r="I1988" s="304">
        <v>500000</v>
      </c>
    </row>
    <row r="1989" spans="1:9">
      <c r="A1989" s="357"/>
      <c r="B1989" s="259"/>
      <c r="C1989" s="406" t="s">
        <v>1283</v>
      </c>
      <c r="D1989" s="356">
        <v>22020801</v>
      </c>
      <c r="E1989" s="259" t="s">
        <v>13</v>
      </c>
      <c r="F1989" s="304">
        <v>1912400</v>
      </c>
      <c r="G1989" s="404">
        <v>522000</v>
      </c>
      <c r="H1989" s="304">
        <v>522000</v>
      </c>
      <c r="I1989" s="304">
        <v>522000</v>
      </c>
    </row>
    <row r="1990" spans="1:9">
      <c r="A1990" s="357"/>
      <c r="B1990" s="259"/>
      <c r="C1990" s="406" t="s">
        <v>1283</v>
      </c>
      <c r="D1990" s="356">
        <v>22020802</v>
      </c>
      <c r="E1990" s="259" t="s">
        <v>109</v>
      </c>
      <c r="F1990" s="304">
        <v>8319</v>
      </c>
      <c r="G1990" s="404">
        <v>229000</v>
      </c>
      <c r="H1990" s="304">
        <v>29000</v>
      </c>
      <c r="I1990" s="304">
        <v>29000</v>
      </c>
    </row>
    <row r="1991" spans="1:9">
      <c r="A1991" s="357"/>
      <c r="B1991" s="259"/>
      <c r="C1991" s="406" t="s">
        <v>1283</v>
      </c>
      <c r="D1991" s="356">
        <v>22020803</v>
      </c>
      <c r="E1991" s="259" t="s">
        <v>14</v>
      </c>
      <c r="F1991" s="304">
        <v>1132619</v>
      </c>
      <c r="G1991" s="404">
        <v>468000</v>
      </c>
      <c r="H1991" s="304">
        <v>468000</v>
      </c>
      <c r="I1991" s="304">
        <v>468000</v>
      </c>
    </row>
    <row r="1992" spans="1:9">
      <c r="A1992" s="357"/>
      <c r="B1992" s="259"/>
      <c r="C1992" s="406" t="s">
        <v>1283</v>
      </c>
      <c r="D1992" s="356">
        <v>22020901</v>
      </c>
      <c r="E1992" s="259" t="s">
        <v>15</v>
      </c>
      <c r="F1992" s="304"/>
      <c r="G1992" s="404">
        <v>36000</v>
      </c>
      <c r="H1992" s="304">
        <v>36000</v>
      </c>
      <c r="I1992" s="304">
        <v>36000</v>
      </c>
    </row>
    <row r="1993" spans="1:9">
      <c r="A1993" s="357"/>
      <c r="B1993" s="259"/>
      <c r="C1993" s="406" t="s">
        <v>1283</v>
      </c>
      <c r="D1993" s="356">
        <v>22021001</v>
      </c>
      <c r="E1993" s="259" t="s">
        <v>16</v>
      </c>
      <c r="F1993" s="304">
        <v>330845</v>
      </c>
      <c r="G1993" s="404">
        <v>280000</v>
      </c>
      <c r="H1993" s="304">
        <v>280000</v>
      </c>
      <c r="I1993" s="304">
        <v>280000</v>
      </c>
    </row>
    <row r="1994" spans="1:9">
      <c r="A1994" s="357"/>
      <c r="B1994" s="259"/>
      <c r="C1994" s="406" t="s">
        <v>1283</v>
      </c>
      <c r="D1994" s="356">
        <v>22021003</v>
      </c>
      <c r="E1994" s="259" t="s">
        <v>17</v>
      </c>
      <c r="F1994" s="304">
        <v>14344.5</v>
      </c>
      <c r="G1994" s="404">
        <v>410000</v>
      </c>
      <c r="H1994" s="304">
        <v>410000</v>
      </c>
      <c r="I1994" s="304">
        <v>410000</v>
      </c>
    </row>
    <row r="1995" spans="1:9">
      <c r="A1995" s="357"/>
      <c r="B1995" s="259"/>
      <c r="C1995" s="406" t="s">
        <v>1283</v>
      </c>
      <c r="D1995" s="356">
        <v>22021007</v>
      </c>
      <c r="E1995" s="259" t="s">
        <v>98</v>
      </c>
      <c r="F1995" s="304">
        <v>1105367</v>
      </c>
      <c r="G1995" s="404">
        <v>300000</v>
      </c>
      <c r="H1995" s="304">
        <v>48000</v>
      </c>
      <c r="I1995" s="304">
        <v>48000</v>
      </c>
    </row>
    <row r="1996" spans="1:9">
      <c r="A1996" s="357"/>
      <c r="B1996" s="259"/>
      <c r="C1996" s="406" t="s">
        <v>1283</v>
      </c>
      <c r="D1996" s="356">
        <v>22021009</v>
      </c>
      <c r="E1996" s="259" t="s">
        <v>101</v>
      </c>
      <c r="F1996" s="304">
        <v>286860</v>
      </c>
      <c r="G1996" s="404">
        <v>890000</v>
      </c>
      <c r="H1996" s="304">
        <v>890000</v>
      </c>
      <c r="I1996" s="304">
        <v>890000</v>
      </c>
    </row>
    <row r="1997" spans="1:9">
      <c r="A1997" s="357"/>
      <c r="B1997" s="259"/>
      <c r="C1997" s="406" t="s">
        <v>1283</v>
      </c>
      <c r="D1997" s="356">
        <v>22021026</v>
      </c>
      <c r="E1997" s="259" t="s">
        <v>19</v>
      </c>
      <c r="F1997" s="304"/>
      <c r="G1997" s="404">
        <v>228000</v>
      </c>
      <c r="H1997" s="304">
        <v>228000</v>
      </c>
      <c r="I1997" s="304">
        <v>228000</v>
      </c>
    </row>
    <row r="1998" spans="1:9">
      <c r="A1998" s="357"/>
      <c r="B1998" s="259"/>
      <c r="C1998" s="406" t="s">
        <v>1283</v>
      </c>
      <c r="D1998" s="356">
        <v>22020204</v>
      </c>
      <c r="E1998" s="259" t="s">
        <v>52</v>
      </c>
      <c r="F1998" s="304">
        <v>321283</v>
      </c>
      <c r="G1998" s="404"/>
      <c r="H1998" s="304"/>
      <c r="I1998" s="304"/>
    </row>
    <row r="1999" spans="1:9" s="310" customFormat="1">
      <c r="A1999" s="359" t="s">
        <v>1756</v>
      </c>
      <c r="B1999" s="308" t="s">
        <v>190</v>
      </c>
      <c r="C1999" s="407" t="s">
        <v>1287</v>
      </c>
      <c r="D1999" s="400"/>
      <c r="E1999" s="308"/>
      <c r="F1999" s="326">
        <f>SUM(F1966:F1998)</f>
        <v>30844143.5</v>
      </c>
      <c r="G1999" s="326">
        <f>SUM(G1966:G1997)</f>
        <v>31182500</v>
      </c>
      <c r="H1999" s="326">
        <f>SUM(H1966:H1997)</f>
        <v>31130500</v>
      </c>
      <c r="I1999" s="326">
        <f>SUM(I1966:I1997)</f>
        <v>30880500</v>
      </c>
    </row>
    <row r="2000" spans="1:9" s="310" customFormat="1">
      <c r="A2000" s="359" t="s">
        <v>1756</v>
      </c>
      <c r="B2000" s="308" t="s">
        <v>190</v>
      </c>
      <c r="C2000" s="407" t="s">
        <v>1288</v>
      </c>
      <c r="D2000" s="400"/>
      <c r="E2000" s="308"/>
      <c r="F2000" s="326">
        <f>F1999+F1965</f>
        <v>161377216</v>
      </c>
      <c r="G2000" s="326">
        <f>G1999+G1965</f>
        <v>133253600.36715323</v>
      </c>
      <c r="H2000" s="326">
        <f>H1999+H1965</f>
        <v>133201600.36715323</v>
      </c>
      <c r="I2000" s="326">
        <f>I1999+I1965</f>
        <v>132951600.36715323</v>
      </c>
    </row>
    <row r="2001" spans="1:9" s="310" customFormat="1">
      <c r="A2001" s="359"/>
      <c r="B2001" s="308"/>
      <c r="C2001" s="407"/>
      <c r="D2001" s="400"/>
      <c r="E2001" s="308"/>
      <c r="F2001" s="408"/>
      <c r="G2001" s="404"/>
      <c r="H2001" s="326"/>
      <c r="I2001" s="326"/>
    </row>
    <row r="2002" spans="1:9" s="310" customFormat="1">
      <c r="A2002" s="359" t="s">
        <v>1756</v>
      </c>
      <c r="B2002" s="308" t="s">
        <v>191</v>
      </c>
      <c r="C2002" s="407"/>
      <c r="D2002" s="400"/>
      <c r="E2002" s="308"/>
      <c r="F2002" s="408"/>
      <c r="G2002" s="404"/>
      <c r="H2002" s="326"/>
      <c r="I2002" s="326"/>
    </row>
    <row r="2003" spans="1:9">
      <c r="A2003" s="357"/>
      <c r="B2003" s="259"/>
      <c r="C2003" s="402" t="s">
        <v>1281</v>
      </c>
      <c r="D2003" s="356">
        <v>21010101</v>
      </c>
      <c r="E2003" s="259" t="s">
        <v>368</v>
      </c>
      <c r="F2003" s="409">
        <v>42756204.240000002</v>
      </c>
      <c r="G2003" s="404">
        <v>37692479.040000007</v>
      </c>
      <c r="H2003" s="404">
        <v>37692479.040000007</v>
      </c>
      <c r="I2003" s="404">
        <v>37692479.040000007</v>
      </c>
    </row>
    <row r="2004" spans="1:9">
      <c r="A2004" s="357"/>
      <c r="B2004" s="259"/>
      <c r="C2004" s="402" t="s">
        <v>1281</v>
      </c>
      <c r="D2004" s="400">
        <v>21020101</v>
      </c>
      <c r="E2004" s="259" t="s">
        <v>1261</v>
      </c>
      <c r="F2004" s="409">
        <v>10689051.060000001</v>
      </c>
      <c r="G2004" s="404">
        <v>9434549.1299999952</v>
      </c>
      <c r="H2004" s="404">
        <v>9434549.1299999952</v>
      </c>
      <c r="I2004" s="404">
        <v>9434549.1299999952</v>
      </c>
    </row>
    <row r="2005" spans="1:9">
      <c r="A2005" s="357"/>
      <c r="B2005" s="259"/>
      <c r="C2005" s="402" t="s">
        <v>1281</v>
      </c>
      <c r="D2005" s="356">
        <v>21020102</v>
      </c>
      <c r="E2005" s="259" t="s">
        <v>99</v>
      </c>
      <c r="F2005" s="409">
        <v>4275623.87</v>
      </c>
      <c r="G2005" s="404">
        <v>3771439.5400000028</v>
      </c>
      <c r="H2005" s="404">
        <v>3771439.5400000028</v>
      </c>
      <c r="I2005" s="404">
        <v>3771439.5400000028</v>
      </c>
    </row>
    <row r="2006" spans="1:9">
      <c r="A2006" s="357"/>
      <c r="B2006" s="259"/>
      <c r="C2006" s="402" t="s">
        <v>1281</v>
      </c>
      <c r="D2006" s="356">
        <v>21020103</v>
      </c>
      <c r="E2006" s="259" t="s">
        <v>370</v>
      </c>
      <c r="F2006" s="409">
        <v>2137811.9300000002</v>
      </c>
      <c r="G2006" s="404">
        <v>1887241.9900000012</v>
      </c>
      <c r="H2006" s="404">
        <v>1887241.9900000012</v>
      </c>
      <c r="I2006" s="404">
        <v>1887241.9900000012</v>
      </c>
    </row>
    <row r="2007" spans="1:9">
      <c r="A2007" s="357"/>
      <c r="B2007" s="259"/>
      <c r="C2007" s="402" t="s">
        <v>1281</v>
      </c>
      <c r="D2007" s="356">
        <v>21020104</v>
      </c>
      <c r="E2007" s="259" t="s">
        <v>371</v>
      </c>
      <c r="F2007" s="409">
        <v>2137812</v>
      </c>
      <c r="G2007" s="404">
        <v>1887241.9900000012</v>
      </c>
      <c r="H2007" s="404">
        <v>1887241.9900000012</v>
      </c>
      <c r="I2007" s="404">
        <v>1887241.9900000012</v>
      </c>
    </row>
    <row r="2008" spans="1:9">
      <c r="A2008" s="357"/>
      <c r="B2008" s="259"/>
      <c r="C2008" s="402" t="s">
        <v>1281</v>
      </c>
      <c r="D2008" s="356">
        <v>21020105</v>
      </c>
      <c r="E2008" s="259" t="s">
        <v>372</v>
      </c>
      <c r="F2008" s="409">
        <v>187494</v>
      </c>
      <c r="G2008" s="404">
        <v>149995.20000000001</v>
      </c>
      <c r="H2008" s="404">
        <v>149995.20000000001</v>
      </c>
      <c r="I2008" s="404">
        <v>149995.20000000001</v>
      </c>
    </row>
    <row r="2009" spans="1:9">
      <c r="A2009" s="357"/>
      <c r="B2009" s="259"/>
      <c r="C2009" s="402" t="s">
        <v>1281</v>
      </c>
      <c r="D2009" s="356">
        <v>21020124</v>
      </c>
      <c r="E2009" s="259" t="s">
        <v>376</v>
      </c>
      <c r="F2009" s="409">
        <v>7000</v>
      </c>
      <c r="G2009" s="404">
        <v>84000</v>
      </c>
      <c r="H2009" s="404">
        <v>84000</v>
      </c>
      <c r="I2009" s="404">
        <v>84000</v>
      </c>
    </row>
    <row r="2010" spans="1:9">
      <c r="A2010" s="357"/>
      <c r="B2010" s="259"/>
      <c r="C2010" s="402" t="s">
        <v>1281</v>
      </c>
      <c r="D2010" s="400">
        <v>21020110</v>
      </c>
      <c r="E2010" s="259" t="s">
        <v>1260</v>
      </c>
      <c r="F2010" s="409">
        <v>6059</v>
      </c>
      <c r="G2010" s="404">
        <v>72708</v>
      </c>
      <c r="H2010" s="404">
        <v>72708</v>
      </c>
      <c r="I2010" s="404">
        <v>72708</v>
      </c>
    </row>
    <row r="2011" spans="1:9">
      <c r="A2011" s="357"/>
      <c r="B2011" s="259"/>
      <c r="C2011" s="402" t="s">
        <v>1281</v>
      </c>
      <c r="D2011" s="400" t="s">
        <v>2157</v>
      </c>
      <c r="E2011" s="259" t="s">
        <v>1613</v>
      </c>
      <c r="F2011" s="409">
        <v>1670914.31</v>
      </c>
      <c r="G2011" s="404">
        <v>1536403.3080000011</v>
      </c>
      <c r="H2011" s="404">
        <v>1536403.3080000011</v>
      </c>
      <c r="I2011" s="404">
        <v>1536403.3080000011</v>
      </c>
    </row>
    <row r="2012" spans="1:9">
      <c r="A2012" s="357"/>
      <c r="B2012" s="259"/>
      <c r="C2012" s="402" t="s">
        <v>1281</v>
      </c>
      <c r="D2012" s="356">
        <v>21020107</v>
      </c>
      <c r="E2012" s="259" t="s">
        <v>374</v>
      </c>
      <c r="F2012" s="409">
        <v>2160000</v>
      </c>
      <c r="G2012" s="404">
        <v>144000</v>
      </c>
      <c r="H2012" s="404">
        <v>144000</v>
      </c>
      <c r="I2012" s="404">
        <v>144000</v>
      </c>
    </row>
    <row r="2013" spans="1:9">
      <c r="A2013" s="357"/>
      <c r="B2013" s="259"/>
      <c r="C2013" s="402" t="s">
        <v>1281</v>
      </c>
      <c r="D2013" s="400">
        <v>21020138</v>
      </c>
      <c r="E2013" s="259" t="s">
        <v>1262</v>
      </c>
      <c r="F2013" s="409">
        <v>9190028.2300000004</v>
      </c>
      <c r="G2013" s="404">
        <v>8450218.1940000039</v>
      </c>
      <c r="H2013" s="404">
        <v>8450218.1940000039</v>
      </c>
      <c r="I2013" s="404">
        <v>8450218.1940000039</v>
      </c>
    </row>
    <row r="2014" spans="1:9">
      <c r="A2014" s="357"/>
      <c r="B2014" s="259"/>
      <c r="C2014" s="402" t="s">
        <v>1281</v>
      </c>
      <c r="D2014" s="356">
        <v>21020106</v>
      </c>
      <c r="E2014" s="259" t="s">
        <v>373</v>
      </c>
      <c r="F2014" s="409">
        <v>4275620.42</v>
      </c>
      <c r="G2014" s="404">
        <v>3715863.820000004</v>
      </c>
      <c r="H2014" s="404">
        <v>3715863.820000004</v>
      </c>
      <c r="I2014" s="404">
        <v>3715863.820000004</v>
      </c>
    </row>
    <row r="2015" spans="1:9" s="310" customFormat="1">
      <c r="A2015" s="359" t="s">
        <v>1756</v>
      </c>
      <c r="B2015" s="308" t="s">
        <v>191</v>
      </c>
      <c r="C2015" s="405" t="s">
        <v>1282</v>
      </c>
      <c r="D2015" s="400"/>
      <c r="E2015" s="308"/>
      <c r="F2015" s="408">
        <f>SUM(F2003:F2014)</f>
        <v>79493619.060000002</v>
      </c>
      <c r="G2015" s="326">
        <f>SUM(G2003:G2014)</f>
        <v>68826140.212000027</v>
      </c>
      <c r="H2015" s="326">
        <f>SUM(H2003:H2014)</f>
        <v>68826140.212000027</v>
      </c>
      <c r="I2015" s="326">
        <f>SUM(I2003:I2014)</f>
        <v>68826140.212000027</v>
      </c>
    </row>
    <row r="2016" spans="1:9">
      <c r="A2016" s="357"/>
      <c r="B2016" s="259"/>
      <c r="C2016" s="406" t="s">
        <v>1283</v>
      </c>
      <c r="D2016" s="356">
        <v>22020201</v>
      </c>
      <c r="E2016" s="259" t="s">
        <v>115</v>
      </c>
      <c r="F2016" s="409">
        <v>143430</v>
      </c>
      <c r="G2016" s="404">
        <v>1200000</v>
      </c>
      <c r="H2016" s="304">
        <v>1200000</v>
      </c>
      <c r="I2016" s="304">
        <v>1200000</v>
      </c>
    </row>
    <row r="2017" spans="1:9">
      <c r="A2017" s="357"/>
      <c r="B2017" s="259"/>
      <c r="C2017" s="406" t="s">
        <v>1283</v>
      </c>
      <c r="D2017" s="356">
        <v>22020636</v>
      </c>
      <c r="E2017" s="259" t="s">
        <v>1263</v>
      </c>
      <c r="F2017" s="409"/>
      <c r="G2017" s="404">
        <v>275000</v>
      </c>
      <c r="H2017" s="304">
        <v>275000</v>
      </c>
      <c r="I2017" s="304">
        <v>275000</v>
      </c>
    </row>
    <row r="2018" spans="1:9">
      <c r="A2018" s="357"/>
      <c r="B2018" s="259"/>
      <c r="C2018" s="406" t="s">
        <v>1283</v>
      </c>
      <c r="D2018" s="400">
        <v>22020619</v>
      </c>
      <c r="E2018" s="259" t="s">
        <v>695</v>
      </c>
      <c r="F2018" s="409"/>
      <c r="G2018" s="404">
        <v>200000</v>
      </c>
      <c r="H2018" s="304">
        <v>1200000</v>
      </c>
      <c r="I2018" s="304">
        <v>1200000</v>
      </c>
    </row>
    <row r="2019" spans="1:9">
      <c r="A2019" s="357"/>
      <c r="B2019" s="259"/>
      <c r="C2019" s="406" t="s">
        <v>1283</v>
      </c>
      <c r="D2019" s="356">
        <v>22020601</v>
      </c>
      <c r="E2019" s="259" t="s">
        <v>700</v>
      </c>
      <c r="F2019" s="409">
        <v>908390</v>
      </c>
      <c r="G2019" s="404">
        <v>1000000</v>
      </c>
      <c r="H2019" s="304">
        <v>2610000</v>
      </c>
      <c r="I2019" s="304">
        <v>2610000</v>
      </c>
    </row>
    <row r="2020" spans="1:9">
      <c r="A2020" s="357"/>
      <c r="B2020" s="259"/>
      <c r="C2020" s="406" t="s">
        <v>1283</v>
      </c>
      <c r="D2020" s="356">
        <v>22020302</v>
      </c>
      <c r="E2020" s="259" t="s">
        <v>91</v>
      </c>
      <c r="F2020" s="409">
        <v>86058</v>
      </c>
      <c r="G2020" s="404">
        <v>325000</v>
      </c>
      <c r="H2020" s="304">
        <v>1025000</v>
      </c>
      <c r="I2020" s="304">
        <v>1025000</v>
      </c>
    </row>
    <row r="2021" spans="1:9">
      <c r="A2021" s="357"/>
      <c r="B2021" s="259"/>
      <c r="C2021" s="406" t="s">
        <v>1283</v>
      </c>
      <c r="D2021" s="356">
        <v>22020301</v>
      </c>
      <c r="E2021" s="259" t="s">
        <v>5</v>
      </c>
      <c r="F2021" s="409"/>
      <c r="G2021" s="404">
        <v>370000</v>
      </c>
      <c r="H2021" s="304">
        <v>570000</v>
      </c>
      <c r="I2021" s="304">
        <v>570000</v>
      </c>
    </row>
    <row r="2022" spans="1:9">
      <c r="A2022" s="357"/>
      <c r="B2022" s="259"/>
      <c r="C2022" s="406" t="s">
        <v>1283</v>
      </c>
      <c r="D2022" s="356">
        <v>22020114</v>
      </c>
      <c r="E2022" s="259" t="s">
        <v>84</v>
      </c>
      <c r="F2022" s="409"/>
      <c r="G2022" s="404">
        <v>402000</v>
      </c>
      <c r="H2022" s="304">
        <v>602000</v>
      </c>
      <c r="I2022" s="304">
        <v>602000</v>
      </c>
    </row>
    <row r="2023" spans="1:9">
      <c r="A2023" s="357"/>
      <c r="B2023" s="259"/>
      <c r="C2023" s="406" t="s">
        <v>1283</v>
      </c>
      <c r="D2023" s="356">
        <v>22020637</v>
      </c>
      <c r="E2023" s="259" t="s">
        <v>696</v>
      </c>
      <c r="F2023" s="409"/>
      <c r="G2023" s="404">
        <v>526500</v>
      </c>
      <c r="H2023" s="304">
        <v>526500</v>
      </c>
      <c r="I2023" s="304">
        <v>526500</v>
      </c>
    </row>
    <row r="2024" spans="1:9">
      <c r="A2024" s="357"/>
      <c r="B2024" s="259"/>
      <c r="C2024" s="406" t="s">
        <v>1283</v>
      </c>
      <c r="D2024" s="356">
        <v>22020307</v>
      </c>
      <c r="E2024" s="259" t="s">
        <v>697</v>
      </c>
      <c r="F2024" s="409">
        <v>286860</v>
      </c>
      <c r="G2024" s="404">
        <v>576692.04</v>
      </c>
      <c r="H2024" s="304">
        <v>950000</v>
      </c>
      <c r="I2024" s="304">
        <v>950000</v>
      </c>
    </row>
    <row r="2025" spans="1:9">
      <c r="A2025" s="357"/>
      <c r="B2025" s="259"/>
      <c r="C2025" s="406" t="s">
        <v>1283</v>
      </c>
      <c r="D2025" s="356">
        <v>22021007</v>
      </c>
      <c r="E2025" s="259" t="s">
        <v>98</v>
      </c>
      <c r="F2025" s="409"/>
      <c r="G2025" s="404">
        <v>200000</v>
      </c>
      <c r="H2025" s="304">
        <v>48000</v>
      </c>
      <c r="I2025" s="304">
        <v>48000</v>
      </c>
    </row>
    <row r="2026" spans="1:9">
      <c r="A2026" s="357"/>
      <c r="B2026" s="259"/>
      <c r="C2026" s="406" t="s">
        <v>1283</v>
      </c>
      <c r="D2026" s="356">
        <v>22021070</v>
      </c>
      <c r="E2026" s="259" t="s">
        <v>698</v>
      </c>
      <c r="F2026" s="409"/>
      <c r="G2026" s="404">
        <v>1010000</v>
      </c>
      <c r="H2026" s="304">
        <v>2010000</v>
      </c>
      <c r="I2026" s="304">
        <v>2010000</v>
      </c>
    </row>
    <row r="2027" spans="1:9">
      <c r="A2027" s="357"/>
      <c r="B2027" s="259"/>
      <c r="C2027" s="406" t="s">
        <v>1283</v>
      </c>
      <c r="D2027" s="356">
        <v>22020400</v>
      </c>
      <c r="E2027" s="259" t="s">
        <v>1264</v>
      </c>
      <c r="F2027" s="409"/>
      <c r="G2027" s="404">
        <v>376000</v>
      </c>
      <c r="H2027" s="304">
        <v>376000</v>
      </c>
      <c r="I2027" s="304">
        <v>376000</v>
      </c>
    </row>
    <row r="2028" spans="1:9">
      <c r="A2028" s="357"/>
      <c r="B2028" s="259"/>
      <c r="C2028" s="406" t="s">
        <v>1283</v>
      </c>
      <c r="D2028" s="356">
        <v>21020111</v>
      </c>
      <c r="E2028" s="259" t="s">
        <v>4418</v>
      </c>
      <c r="F2028" s="409">
        <v>116465.16</v>
      </c>
      <c r="G2028" s="404"/>
      <c r="H2028" s="304"/>
      <c r="I2028" s="304"/>
    </row>
    <row r="2029" spans="1:9">
      <c r="A2029" s="357"/>
      <c r="B2029" s="259"/>
      <c r="C2029" s="406" t="s">
        <v>1283</v>
      </c>
      <c r="D2029" s="356">
        <v>22020105</v>
      </c>
      <c r="E2029" s="259" t="s">
        <v>4340</v>
      </c>
      <c r="F2029" s="409">
        <v>214189</v>
      </c>
      <c r="G2029" s="404"/>
      <c r="H2029" s="304"/>
      <c r="I2029" s="304"/>
    </row>
    <row r="2030" spans="1:9">
      <c r="A2030" s="357"/>
      <c r="B2030" s="259"/>
      <c r="C2030" s="406" t="s">
        <v>1283</v>
      </c>
      <c r="D2030" s="356">
        <v>22020205</v>
      </c>
      <c r="E2030" s="259" t="s">
        <v>4341</v>
      </c>
      <c r="F2030" s="409">
        <v>143430</v>
      </c>
      <c r="G2030" s="404"/>
      <c r="H2030" s="304"/>
      <c r="I2030" s="304"/>
    </row>
    <row r="2031" spans="1:9">
      <c r="A2031" s="357"/>
      <c r="B2031" s="259"/>
      <c r="C2031" s="406" t="s">
        <v>1283</v>
      </c>
      <c r="D2031" s="356">
        <v>22020206</v>
      </c>
      <c r="E2031" s="259" t="s">
        <v>33</v>
      </c>
      <c r="F2031" s="409">
        <v>103269.6</v>
      </c>
      <c r="G2031" s="404"/>
      <c r="H2031" s="304"/>
      <c r="I2031" s="304"/>
    </row>
    <row r="2032" spans="1:9">
      <c r="A2032" s="357"/>
      <c r="B2032" s="259"/>
      <c r="C2032" s="406" t="s">
        <v>1283</v>
      </c>
      <c r="D2032" s="356">
        <v>22020305</v>
      </c>
      <c r="E2032" s="259" t="s">
        <v>35</v>
      </c>
      <c r="F2032" s="409">
        <v>114745</v>
      </c>
      <c r="G2032" s="404"/>
      <c r="H2032" s="304"/>
      <c r="I2032" s="304"/>
    </row>
    <row r="2033" spans="1:9">
      <c r="A2033" s="357"/>
      <c r="B2033" s="259"/>
      <c r="C2033" s="406" t="s">
        <v>1283</v>
      </c>
      <c r="D2033" s="356">
        <v>22020309</v>
      </c>
      <c r="E2033" s="259" t="s">
        <v>7</v>
      </c>
      <c r="F2033" s="409">
        <v>129087</v>
      </c>
      <c r="G2033" s="404"/>
      <c r="H2033" s="304"/>
      <c r="I2033" s="304"/>
    </row>
    <row r="2034" spans="1:9">
      <c r="A2034" s="357"/>
      <c r="B2034" s="259"/>
      <c r="C2034" s="406" t="s">
        <v>1283</v>
      </c>
      <c r="D2034" s="356">
        <v>22020310</v>
      </c>
      <c r="E2034" s="259" t="s">
        <v>1255</v>
      </c>
      <c r="F2034" s="409">
        <v>395866</v>
      </c>
      <c r="G2034" s="404"/>
      <c r="H2034" s="304"/>
      <c r="I2034" s="304"/>
    </row>
    <row r="2035" spans="1:9">
      <c r="A2035" s="357"/>
      <c r="B2035" s="259"/>
      <c r="C2035" s="406" t="s">
        <v>1283</v>
      </c>
      <c r="D2035" s="356">
        <v>22020315</v>
      </c>
      <c r="E2035" s="259" t="s">
        <v>4329</v>
      </c>
      <c r="F2035" s="409">
        <v>172116</v>
      </c>
      <c r="G2035" s="404"/>
      <c r="H2035" s="304"/>
      <c r="I2035" s="304"/>
    </row>
    <row r="2036" spans="1:9">
      <c r="A2036" s="357"/>
      <c r="B2036" s="259"/>
      <c r="C2036" s="406" t="s">
        <v>1283</v>
      </c>
      <c r="D2036" s="356">
        <v>22020402</v>
      </c>
      <c r="E2036" s="259" t="s">
        <v>36</v>
      </c>
      <c r="F2036" s="409">
        <v>143430</v>
      </c>
      <c r="G2036" s="404"/>
      <c r="H2036" s="304"/>
      <c r="I2036" s="304"/>
    </row>
    <row r="2037" spans="1:9">
      <c r="A2037" s="357"/>
      <c r="B2037" s="259"/>
      <c r="C2037" s="406" t="s">
        <v>1283</v>
      </c>
      <c r="D2037" s="356">
        <v>22020406</v>
      </c>
      <c r="E2037" s="259" t="s">
        <v>45</v>
      </c>
      <c r="F2037" s="409">
        <v>146298.6</v>
      </c>
      <c r="G2037" s="404"/>
      <c r="H2037" s="304"/>
      <c r="I2037" s="304"/>
    </row>
    <row r="2038" spans="1:9">
      <c r="A2038" s="357"/>
      <c r="B2038" s="259"/>
      <c r="C2038" s="406" t="s">
        <v>1283</v>
      </c>
      <c r="D2038" s="356">
        <v>22020605</v>
      </c>
      <c r="E2038" s="259" t="s">
        <v>1641</v>
      </c>
      <c r="F2038" s="409">
        <v>114744</v>
      </c>
      <c r="G2038" s="404"/>
      <c r="H2038" s="304"/>
      <c r="I2038" s="304"/>
    </row>
    <row r="2039" spans="1:9">
      <c r="A2039" s="357"/>
      <c r="B2039" s="259"/>
      <c r="C2039" s="406" t="s">
        <v>1283</v>
      </c>
      <c r="D2039" s="356">
        <v>22020709</v>
      </c>
      <c r="E2039" s="259" t="s">
        <v>23</v>
      </c>
      <c r="F2039" s="409">
        <v>286860</v>
      </c>
      <c r="G2039" s="404"/>
      <c r="H2039" s="304"/>
      <c r="I2039" s="304"/>
    </row>
    <row r="2040" spans="1:9">
      <c r="A2040" s="357"/>
      <c r="B2040" s="259"/>
      <c r="C2040" s="406" t="s">
        <v>1283</v>
      </c>
      <c r="D2040" s="356">
        <v>22020803</v>
      </c>
      <c r="E2040" s="259" t="s">
        <v>14</v>
      </c>
      <c r="F2040" s="409">
        <v>195064.8</v>
      </c>
      <c r="G2040" s="404"/>
      <c r="H2040" s="304"/>
      <c r="I2040" s="304"/>
    </row>
    <row r="2041" spans="1:9">
      <c r="A2041" s="357"/>
      <c r="B2041" s="259"/>
      <c r="C2041" s="406" t="s">
        <v>1283</v>
      </c>
      <c r="D2041" s="356">
        <v>22020901</v>
      </c>
      <c r="E2041" s="259" t="s">
        <v>15</v>
      </c>
      <c r="F2041" s="409">
        <v>172116</v>
      </c>
      <c r="G2041" s="404"/>
      <c r="H2041" s="304"/>
      <c r="I2041" s="304"/>
    </row>
    <row r="2042" spans="1:9">
      <c r="A2042" s="357"/>
      <c r="B2042" s="259"/>
      <c r="C2042" s="406" t="s">
        <v>1283</v>
      </c>
      <c r="D2042" s="356">
        <v>22021001</v>
      </c>
      <c r="E2042" s="259" t="s">
        <v>16</v>
      </c>
      <c r="F2042" s="409">
        <v>172116</v>
      </c>
      <c r="G2042" s="404"/>
      <c r="H2042" s="304"/>
      <c r="I2042" s="304"/>
    </row>
    <row r="2043" spans="1:9">
      <c r="A2043" s="357"/>
      <c r="B2043" s="259"/>
      <c r="C2043" s="406" t="s">
        <v>1283</v>
      </c>
      <c r="D2043" s="356">
        <v>22021009</v>
      </c>
      <c r="E2043" s="259" t="s">
        <v>101</v>
      </c>
      <c r="F2043" s="409">
        <v>286860</v>
      </c>
      <c r="G2043" s="404"/>
      <c r="H2043" s="304"/>
      <c r="I2043" s="304"/>
    </row>
    <row r="2044" spans="1:9" s="310" customFormat="1">
      <c r="A2044" s="359" t="s">
        <v>1756</v>
      </c>
      <c r="B2044" s="308" t="s">
        <v>191</v>
      </c>
      <c r="C2044" s="407" t="s">
        <v>1287</v>
      </c>
      <c r="D2044" s="400"/>
      <c r="E2044" s="308"/>
      <c r="F2044" s="326">
        <f>SUM(F2016:F2043)</f>
        <v>4331395.16</v>
      </c>
      <c r="G2044" s="326">
        <f>SUM(G2016:G2043)</f>
        <v>6461192.04</v>
      </c>
      <c r="H2044" s="326">
        <f>SUM(H2016:H2043)</f>
        <v>11392500</v>
      </c>
      <c r="I2044" s="326">
        <f>SUM(I2016:I2043)</f>
        <v>11392500</v>
      </c>
    </row>
    <row r="2045" spans="1:9" s="310" customFormat="1">
      <c r="A2045" s="359" t="s">
        <v>1756</v>
      </c>
      <c r="B2045" s="308" t="s">
        <v>191</v>
      </c>
      <c r="C2045" s="407" t="s">
        <v>1288</v>
      </c>
      <c r="D2045" s="400"/>
      <c r="E2045" s="308"/>
      <c r="F2045" s="326">
        <f>F2044+F2015</f>
        <v>83825014.219999999</v>
      </c>
      <c r="G2045" s="326">
        <f>G2044+G2015</f>
        <v>75287332.252000034</v>
      </c>
      <c r="H2045" s="326">
        <f>H2044+H2015</f>
        <v>80218640.212000027</v>
      </c>
      <c r="I2045" s="326">
        <f>I2044+I2015</f>
        <v>80218640.212000027</v>
      </c>
    </row>
    <row r="2046" spans="1:9" s="310" customFormat="1">
      <c r="A2046" s="359"/>
      <c r="B2046" s="308"/>
      <c r="C2046" s="407"/>
      <c r="D2046" s="400"/>
      <c r="E2046" s="308"/>
      <c r="F2046" s="408"/>
      <c r="G2046" s="404"/>
      <c r="H2046" s="326"/>
      <c r="I2046" s="326"/>
    </row>
    <row r="2047" spans="1:9" s="310" customFormat="1">
      <c r="A2047" s="359" t="s">
        <v>1757</v>
      </c>
      <c r="B2047" s="308" t="s">
        <v>192</v>
      </c>
      <c r="C2047" s="407"/>
      <c r="D2047" s="400"/>
      <c r="E2047" s="308"/>
      <c r="F2047" s="408"/>
      <c r="G2047" s="404"/>
      <c r="H2047" s="326"/>
      <c r="I2047" s="326"/>
    </row>
    <row r="2048" spans="1:9">
      <c r="A2048" s="357"/>
      <c r="B2048" s="259"/>
      <c r="C2048" s="402" t="s">
        <v>1281</v>
      </c>
      <c r="D2048" s="356">
        <v>21010101</v>
      </c>
      <c r="E2048" s="259" t="s">
        <v>368</v>
      </c>
      <c r="F2048" s="409">
        <v>40373955</v>
      </c>
      <c r="G2048" s="404">
        <v>39005236.079999998</v>
      </c>
      <c r="H2048" s="404">
        <v>39005236.079999998</v>
      </c>
      <c r="I2048" s="404">
        <v>39005236.079999998</v>
      </c>
    </row>
    <row r="2049" spans="1:9">
      <c r="A2049" s="357"/>
      <c r="B2049" s="259"/>
      <c r="C2049" s="402" t="s">
        <v>1281</v>
      </c>
      <c r="D2049" s="356">
        <v>21020101</v>
      </c>
      <c r="E2049" s="259" t="s">
        <v>369</v>
      </c>
      <c r="F2049" s="409"/>
      <c r="G2049" s="404">
        <v>9785868.3599999901</v>
      </c>
      <c r="H2049" s="404">
        <v>9785868.3599999901</v>
      </c>
      <c r="I2049" s="404">
        <v>9785868.3599999901</v>
      </c>
    </row>
    <row r="2050" spans="1:9">
      <c r="A2050" s="357"/>
      <c r="B2050" s="259"/>
      <c r="C2050" s="402" t="s">
        <v>1281</v>
      </c>
      <c r="D2050" s="356">
        <v>21020102</v>
      </c>
      <c r="E2050" s="259" t="s">
        <v>99</v>
      </c>
      <c r="F2050" s="409"/>
      <c r="G2050" s="404">
        <v>3914265.2400000012</v>
      </c>
      <c r="H2050" s="404">
        <v>3914265.2400000012</v>
      </c>
      <c r="I2050" s="404">
        <v>3914265.2400000012</v>
      </c>
    </row>
    <row r="2051" spans="1:9">
      <c r="A2051" s="357"/>
      <c r="B2051" s="259"/>
      <c r="C2051" s="402" t="s">
        <v>1281</v>
      </c>
      <c r="D2051" s="356">
        <v>21020103</v>
      </c>
      <c r="E2051" s="259" t="s">
        <v>370</v>
      </c>
      <c r="F2051" s="409"/>
      <c r="G2051" s="404">
        <v>1957176.9599999988</v>
      </c>
      <c r="H2051" s="404">
        <v>1957176.9599999988</v>
      </c>
      <c r="I2051" s="404">
        <v>1957176.9599999988</v>
      </c>
    </row>
    <row r="2052" spans="1:9">
      <c r="A2052" s="357"/>
      <c r="B2052" s="259"/>
      <c r="C2052" s="402" t="s">
        <v>1281</v>
      </c>
      <c r="D2052" s="356">
        <v>21020106</v>
      </c>
      <c r="E2052" s="259" t="s">
        <v>373</v>
      </c>
      <c r="F2052" s="409"/>
      <c r="G2052" s="404">
        <v>3900523.608</v>
      </c>
      <c r="H2052" s="404">
        <v>3900523.608</v>
      </c>
      <c r="I2052" s="404">
        <v>3900523.608</v>
      </c>
    </row>
    <row r="2053" spans="1:9">
      <c r="A2053" s="357"/>
      <c r="B2053" s="259"/>
      <c r="C2053" s="402" t="s">
        <v>1281</v>
      </c>
      <c r="D2053" s="356">
        <v>21020104</v>
      </c>
      <c r="E2053" s="259" t="s">
        <v>371</v>
      </c>
      <c r="F2053" s="409"/>
      <c r="G2053" s="404">
        <v>1970391.9599999988</v>
      </c>
      <c r="H2053" s="404">
        <v>1970391.9599999988</v>
      </c>
      <c r="I2053" s="404">
        <v>1970391.9599999988</v>
      </c>
    </row>
    <row r="2054" spans="1:9">
      <c r="A2054" s="357"/>
      <c r="B2054" s="259"/>
      <c r="C2054" s="402" t="s">
        <v>1281</v>
      </c>
      <c r="D2054" s="400" t="s">
        <v>2157</v>
      </c>
      <c r="E2054" s="259" t="s">
        <v>1613</v>
      </c>
      <c r="F2054" s="409"/>
      <c r="G2054" s="404">
        <v>1379561.5199999996</v>
      </c>
      <c r="H2054" s="404">
        <v>1379561.5199999996</v>
      </c>
      <c r="I2054" s="404">
        <v>1379561.5199999996</v>
      </c>
    </row>
    <row r="2055" spans="1:9">
      <c r="A2055" s="357"/>
      <c r="B2055" s="259"/>
      <c r="C2055" s="402" t="s">
        <v>1281</v>
      </c>
      <c r="D2055" s="400">
        <v>21020143</v>
      </c>
      <c r="E2055" s="259" t="s">
        <v>398</v>
      </c>
      <c r="F2055" s="409"/>
      <c r="G2055" s="404">
        <v>8248956.9599999925</v>
      </c>
      <c r="H2055" s="404">
        <v>8248956.9599999925</v>
      </c>
      <c r="I2055" s="404">
        <v>8248956.9599999925</v>
      </c>
    </row>
    <row r="2056" spans="1:9">
      <c r="A2056" s="357"/>
      <c r="B2056" s="259"/>
      <c r="C2056" s="402" t="s">
        <v>1281</v>
      </c>
      <c r="D2056" s="400">
        <v>21020137</v>
      </c>
      <c r="E2056" s="259" t="s">
        <v>402</v>
      </c>
      <c r="F2056" s="409"/>
      <c r="G2056" s="404">
        <v>12000</v>
      </c>
      <c r="H2056" s="404">
        <v>12000</v>
      </c>
      <c r="I2056" s="404">
        <v>12000</v>
      </c>
    </row>
    <row r="2057" spans="1:9" s="310" customFormat="1">
      <c r="A2057" s="359" t="s">
        <v>1757</v>
      </c>
      <c r="B2057" s="308" t="s">
        <v>192</v>
      </c>
      <c r="C2057" s="405" t="s">
        <v>1282</v>
      </c>
      <c r="D2057" s="400"/>
      <c r="E2057" s="308"/>
      <c r="F2057" s="408">
        <f>SUM(F2048:F2056)</f>
        <v>40373955</v>
      </c>
      <c r="G2057" s="326">
        <f>SUM(G2048:G2056)</f>
        <v>70173980.687999994</v>
      </c>
      <c r="H2057" s="326">
        <f>SUM(H2048:H2056)</f>
        <v>70173980.687999994</v>
      </c>
      <c r="I2057" s="326">
        <f>SUM(I2048:I2056)</f>
        <v>70173980.687999994</v>
      </c>
    </row>
    <row r="2058" spans="1:9">
      <c r="A2058" s="357"/>
      <c r="B2058" s="259"/>
      <c r="C2058" s="406" t="s">
        <v>1283</v>
      </c>
      <c r="D2058" s="356">
        <v>22020101</v>
      </c>
      <c r="E2058" s="259" t="s">
        <v>100</v>
      </c>
      <c r="F2058" s="409"/>
      <c r="G2058" s="404">
        <v>200000</v>
      </c>
      <c r="H2058" s="304">
        <v>100000</v>
      </c>
      <c r="I2058" s="304">
        <v>100000</v>
      </c>
    </row>
    <row r="2059" spans="1:9">
      <c r="A2059" s="357"/>
      <c r="B2059" s="259"/>
      <c r="C2059" s="406" t="s">
        <v>1283</v>
      </c>
      <c r="D2059" s="356">
        <v>22020114</v>
      </c>
      <c r="E2059" s="259" t="s">
        <v>79</v>
      </c>
      <c r="F2059" s="409"/>
      <c r="G2059" s="404">
        <v>100000</v>
      </c>
      <c r="H2059" s="304">
        <v>100000</v>
      </c>
      <c r="I2059" s="304">
        <v>100000</v>
      </c>
    </row>
    <row r="2060" spans="1:9">
      <c r="A2060" s="357"/>
      <c r="B2060" s="259"/>
      <c r="C2060" s="406" t="s">
        <v>1283</v>
      </c>
      <c r="D2060" s="356">
        <v>22020301</v>
      </c>
      <c r="E2060" s="259" t="s">
        <v>5</v>
      </c>
      <c r="F2060" s="409">
        <v>267736</v>
      </c>
      <c r="G2060" s="404">
        <v>300000</v>
      </c>
      <c r="H2060" s="304">
        <v>46000</v>
      </c>
      <c r="I2060" s="304">
        <v>46000</v>
      </c>
    </row>
    <row r="2061" spans="1:9">
      <c r="A2061" s="357"/>
      <c r="B2061" s="259"/>
      <c r="C2061" s="406" t="s">
        <v>1283</v>
      </c>
      <c r="D2061" s="356">
        <v>22020302</v>
      </c>
      <c r="E2061" s="259" t="s">
        <v>91</v>
      </c>
      <c r="F2061" s="409">
        <v>220882</v>
      </c>
      <c r="G2061" s="404">
        <v>270000</v>
      </c>
      <c r="H2061" s="304">
        <v>45000</v>
      </c>
      <c r="I2061" s="304">
        <v>45000</v>
      </c>
    </row>
    <row r="2062" spans="1:9">
      <c r="A2062" s="357"/>
      <c r="B2062" s="259"/>
      <c r="C2062" s="406" t="s">
        <v>1283</v>
      </c>
      <c r="D2062" s="356">
        <v>22020305</v>
      </c>
      <c r="E2062" s="259" t="s">
        <v>35</v>
      </c>
      <c r="F2062" s="409">
        <v>334670</v>
      </c>
      <c r="G2062" s="404">
        <v>177000</v>
      </c>
      <c r="H2062" s="304">
        <v>77000</v>
      </c>
      <c r="I2062" s="304">
        <v>77000</v>
      </c>
    </row>
    <row r="2063" spans="1:9">
      <c r="A2063" s="357"/>
      <c r="B2063" s="259"/>
      <c r="C2063" s="406" t="s">
        <v>1283</v>
      </c>
      <c r="D2063" s="356">
        <v>22020307</v>
      </c>
      <c r="E2063" s="259" t="s">
        <v>80</v>
      </c>
      <c r="F2063" s="409">
        <v>206539</v>
      </c>
      <c r="G2063" s="404">
        <v>491400</v>
      </c>
      <c r="H2063" s="304">
        <v>95700</v>
      </c>
      <c r="I2063" s="304">
        <v>95700</v>
      </c>
    </row>
    <row r="2064" spans="1:9">
      <c r="A2064" s="357"/>
      <c r="B2064" s="259"/>
      <c r="C2064" s="406" t="s">
        <v>1283</v>
      </c>
      <c r="D2064" s="356">
        <v>22020310</v>
      </c>
      <c r="E2064" s="259" t="s">
        <v>1255</v>
      </c>
      <c r="F2064" s="409">
        <v>200802</v>
      </c>
      <c r="G2064" s="404">
        <v>300000</v>
      </c>
      <c r="H2064" s="304">
        <v>79500</v>
      </c>
      <c r="I2064" s="304">
        <v>79500</v>
      </c>
    </row>
    <row r="2065" spans="1:9">
      <c r="A2065" s="357"/>
      <c r="B2065" s="259"/>
      <c r="C2065" s="406" t="s">
        <v>1283</v>
      </c>
      <c r="D2065" s="356">
        <v>22020401</v>
      </c>
      <c r="E2065" s="259" t="s">
        <v>1985</v>
      </c>
      <c r="F2065" s="409">
        <v>349969</v>
      </c>
      <c r="G2065" s="404">
        <v>121000</v>
      </c>
      <c r="H2065" s="304">
        <v>47500</v>
      </c>
      <c r="I2065" s="304">
        <v>47500</v>
      </c>
    </row>
    <row r="2066" spans="1:9">
      <c r="A2066" s="357"/>
      <c r="B2066" s="259"/>
      <c r="C2066" s="406" t="s">
        <v>1283</v>
      </c>
      <c r="D2066" s="356">
        <v>22020403</v>
      </c>
      <c r="E2066" s="259" t="s">
        <v>58</v>
      </c>
      <c r="F2066" s="409">
        <v>380090</v>
      </c>
      <c r="G2066" s="404">
        <v>203250</v>
      </c>
      <c r="H2066" s="304">
        <v>67750</v>
      </c>
      <c r="I2066" s="304">
        <v>67750</v>
      </c>
    </row>
    <row r="2067" spans="1:9">
      <c r="A2067" s="357"/>
      <c r="B2067" s="259"/>
      <c r="C2067" s="406" t="s">
        <v>1283</v>
      </c>
      <c r="D2067" s="400">
        <v>22020402</v>
      </c>
      <c r="E2067" s="259" t="s">
        <v>1646</v>
      </c>
      <c r="F2067" s="409"/>
      <c r="G2067" s="404">
        <v>200000</v>
      </c>
      <c r="H2067" s="304"/>
      <c r="I2067" s="304"/>
    </row>
    <row r="2068" spans="1:9">
      <c r="A2068" s="357"/>
      <c r="B2068" s="259"/>
      <c r="C2068" s="406" t="s">
        <v>1283</v>
      </c>
      <c r="D2068" s="356">
        <v>22020405</v>
      </c>
      <c r="E2068" s="259" t="s">
        <v>9</v>
      </c>
      <c r="F2068" s="409">
        <v>107573</v>
      </c>
      <c r="G2068" s="404">
        <v>185100</v>
      </c>
      <c r="H2068" s="304">
        <v>88800</v>
      </c>
      <c r="I2068" s="304">
        <v>88800</v>
      </c>
    </row>
    <row r="2069" spans="1:9">
      <c r="A2069" s="357"/>
      <c r="B2069" s="259"/>
      <c r="C2069" s="406" t="s">
        <v>1283</v>
      </c>
      <c r="D2069" s="356">
        <v>22020416</v>
      </c>
      <c r="E2069" s="259" t="s">
        <v>46</v>
      </c>
      <c r="F2069" s="409">
        <v>329889</v>
      </c>
      <c r="G2069" s="404">
        <v>86250</v>
      </c>
      <c r="H2069" s="304">
        <v>86250</v>
      </c>
      <c r="I2069" s="304">
        <v>86250</v>
      </c>
    </row>
    <row r="2070" spans="1:9">
      <c r="A2070" s="357"/>
      <c r="B2070" s="259"/>
      <c r="C2070" s="406" t="s">
        <v>1283</v>
      </c>
      <c r="D2070" s="356">
        <v>22020601</v>
      </c>
      <c r="E2070" s="259" t="s">
        <v>37</v>
      </c>
      <c r="F2070" s="409">
        <v>502005</v>
      </c>
      <c r="G2070" s="404">
        <v>441000</v>
      </c>
      <c r="H2070" s="304">
        <v>225000</v>
      </c>
      <c r="I2070" s="304">
        <v>225000</v>
      </c>
    </row>
    <row r="2071" spans="1:9">
      <c r="A2071" s="357"/>
      <c r="B2071" s="259"/>
      <c r="C2071" s="406" t="s">
        <v>1283</v>
      </c>
      <c r="D2071" s="356">
        <v>22021007</v>
      </c>
      <c r="E2071" s="259" t="s">
        <v>98</v>
      </c>
      <c r="F2071" s="409"/>
      <c r="G2071" s="404">
        <v>200000</v>
      </c>
      <c r="H2071" s="304">
        <v>48000</v>
      </c>
      <c r="I2071" s="304">
        <v>48000</v>
      </c>
    </row>
    <row r="2072" spans="1:9">
      <c r="A2072" s="357"/>
      <c r="B2072" s="259"/>
      <c r="C2072" s="406" t="s">
        <v>1283</v>
      </c>
      <c r="D2072" s="356">
        <v>22020709</v>
      </c>
      <c r="E2072" s="259" t="s">
        <v>23</v>
      </c>
      <c r="F2072" s="409">
        <v>286860</v>
      </c>
      <c r="G2072" s="404">
        <v>300000</v>
      </c>
      <c r="H2072" s="304">
        <v>300000</v>
      </c>
      <c r="I2072" s="304">
        <v>300000</v>
      </c>
    </row>
    <row r="2073" spans="1:9">
      <c r="A2073" s="357"/>
      <c r="B2073" s="259"/>
      <c r="C2073" s="406" t="s">
        <v>1283</v>
      </c>
      <c r="D2073" s="356">
        <v>22020901</v>
      </c>
      <c r="E2073" s="259" t="s">
        <v>15</v>
      </c>
      <c r="F2073" s="409">
        <v>4781</v>
      </c>
      <c r="G2073" s="404">
        <v>80000</v>
      </c>
      <c r="H2073" s="304">
        <v>80000</v>
      </c>
      <c r="I2073" s="304">
        <v>80000</v>
      </c>
    </row>
    <row r="2074" spans="1:9">
      <c r="A2074" s="357"/>
      <c r="B2074" s="259"/>
      <c r="C2074" s="406" t="s">
        <v>1283</v>
      </c>
      <c r="D2074" s="356">
        <v>22020105</v>
      </c>
      <c r="E2074" s="259" t="s">
        <v>4342</v>
      </c>
      <c r="F2074" s="409">
        <v>200802</v>
      </c>
      <c r="G2074" s="404"/>
      <c r="H2074" s="304"/>
      <c r="I2074" s="304"/>
    </row>
    <row r="2075" spans="1:9">
      <c r="A2075" s="357"/>
      <c r="B2075" s="259"/>
      <c r="C2075" s="406" t="s">
        <v>1283</v>
      </c>
      <c r="D2075" s="356">
        <v>22021009</v>
      </c>
      <c r="E2075" s="259" t="s">
        <v>101</v>
      </c>
      <c r="F2075" s="409">
        <v>286860</v>
      </c>
      <c r="G2075" s="404"/>
      <c r="H2075" s="304"/>
      <c r="I2075" s="304"/>
    </row>
    <row r="2076" spans="1:9" s="310" customFormat="1">
      <c r="A2076" s="359" t="s">
        <v>1757</v>
      </c>
      <c r="B2076" s="308" t="s">
        <v>192</v>
      </c>
      <c r="C2076" s="407" t="s">
        <v>1287</v>
      </c>
      <c r="D2076" s="400"/>
      <c r="E2076" s="308"/>
      <c r="F2076" s="408">
        <f>SUM(F2058:F2075)</f>
        <v>3679458</v>
      </c>
      <c r="G2076" s="326">
        <f>SUM(G2058:G2075)</f>
        <v>3655000</v>
      </c>
      <c r="H2076" s="326">
        <f>SUM(H2058:H2075)</f>
        <v>1486500</v>
      </c>
      <c r="I2076" s="326">
        <f>SUM(I2058:I2075)</f>
        <v>1486500</v>
      </c>
    </row>
    <row r="2077" spans="1:9" s="310" customFormat="1">
      <c r="A2077" s="359" t="s">
        <v>1757</v>
      </c>
      <c r="B2077" s="308" t="s">
        <v>192</v>
      </c>
      <c r="C2077" s="407" t="s">
        <v>1288</v>
      </c>
      <c r="D2077" s="400"/>
      <c r="E2077" s="308"/>
      <c r="F2077" s="326">
        <f>F2076+F2057</f>
        <v>44053413</v>
      </c>
      <c r="G2077" s="326">
        <f>G2076+G2057</f>
        <v>73828980.687999994</v>
      </c>
      <c r="H2077" s="326">
        <f>H2076+H2057</f>
        <v>71660480.687999994</v>
      </c>
      <c r="I2077" s="326">
        <f>I2076+I2057</f>
        <v>71660480.687999994</v>
      </c>
    </row>
    <row r="2078" spans="1:9" s="310" customFormat="1">
      <c r="A2078" s="359"/>
      <c r="B2078" s="308"/>
      <c r="C2078" s="407"/>
      <c r="D2078" s="400"/>
      <c r="E2078" s="308"/>
      <c r="F2078" s="408"/>
      <c r="G2078" s="404"/>
      <c r="H2078" s="326"/>
      <c r="I2078" s="326"/>
    </row>
    <row r="2079" spans="1:9" s="310" customFormat="1">
      <c r="A2079" s="359" t="s">
        <v>1758</v>
      </c>
      <c r="B2079" s="308" t="s">
        <v>193</v>
      </c>
      <c r="C2079" s="407"/>
      <c r="D2079" s="400"/>
      <c r="E2079" s="308"/>
      <c r="F2079" s="408"/>
      <c r="G2079" s="404"/>
      <c r="H2079" s="326"/>
      <c r="I2079" s="326"/>
    </row>
    <row r="2080" spans="1:9">
      <c r="A2080" s="357"/>
      <c r="B2080" s="259"/>
      <c r="C2080" s="402" t="s">
        <v>1281</v>
      </c>
      <c r="D2080" s="356">
        <v>21010101</v>
      </c>
      <c r="E2080" s="259" t="s">
        <v>368</v>
      </c>
      <c r="F2080" s="409">
        <v>72470232</v>
      </c>
      <c r="G2080" s="404">
        <v>38713545.719999999</v>
      </c>
      <c r="H2080" s="304">
        <v>42584900.289999999</v>
      </c>
      <c r="I2080" s="304">
        <v>42584900.289999999</v>
      </c>
    </row>
    <row r="2081" spans="1:9">
      <c r="A2081" s="357"/>
      <c r="B2081" s="259"/>
      <c r="C2081" s="402" t="s">
        <v>1281</v>
      </c>
      <c r="D2081" s="356">
        <v>21020101</v>
      </c>
      <c r="E2081" s="402" t="s">
        <v>369</v>
      </c>
      <c r="F2081" s="403"/>
      <c r="G2081" s="404">
        <v>9678627.7200000007</v>
      </c>
      <c r="H2081" s="304">
        <v>10646490.49</v>
      </c>
      <c r="I2081" s="304">
        <v>10646490.49</v>
      </c>
    </row>
    <row r="2082" spans="1:9">
      <c r="A2082" s="357"/>
      <c r="B2082" s="259"/>
      <c r="C2082" s="402" t="s">
        <v>1281</v>
      </c>
      <c r="D2082" s="356">
        <v>21020102</v>
      </c>
      <c r="E2082" s="259" t="s">
        <v>99</v>
      </c>
      <c r="F2082" s="409"/>
      <c r="G2082" s="404">
        <v>3871355.04</v>
      </c>
      <c r="H2082" s="304">
        <v>4258490.54</v>
      </c>
      <c r="I2082" s="304">
        <v>4258490.54</v>
      </c>
    </row>
    <row r="2083" spans="1:9">
      <c r="A2083" s="357"/>
      <c r="B2083" s="259"/>
      <c r="C2083" s="402" t="s">
        <v>1281</v>
      </c>
      <c r="D2083" s="356">
        <v>21020103</v>
      </c>
      <c r="E2083" s="259" t="s">
        <v>370</v>
      </c>
      <c r="F2083" s="409"/>
      <c r="G2083" s="404">
        <v>1895499.96</v>
      </c>
      <c r="H2083" s="304">
        <v>2085049.96</v>
      </c>
      <c r="I2083" s="304">
        <v>2085049.96</v>
      </c>
    </row>
    <row r="2084" spans="1:9">
      <c r="A2084" s="357"/>
      <c r="B2084" s="259"/>
      <c r="C2084" s="402" t="s">
        <v>1281</v>
      </c>
      <c r="D2084" s="356">
        <v>21020104</v>
      </c>
      <c r="E2084" s="259" t="s">
        <v>371</v>
      </c>
      <c r="F2084" s="409"/>
      <c r="G2084" s="404">
        <v>1935678.96</v>
      </c>
      <c r="H2084" s="304">
        <v>2129246.86</v>
      </c>
      <c r="I2084" s="304">
        <v>2129246.86</v>
      </c>
    </row>
    <row r="2085" spans="1:9">
      <c r="A2085" s="357"/>
      <c r="B2085" s="259"/>
      <c r="C2085" s="402" t="s">
        <v>1281</v>
      </c>
      <c r="D2085" s="356">
        <v>21020105</v>
      </c>
      <c r="E2085" s="259" t="s">
        <v>372</v>
      </c>
      <c r="F2085" s="409"/>
      <c r="G2085" s="404">
        <v>142972.56</v>
      </c>
      <c r="H2085" s="304">
        <v>157296.82</v>
      </c>
      <c r="I2085" s="304">
        <v>157296.82</v>
      </c>
    </row>
    <row r="2086" spans="1:9">
      <c r="A2086" s="357"/>
      <c r="B2086" s="259"/>
      <c r="C2086" s="402" t="s">
        <v>1281</v>
      </c>
      <c r="D2086" s="356">
        <v>21020106</v>
      </c>
      <c r="E2086" s="259" t="s">
        <v>373</v>
      </c>
      <c r="F2086" s="409"/>
      <c r="G2086" s="404">
        <v>3871353.84</v>
      </c>
      <c r="H2086" s="304">
        <v>4258489.22</v>
      </c>
      <c r="I2086" s="304">
        <v>4258489.22</v>
      </c>
    </row>
    <row r="2087" spans="1:9">
      <c r="A2087" s="357"/>
      <c r="B2087" s="259"/>
      <c r="C2087" s="402" t="s">
        <v>1281</v>
      </c>
      <c r="D2087" s="356">
        <v>21020107</v>
      </c>
      <c r="E2087" s="259" t="s">
        <v>374</v>
      </c>
      <c r="F2087" s="409"/>
      <c r="G2087" s="404">
        <v>1296000</v>
      </c>
      <c r="H2087" s="304">
        <v>1425600</v>
      </c>
      <c r="I2087" s="304">
        <v>1425600</v>
      </c>
    </row>
    <row r="2088" spans="1:9">
      <c r="A2088" s="357"/>
      <c r="B2088" s="259"/>
      <c r="C2088" s="402" t="s">
        <v>1281</v>
      </c>
      <c r="D2088" s="356">
        <v>21020108</v>
      </c>
      <c r="E2088" s="259" t="s">
        <v>381</v>
      </c>
      <c r="F2088" s="409"/>
      <c r="G2088" s="404">
        <v>30000</v>
      </c>
      <c r="H2088" s="304">
        <v>33000</v>
      </c>
      <c r="I2088" s="304">
        <v>33000</v>
      </c>
    </row>
    <row r="2089" spans="1:9">
      <c r="A2089" s="357"/>
      <c r="B2089" s="259"/>
      <c r="C2089" s="402" t="s">
        <v>1281</v>
      </c>
      <c r="D2089" s="400">
        <v>21020138</v>
      </c>
      <c r="E2089" s="259" t="s">
        <v>131</v>
      </c>
      <c r="F2089" s="409"/>
      <c r="G2089" s="404">
        <v>1935678.96</v>
      </c>
      <c r="H2089" s="304">
        <v>2129246.86</v>
      </c>
      <c r="I2089" s="304">
        <v>2129246.86</v>
      </c>
    </row>
    <row r="2090" spans="1:9">
      <c r="A2090" s="357"/>
      <c r="B2090" s="259"/>
      <c r="C2090" s="402" t="s">
        <v>1281</v>
      </c>
      <c r="D2090" s="400">
        <v>21020143</v>
      </c>
      <c r="E2090" s="259" t="s">
        <v>398</v>
      </c>
      <c r="F2090" s="409"/>
      <c r="G2090" s="404">
        <v>9808491.5999999996</v>
      </c>
      <c r="H2090" s="304">
        <v>10789340.76</v>
      </c>
      <c r="I2090" s="304">
        <v>10789340.76</v>
      </c>
    </row>
    <row r="2091" spans="1:9" s="310" customFormat="1">
      <c r="A2091" s="359" t="s">
        <v>1758</v>
      </c>
      <c r="B2091" s="308" t="s">
        <v>193</v>
      </c>
      <c r="C2091" s="405" t="s">
        <v>1282</v>
      </c>
      <c r="D2091" s="400"/>
      <c r="E2091" s="308"/>
      <c r="F2091" s="408">
        <f>SUM(F2080:F2090)</f>
        <v>72470232</v>
      </c>
      <c r="G2091" s="326">
        <f>SUM(G2080:G2090)</f>
        <v>73179204.359999999</v>
      </c>
      <c r="H2091" s="326">
        <f>SUM(H2080:H2090)</f>
        <v>80497151.800000012</v>
      </c>
      <c r="I2091" s="326">
        <f>SUM(I2080:I2090)</f>
        <v>80497151.800000012</v>
      </c>
    </row>
    <row r="2092" spans="1:9">
      <c r="A2092" s="357"/>
      <c r="B2092" s="259"/>
      <c r="C2092" s="406" t="s">
        <v>1283</v>
      </c>
      <c r="D2092" s="356">
        <v>22020105</v>
      </c>
      <c r="E2092" s="259" t="s">
        <v>1250</v>
      </c>
      <c r="F2092" s="409">
        <v>95620</v>
      </c>
      <c r="G2092" s="404">
        <v>320000</v>
      </c>
      <c r="H2092" s="304">
        <v>120000</v>
      </c>
      <c r="I2092" s="304">
        <v>120000</v>
      </c>
    </row>
    <row r="2093" spans="1:9">
      <c r="A2093" s="357"/>
      <c r="B2093" s="259"/>
      <c r="C2093" s="406" t="s">
        <v>1283</v>
      </c>
      <c r="D2093" s="356">
        <v>22020108</v>
      </c>
      <c r="E2093" s="259" t="s">
        <v>50</v>
      </c>
      <c r="F2093" s="409">
        <v>47810</v>
      </c>
      <c r="G2093" s="404">
        <v>46800</v>
      </c>
      <c r="H2093" s="304">
        <v>46800</v>
      </c>
      <c r="I2093" s="304">
        <v>39600</v>
      </c>
    </row>
    <row r="2094" spans="1:9">
      <c r="A2094" s="357"/>
      <c r="B2094" s="259"/>
      <c r="C2094" s="406" t="s">
        <v>1283</v>
      </c>
      <c r="D2094" s="356">
        <v>22020114</v>
      </c>
      <c r="E2094" s="259" t="s">
        <v>79</v>
      </c>
      <c r="F2094" s="409">
        <v>47810</v>
      </c>
      <c r="G2094" s="404">
        <v>47000</v>
      </c>
      <c r="H2094" s="304">
        <v>47000</v>
      </c>
      <c r="I2094" s="304">
        <v>47000</v>
      </c>
    </row>
    <row r="2095" spans="1:9">
      <c r="A2095" s="357"/>
      <c r="B2095" s="259"/>
      <c r="C2095" s="406" t="s">
        <v>1283</v>
      </c>
      <c r="D2095" s="356">
        <v>22020201</v>
      </c>
      <c r="E2095" s="259" t="s">
        <v>115</v>
      </c>
      <c r="F2095" s="409">
        <v>229488</v>
      </c>
      <c r="G2095" s="404">
        <v>128400</v>
      </c>
      <c r="H2095" s="304">
        <v>128400</v>
      </c>
      <c r="I2095" s="304">
        <v>128400</v>
      </c>
    </row>
    <row r="2096" spans="1:9">
      <c r="A2096" s="357"/>
      <c r="B2096" s="259"/>
      <c r="C2096" s="406" t="s">
        <v>1283</v>
      </c>
      <c r="D2096" s="356">
        <v>22020205</v>
      </c>
      <c r="E2096" s="259" t="s">
        <v>53</v>
      </c>
      <c r="F2096" s="409">
        <v>114744</v>
      </c>
      <c r="G2096" s="404">
        <v>14400</v>
      </c>
      <c r="H2096" s="304">
        <v>14400</v>
      </c>
      <c r="I2096" s="304">
        <v>14400</v>
      </c>
    </row>
    <row r="2097" spans="1:9">
      <c r="A2097" s="357"/>
      <c r="B2097" s="259"/>
      <c r="C2097" s="406" t="s">
        <v>1283</v>
      </c>
      <c r="D2097" s="356">
        <v>22020301</v>
      </c>
      <c r="E2097" s="259" t="s">
        <v>5</v>
      </c>
      <c r="F2097" s="409">
        <v>127509</v>
      </c>
      <c r="G2097" s="404">
        <v>476250</v>
      </c>
      <c r="H2097" s="304">
        <v>476250</v>
      </c>
      <c r="I2097" s="304">
        <v>476250</v>
      </c>
    </row>
    <row r="2098" spans="1:9">
      <c r="A2098" s="357"/>
      <c r="B2098" s="259"/>
      <c r="C2098" s="406" t="s">
        <v>1283</v>
      </c>
      <c r="D2098" s="356">
        <v>22020302</v>
      </c>
      <c r="E2098" s="259" t="s">
        <v>91</v>
      </c>
      <c r="F2098" s="409">
        <v>43507</v>
      </c>
      <c r="G2098" s="404">
        <v>107100</v>
      </c>
      <c r="H2098" s="304">
        <v>107100</v>
      </c>
      <c r="I2098" s="304">
        <v>107100</v>
      </c>
    </row>
    <row r="2099" spans="1:9">
      <c r="A2099" s="357"/>
      <c r="B2099" s="259"/>
      <c r="C2099" s="406" t="s">
        <v>1283</v>
      </c>
      <c r="D2099" s="356">
        <v>22020303</v>
      </c>
      <c r="E2099" s="259" t="s">
        <v>6</v>
      </c>
      <c r="F2099" s="409">
        <v>8606</v>
      </c>
      <c r="G2099" s="404">
        <v>48000</v>
      </c>
      <c r="H2099" s="304">
        <v>48000</v>
      </c>
      <c r="I2099" s="304">
        <v>48000</v>
      </c>
    </row>
    <row r="2100" spans="1:9">
      <c r="A2100" s="357"/>
      <c r="B2100" s="259"/>
      <c r="C2100" s="406" t="s">
        <v>1283</v>
      </c>
      <c r="D2100" s="356">
        <v>22020305</v>
      </c>
      <c r="E2100" s="259" t="s">
        <v>35</v>
      </c>
      <c r="F2100" s="409">
        <v>148163</v>
      </c>
      <c r="G2100" s="404">
        <v>96600</v>
      </c>
      <c r="H2100" s="304">
        <v>96600</v>
      </c>
      <c r="I2100" s="304">
        <v>96600</v>
      </c>
    </row>
    <row r="2101" spans="1:9">
      <c r="A2101" s="357"/>
      <c r="B2101" s="259"/>
      <c r="C2101" s="406" t="s">
        <v>1283</v>
      </c>
      <c r="D2101" s="356">
        <v>22020307</v>
      </c>
      <c r="E2101" s="259" t="s">
        <v>80</v>
      </c>
      <c r="F2101" s="409">
        <v>95620</v>
      </c>
      <c r="G2101" s="404">
        <v>45540</v>
      </c>
      <c r="H2101" s="304">
        <v>45540</v>
      </c>
      <c r="I2101" s="304">
        <v>45540</v>
      </c>
    </row>
    <row r="2102" spans="1:9">
      <c r="A2102" s="357"/>
      <c r="B2102" s="259"/>
      <c r="C2102" s="406" t="s">
        <v>1283</v>
      </c>
      <c r="D2102" s="356">
        <v>22020310</v>
      </c>
      <c r="E2102" s="259" t="s">
        <v>1255</v>
      </c>
      <c r="F2102" s="409">
        <v>500093</v>
      </c>
      <c r="G2102" s="404">
        <v>203160</v>
      </c>
      <c r="H2102" s="304">
        <v>203160</v>
      </c>
      <c r="I2102" s="304">
        <v>203160</v>
      </c>
    </row>
    <row r="2103" spans="1:9">
      <c r="A2103" s="357"/>
      <c r="B2103" s="259"/>
      <c r="C2103" s="406" t="s">
        <v>1283</v>
      </c>
      <c r="D2103" s="356">
        <v>22020402</v>
      </c>
      <c r="E2103" s="259" t="s">
        <v>36</v>
      </c>
      <c r="F2103" s="409">
        <v>207495</v>
      </c>
      <c r="G2103" s="404">
        <v>82500</v>
      </c>
      <c r="H2103" s="304">
        <v>82500</v>
      </c>
      <c r="I2103" s="304">
        <v>82500</v>
      </c>
    </row>
    <row r="2104" spans="1:9">
      <c r="A2104" s="357"/>
      <c r="B2104" s="259"/>
      <c r="C2104" s="406" t="s">
        <v>1283</v>
      </c>
      <c r="D2104" s="356">
        <v>22020405</v>
      </c>
      <c r="E2104" s="259" t="s">
        <v>9</v>
      </c>
      <c r="F2104" s="409">
        <v>81755</v>
      </c>
      <c r="G2104" s="404">
        <v>52200</v>
      </c>
      <c r="H2104" s="304">
        <v>52200</v>
      </c>
      <c r="I2104" s="304">
        <v>52200</v>
      </c>
    </row>
    <row r="2105" spans="1:9">
      <c r="A2105" s="357"/>
      <c r="B2105" s="259"/>
      <c r="C2105" s="406" t="s">
        <v>1283</v>
      </c>
      <c r="D2105" s="356">
        <v>22020406</v>
      </c>
      <c r="E2105" s="259" t="s">
        <v>45</v>
      </c>
      <c r="F2105" s="409">
        <v>56416</v>
      </c>
      <c r="G2105" s="404">
        <v>22500</v>
      </c>
      <c r="H2105" s="304">
        <v>22500</v>
      </c>
      <c r="I2105" s="304">
        <v>22500</v>
      </c>
    </row>
    <row r="2106" spans="1:9">
      <c r="A2106" s="357"/>
      <c r="B2106" s="259"/>
      <c r="C2106" s="406" t="s">
        <v>1283</v>
      </c>
      <c r="D2106" s="356">
        <v>22020417</v>
      </c>
      <c r="E2106" s="259" t="s">
        <v>1265</v>
      </c>
      <c r="F2106" s="409">
        <v>57372</v>
      </c>
      <c r="G2106" s="404">
        <v>341400</v>
      </c>
      <c r="H2106" s="304">
        <v>341400</v>
      </c>
      <c r="I2106" s="304">
        <v>341400</v>
      </c>
    </row>
    <row r="2107" spans="1:9">
      <c r="A2107" s="357"/>
      <c r="B2107" s="259"/>
      <c r="C2107" s="406" t="s">
        <v>1283</v>
      </c>
      <c r="D2107" s="356">
        <v>22020601</v>
      </c>
      <c r="E2107" s="259" t="s">
        <v>37</v>
      </c>
      <c r="F2107" s="409">
        <v>478100</v>
      </c>
      <c r="G2107" s="404">
        <v>384000</v>
      </c>
      <c r="H2107" s="304">
        <v>384000</v>
      </c>
      <c r="I2107" s="304">
        <v>384000</v>
      </c>
    </row>
    <row r="2108" spans="1:9">
      <c r="A2108" s="357"/>
      <c r="B2108" s="259"/>
      <c r="C2108" s="406" t="s">
        <v>1283</v>
      </c>
      <c r="D2108" s="356">
        <v>22020605</v>
      </c>
      <c r="E2108" s="259" t="s">
        <v>1641</v>
      </c>
      <c r="F2108" s="409">
        <v>172403</v>
      </c>
      <c r="G2108" s="404">
        <v>52000</v>
      </c>
      <c r="H2108" s="304">
        <v>52000</v>
      </c>
      <c r="I2108" s="304">
        <v>52000</v>
      </c>
    </row>
    <row r="2109" spans="1:9">
      <c r="A2109" s="357"/>
      <c r="B2109" s="259"/>
      <c r="C2109" s="406" t="s">
        <v>1283</v>
      </c>
      <c r="D2109" s="356">
        <v>22020709</v>
      </c>
      <c r="E2109" s="259" t="s">
        <v>23</v>
      </c>
      <c r="F2109" s="409">
        <v>286860</v>
      </c>
      <c r="G2109" s="404">
        <v>350000</v>
      </c>
      <c r="H2109" s="304">
        <v>350000</v>
      </c>
      <c r="I2109" s="304">
        <v>350000</v>
      </c>
    </row>
    <row r="2110" spans="1:9">
      <c r="A2110" s="357"/>
      <c r="B2110" s="259"/>
      <c r="C2110" s="406" t="s">
        <v>1283</v>
      </c>
      <c r="D2110" s="356">
        <v>22020801</v>
      </c>
      <c r="E2110" s="259" t="s">
        <v>13</v>
      </c>
      <c r="F2110" s="409">
        <v>85580</v>
      </c>
      <c r="G2110" s="404">
        <v>78300</v>
      </c>
      <c r="H2110" s="304">
        <v>78300</v>
      </c>
      <c r="I2110" s="304">
        <v>78300</v>
      </c>
    </row>
    <row r="2111" spans="1:9">
      <c r="A2111" s="357"/>
      <c r="B2111" s="259"/>
      <c r="C2111" s="406" t="s">
        <v>1283</v>
      </c>
      <c r="D2111" s="356">
        <v>22020803</v>
      </c>
      <c r="E2111" s="259" t="s">
        <v>14</v>
      </c>
      <c r="F2111" s="409">
        <v>132673</v>
      </c>
      <c r="G2111" s="404">
        <v>114000</v>
      </c>
      <c r="H2111" s="304">
        <v>114000</v>
      </c>
      <c r="I2111" s="304">
        <v>114000</v>
      </c>
    </row>
    <row r="2112" spans="1:9">
      <c r="A2112" s="357"/>
      <c r="B2112" s="259"/>
      <c r="C2112" s="406" t="s">
        <v>1283</v>
      </c>
      <c r="D2112" s="356">
        <v>22020901</v>
      </c>
      <c r="E2112" s="259" t="s">
        <v>15</v>
      </c>
      <c r="F2112" s="409">
        <v>8816</v>
      </c>
      <c r="G2112" s="404">
        <v>9600</v>
      </c>
      <c r="H2112" s="304">
        <v>9600</v>
      </c>
      <c r="I2112" s="304">
        <v>9600</v>
      </c>
    </row>
    <row r="2113" spans="1:9">
      <c r="A2113" s="357"/>
      <c r="B2113" s="259"/>
      <c r="C2113" s="406" t="s">
        <v>1283</v>
      </c>
      <c r="D2113" s="356">
        <v>22021001</v>
      </c>
      <c r="E2113" s="259" t="s">
        <v>16</v>
      </c>
      <c r="F2113" s="409">
        <v>247082</v>
      </c>
      <c r="G2113" s="404">
        <v>452000</v>
      </c>
      <c r="H2113" s="304">
        <v>452000</v>
      </c>
      <c r="I2113" s="304">
        <v>452000</v>
      </c>
    </row>
    <row r="2114" spans="1:9">
      <c r="A2114" s="357"/>
      <c r="B2114" s="259"/>
      <c r="C2114" s="406" t="s">
        <v>1283</v>
      </c>
      <c r="D2114" s="356">
        <v>22021007</v>
      </c>
      <c r="E2114" s="259" t="s">
        <v>98</v>
      </c>
      <c r="F2114" s="409">
        <v>62153</v>
      </c>
      <c r="G2114" s="404">
        <v>48000</v>
      </c>
      <c r="H2114" s="304">
        <v>48000</v>
      </c>
      <c r="I2114" s="304">
        <v>48000</v>
      </c>
    </row>
    <row r="2115" spans="1:9">
      <c r="A2115" s="357"/>
      <c r="B2115" s="259"/>
      <c r="C2115" s="406" t="s">
        <v>1283</v>
      </c>
      <c r="D2115" s="356">
        <v>22021009</v>
      </c>
      <c r="E2115" s="259" t="s">
        <v>101</v>
      </c>
      <c r="F2115" s="409">
        <v>286860</v>
      </c>
      <c r="G2115" s="404">
        <v>97650</v>
      </c>
      <c r="H2115" s="304">
        <v>97650</v>
      </c>
      <c r="I2115" s="304">
        <v>97650</v>
      </c>
    </row>
    <row r="2116" spans="1:9">
      <c r="A2116" s="357"/>
      <c r="B2116" s="259"/>
      <c r="C2116" s="406" t="s">
        <v>1283</v>
      </c>
      <c r="D2116" s="356">
        <v>22020202</v>
      </c>
      <c r="E2116" s="259" t="s">
        <v>51</v>
      </c>
      <c r="F2116" s="409">
        <v>38726</v>
      </c>
      <c r="G2116" s="404"/>
      <c r="H2116" s="304"/>
      <c r="I2116" s="304"/>
    </row>
    <row r="2117" spans="1:9" s="310" customFormat="1">
      <c r="A2117" s="359" t="s">
        <v>1758</v>
      </c>
      <c r="B2117" s="308" t="s">
        <v>193</v>
      </c>
      <c r="C2117" s="407" t="s">
        <v>1287</v>
      </c>
      <c r="D2117" s="400"/>
      <c r="E2117" s="308"/>
      <c r="F2117" s="408">
        <f>SUM(F2092:F2116)</f>
        <v>3661261</v>
      </c>
      <c r="G2117" s="326">
        <f>SUM(G2092:G2116)</f>
        <v>3617400</v>
      </c>
      <c r="H2117" s="326">
        <f>SUM(H2092:H2116)</f>
        <v>3417400</v>
      </c>
      <c r="I2117" s="326">
        <f>SUM(I2092:I2116)</f>
        <v>3410200</v>
      </c>
    </row>
    <row r="2118" spans="1:9" s="310" customFormat="1">
      <c r="A2118" s="359" t="s">
        <v>1758</v>
      </c>
      <c r="B2118" s="308" t="s">
        <v>193</v>
      </c>
      <c r="C2118" s="407" t="s">
        <v>1288</v>
      </c>
      <c r="D2118" s="400"/>
      <c r="E2118" s="308"/>
      <c r="F2118" s="326">
        <f>F2117+F2091</f>
        <v>76131493</v>
      </c>
      <c r="G2118" s="326">
        <f>G2117+G2091</f>
        <v>76796604.359999999</v>
      </c>
      <c r="H2118" s="326">
        <f>H2117+H2091</f>
        <v>83914551.800000012</v>
      </c>
      <c r="I2118" s="326">
        <f>I2117+I2091</f>
        <v>83907351.800000012</v>
      </c>
    </row>
    <row r="2119" spans="1:9" s="310" customFormat="1">
      <c r="A2119" s="359"/>
      <c r="B2119" s="308"/>
      <c r="C2119" s="407"/>
      <c r="D2119" s="400"/>
      <c r="E2119" s="308"/>
      <c r="F2119" s="408"/>
      <c r="G2119" s="404"/>
      <c r="H2119" s="326"/>
      <c r="I2119" s="326"/>
    </row>
    <row r="2120" spans="1:9" s="310" customFormat="1">
      <c r="A2120" s="359" t="s">
        <v>1759</v>
      </c>
      <c r="B2120" s="308" t="s">
        <v>194</v>
      </c>
      <c r="C2120" s="407"/>
      <c r="D2120" s="400"/>
      <c r="E2120" s="308"/>
      <c r="F2120" s="408"/>
      <c r="G2120" s="404"/>
      <c r="H2120" s="326"/>
      <c r="I2120" s="326"/>
    </row>
    <row r="2121" spans="1:9">
      <c r="A2121" s="357"/>
      <c r="B2121" s="259"/>
      <c r="C2121" s="402" t="s">
        <v>1281</v>
      </c>
      <c r="D2121" s="356">
        <v>21010101</v>
      </c>
      <c r="E2121" s="259" t="s">
        <v>368</v>
      </c>
      <c r="F2121" s="409">
        <v>79247106</v>
      </c>
      <c r="G2121" s="404">
        <v>79247106</v>
      </c>
      <c r="H2121" s="404">
        <v>79247106</v>
      </c>
      <c r="I2121" s="404">
        <v>79247106</v>
      </c>
    </row>
    <row r="2122" spans="1:9" s="310" customFormat="1">
      <c r="A2122" s="359" t="s">
        <v>1759</v>
      </c>
      <c r="B2122" s="308" t="s">
        <v>194</v>
      </c>
      <c r="C2122" s="405" t="s">
        <v>1282</v>
      </c>
      <c r="D2122" s="400"/>
      <c r="E2122" s="308"/>
      <c r="F2122" s="408">
        <f>SUM(F2121)</f>
        <v>79247106</v>
      </c>
      <c r="G2122" s="326">
        <f>SUM(G2121)</f>
        <v>79247106</v>
      </c>
      <c r="H2122" s="326">
        <f>SUM(H2121)</f>
        <v>79247106</v>
      </c>
      <c r="I2122" s="326">
        <f>SUM(I2121)</f>
        <v>79247106</v>
      </c>
    </row>
    <row r="2123" spans="1:9">
      <c r="A2123" s="357"/>
      <c r="B2123" s="259"/>
      <c r="C2123" s="406" t="s">
        <v>1283</v>
      </c>
      <c r="D2123" s="356">
        <v>22020101</v>
      </c>
      <c r="E2123" s="259" t="s">
        <v>100</v>
      </c>
      <c r="F2123" s="409"/>
      <c r="G2123" s="404">
        <v>300000</v>
      </c>
      <c r="H2123" s="304">
        <v>300000</v>
      </c>
      <c r="I2123" s="304">
        <v>300000</v>
      </c>
    </row>
    <row r="2124" spans="1:9">
      <c r="A2124" s="357"/>
      <c r="B2124" s="259"/>
      <c r="C2124" s="406" t="s">
        <v>1283</v>
      </c>
      <c r="D2124" s="356">
        <v>22020102</v>
      </c>
      <c r="E2124" s="259" t="s">
        <v>49</v>
      </c>
      <c r="F2124" s="409"/>
      <c r="G2124" s="404">
        <v>31000</v>
      </c>
      <c r="H2124" s="304">
        <v>31000</v>
      </c>
      <c r="I2124" s="304">
        <v>31000</v>
      </c>
    </row>
    <row r="2125" spans="1:9">
      <c r="A2125" s="357"/>
      <c r="B2125" s="259"/>
      <c r="C2125" s="406" t="s">
        <v>1283</v>
      </c>
      <c r="D2125" s="356">
        <v>22020201</v>
      </c>
      <c r="E2125" s="259" t="s">
        <v>115</v>
      </c>
      <c r="F2125" s="409">
        <v>286860</v>
      </c>
      <c r="G2125" s="404">
        <v>84000</v>
      </c>
      <c r="H2125" s="304">
        <v>84000</v>
      </c>
      <c r="I2125" s="304">
        <v>84000</v>
      </c>
    </row>
    <row r="2126" spans="1:9">
      <c r="A2126" s="357"/>
      <c r="B2126" s="259"/>
      <c r="C2126" s="406" t="s">
        <v>1283</v>
      </c>
      <c r="D2126" s="356">
        <v>22020301</v>
      </c>
      <c r="E2126" s="259" t="s">
        <v>5</v>
      </c>
      <c r="F2126" s="409">
        <v>482690</v>
      </c>
      <c r="G2126" s="404">
        <v>300800</v>
      </c>
      <c r="H2126" s="304">
        <v>300800</v>
      </c>
      <c r="I2126" s="304">
        <v>300800</v>
      </c>
    </row>
    <row r="2127" spans="1:9">
      <c r="A2127" s="357"/>
      <c r="B2127" s="259"/>
      <c r="C2127" s="406" t="s">
        <v>1283</v>
      </c>
      <c r="D2127" s="356">
        <v>22020302</v>
      </c>
      <c r="E2127" s="259" t="s">
        <v>91</v>
      </c>
      <c r="F2127" s="409">
        <v>57372</v>
      </c>
      <c r="G2127" s="404">
        <v>32000</v>
      </c>
      <c r="H2127" s="304">
        <v>32000</v>
      </c>
      <c r="I2127" s="304">
        <v>32000</v>
      </c>
    </row>
    <row r="2128" spans="1:9">
      <c r="A2128" s="357"/>
      <c r="B2128" s="259"/>
      <c r="C2128" s="406" t="s">
        <v>1283</v>
      </c>
      <c r="D2128" s="356">
        <v>22020305</v>
      </c>
      <c r="E2128" s="259" t="s">
        <v>35</v>
      </c>
      <c r="F2128" s="409">
        <v>334670</v>
      </c>
      <c r="G2128" s="404">
        <v>125000</v>
      </c>
      <c r="H2128" s="304">
        <v>125000</v>
      </c>
      <c r="I2128" s="304">
        <v>125000</v>
      </c>
    </row>
    <row r="2129" spans="1:9">
      <c r="A2129" s="357"/>
      <c r="B2129" s="259"/>
      <c r="C2129" s="406" t="s">
        <v>1283</v>
      </c>
      <c r="D2129" s="356">
        <v>22020307</v>
      </c>
      <c r="E2129" s="259" t="s">
        <v>80</v>
      </c>
      <c r="F2129" s="409">
        <v>215145</v>
      </c>
      <c r="G2129" s="404">
        <v>150000</v>
      </c>
      <c r="H2129" s="304">
        <v>150000</v>
      </c>
      <c r="I2129" s="304">
        <v>150000</v>
      </c>
    </row>
    <row r="2130" spans="1:9">
      <c r="A2130" s="357"/>
      <c r="B2130" s="259"/>
      <c r="C2130" s="406" t="s">
        <v>1283</v>
      </c>
      <c r="D2130" s="356">
        <v>22020310</v>
      </c>
      <c r="E2130" s="259" t="s">
        <v>1255</v>
      </c>
      <c r="F2130" s="409">
        <v>223751</v>
      </c>
      <c r="G2130" s="404">
        <v>121500</v>
      </c>
      <c r="H2130" s="304">
        <v>121500</v>
      </c>
      <c r="I2130" s="304">
        <v>121500</v>
      </c>
    </row>
    <row r="2131" spans="1:9">
      <c r="A2131" s="357"/>
      <c r="B2131" s="259"/>
      <c r="C2131" s="406" t="s">
        <v>1283</v>
      </c>
      <c r="D2131" s="356">
        <v>22020401</v>
      </c>
      <c r="E2131" s="259" t="s">
        <v>1985</v>
      </c>
      <c r="F2131" s="409">
        <v>308853</v>
      </c>
      <c r="G2131" s="404">
        <v>68000</v>
      </c>
      <c r="H2131" s="304">
        <v>68000</v>
      </c>
      <c r="I2131" s="304">
        <v>68000</v>
      </c>
    </row>
    <row r="2132" spans="1:9">
      <c r="A2132" s="357"/>
      <c r="B2132" s="259"/>
      <c r="C2132" s="406" t="s">
        <v>1283</v>
      </c>
      <c r="D2132" s="356">
        <v>22020402</v>
      </c>
      <c r="E2132" s="259" t="s">
        <v>36</v>
      </c>
      <c r="F2132" s="409">
        <v>478100</v>
      </c>
      <c r="G2132" s="404">
        <v>270000</v>
      </c>
      <c r="H2132" s="304">
        <v>270000</v>
      </c>
      <c r="I2132" s="304">
        <v>270000</v>
      </c>
    </row>
    <row r="2133" spans="1:9">
      <c r="A2133" s="357"/>
      <c r="B2133" s="259"/>
      <c r="C2133" s="406" t="s">
        <v>1283</v>
      </c>
      <c r="D2133" s="356">
        <v>22020405</v>
      </c>
      <c r="E2133" s="259" t="s">
        <v>9</v>
      </c>
      <c r="F2133" s="409">
        <v>478100</v>
      </c>
      <c r="G2133" s="404">
        <v>105000</v>
      </c>
      <c r="H2133" s="304">
        <v>105000</v>
      </c>
      <c r="I2133" s="304">
        <v>105000</v>
      </c>
    </row>
    <row r="2134" spans="1:9">
      <c r="A2134" s="357"/>
      <c r="B2134" s="259"/>
      <c r="C2134" s="406" t="s">
        <v>1283</v>
      </c>
      <c r="D2134" s="356">
        <v>22020416</v>
      </c>
      <c r="E2134" s="259" t="s">
        <v>46</v>
      </c>
      <c r="F2134" s="409"/>
      <c r="G2134" s="404">
        <v>75000</v>
      </c>
      <c r="H2134" s="304">
        <v>75000</v>
      </c>
      <c r="I2134" s="304">
        <v>75000</v>
      </c>
    </row>
    <row r="2135" spans="1:9">
      <c r="A2135" s="357"/>
      <c r="B2135" s="259"/>
      <c r="C2135" s="406" t="s">
        <v>1283</v>
      </c>
      <c r="D2135" s="356">
        <v>22020601</v>
      </c>
      <c r="E2135" s="259" t="s">
        <v>37</v>
      </c>
      <c r="F2135" s="409">
        <v>367181</v>
      </c>
      <c r="G2135" s="404">
        <v>900000</v>
      </c>
      <c r="H2135" s="304">
        <v>900000</v>
      </c>
      <c r="I2135" s="304">
        <v>900000</v>
      </c>
    </row>
    <row r="2136" spans="1:9">
      <c r="A2136" s="357"/>
      <c r="B2136" s="259"/>
      <c r="C2136" s="406" t="s">
        <v>1283</v>
      </c>
      <c r="D2136" s="356">
        <v>22021007</v>
      </c>
      <c r="E2136" s="259" t="s">
        <v>98</v>
      </c>
      <c r="F2136" s="409"/>
      <c r="G2136" s="404">
        <v>48000</v>
      </c>
      <c r="H2136" s="304">
        <v>48000</v>
      </c>
      <c r="I2136" s="304">
        <v>48000</v>
      </c>
    </row>
    <row r="2137" spans="1:9">
      <c r="A2137" s="357"/>
      <c r="B2137" s="259"/>
      <c r="C2137" s="406" t="s">
        <v>1283</v>
      </c>
      <c r="D2137" s="356">
        <v>22020709</v>
      </c>
      <c r="E2137" s="259" t="s">
        <v>23</v>
      </c>
      <c r="F2137" s="409">
        <v>286860</v>
      </c>
      <c r="G2137" s="404">
        <v>300000</v>
      </c>
      <c r="H2137" s="304">
        <v>300000</v>
      </c>
      <c r="I2137" s="304">
        <v>300000</v>
      </c>
    </row>
    <row r="2138" spans="1:9">
      <c r="A2138" s="357"/>
      <c r="B2138" s="259"/>
      <c r="C2138" s="406" t="s">
        <v>1283</v>
      </c>
      <c r="D2138" s="356">
        <v>22020901</v>
      </c>
      <c r="E2138" s="259" t="s">
        <v>15</v>
      </c>
      <c r="F2138" s="409">
        <v>4780</v>
      </c>
      <c r="G2138" s="404">
        <v>600000</v>
      </c>
      <c r="H2138" s="304">
        <v>600000</v>
      </c>
      <c r="I2138" s="304">
        <v>600000</v>
      </c>
    </row>
    <row r="2139" spans="1:9">
      <c r="A2139" s="357"/>
      <c r="B2139" s="259"/>
      <c r="C2139" s="406" t="s">
        <v>1283</v>
      </c>
      <c r="D2139" s="356">
        <v>22021009</v>
      </c>
      <c r="E2139" s="259" t="s">
        <v>101</v>
      </c>
      <c r="F2139" s="409">
        <v>286860</v>
      </c>
      <c r="G2139" s="404">
        <v>156000</v>
      </c>
      <c r="H2139" s="304">
        <v>156000</v>
      </c>
      <c r="I2139" s="304">
        <v>156000</v>
      </c>
    </row>
    <row r="2140" spans="1:9">
      <c r="A2140" s="357"/>
      <c r="B2140" s="259"/>
      <c r="C2140" s="406" t="s">
        <v>1283</v>
      </c>
      <c r="D2140" s="356">
        <v>22020105</v>
      </c>
      <c r="E2140" s="259" t="s">
        <v>4343</v>
      </c>
      <c r="F2140" s="409">
        <v>478100</v>
      </c>
      <c r="G2140" s="404"/>
      <c r="H2140" s="304"/>
      <c r="I2140" s="304"/>
    </row>
    <row r="2141" spans="1:9">
      <c r="A2141" s="357"/>
      <c r="B2141" s="259"/>
      <c r="C2141" s="406" t="s">
        <v>1283</v>
      </c>
      <c r="D2141" s="356">
        <v>22020114</v>
      </c>
      <c r="E2141" s="259" t="s">
        <v>4344</v>
      </c>
      <c r="F2141" s="409">
        <v>48384</v>
      </c>
      <c r="G2141" s="404"/>
      <c r="H2141" s="304"/>
      <c r="I2141" s="304"/>
    </row>
    <row r="2142" spans="1:9" s="310" customFormat="1">
      <c r="A2142" s="359" t="s">
        <v>1759</v>
      </c>
      <c r="B2142" s="308" t="s">
        <v>194</v>
      </c>
      <c r="C2142" s="407" t="s">
        <v>1287</v>
      </c>
      <c r="D2142" s="400"/>
      <c r="E2142" s="308"/>
      <c r="F2142" s="408">
        <f>SUM(F2123:F2141)</f>
        <v>4337706</v>
      </c>
      <c r="G2142" s="326">
        <f>SUM(G2123:G2141)</f>
        <v>3666300</v>
      </c>
      <c r="H2142" s="326">
        <f>SUM(H2123:H2141)</f>
        <v>3666300</v>
      </c>
      <c r="I2142" s="326">
        <f>SUM(I2123:I2141)</f>
        <v>3666300</v>
      </c>
    </row>
    <row r="2143" spans="1:9" s="310" customFormat="1">
      <c r="A2143" s="359" t="s">
        <v>1759</v>
      </c>
      <c r="B2143" s="308" t="s">
        <v>194</v>
      </c>
      <c r="C2143" s="407" t="s">
        <v>1288</v>
      </c>
      <c r="D2143" s="400"/>
      <c r="E2143" s="308"/>
      <c r="F2143" s="326">
        <f>F2142+F2122</f>
        <v>83584812</v>
      </c>
      <c r="G2143" s="326">
        <f>G2142+G2122</f>
        <v>82913406</v>
      </c>
      <c r="H2143" s="326">
        <f>H2142+H2122</f>
        <v>82913406</v>
      </c>
      <c r="I2143" s="326">
        <f>I2142+I2122</f>
        <v>82913406</v>
      </c>
    </row>
    <row r="2144" spans="1:9" s="310" customFormat="1">
      <c r="A2144" s="359"/>
      <c r="B2144" s="308"/>
      <c r="C2144" s="407"/>
      <c r="D2144" s="400"/>
      <c r="E2144" s="308"/>
      <c r="F2144" s="408"/>
      <c r="G2144" s="404"/>
      <c r="H2144" s="326"/>
      <c r="I2144" s="326"/>
    </row>
    <row r="2145" spans="1:9" s="310" customFormat="1">
      <c r="A2145" s="359" t="s">
        <v>1760</v>
      </c>
      <c r="B2145" s="308" t="s">
        <v>195</v>
      </c>
      <c r="C2145" s="407"/>
      <c r="D2145" s="400"/>
      <c r="E2145" s="308"/>
      <c r="F2145" s="408"/>
      <c r="G2145" s="404"/>
      <c r="H2145" s="326"/>
      <c r="I2145" s="326"/>
    </row>
    <row r="2146" spans="1:9">
      <c r="A2146" s="357"/>
      <c r="B2146" s="259"/>
      <c r="C2146" s="402" t="s">
        <v>1281</v>
      </c>
      <c r="D2146" s="356">
        <v>21010101</v>
      </c>
      <c r="E2146" s="259" t="s">
        <v>368</v>
      </c>
      <c r="F2146" s="409">
        <v>52698240</v>
      </c>
      <c r="G2146" s="404">
        <v>32002494.48</v>
      </c>
      <c r="H2146" s="404">
        <v>32002494.48</v>
      </c>
      <c r="I2146" s="404">
        <v>32002494.48</v>
      </c>
    </row>
    <row r="2147" spans="1:9">
      <c r="A2147" s="357"/>
      <c r="B2147" s="259"/>
      <c r="C2147" s="402" t="s">
        <v>1281</v>
      </c>
      <c r="D2147" s="356">
        <v>21020101</v>
      </c>
      <c r="E2147" s="402" t="s">
        <v>369</v>
      </c>
      <c r="F2147" s="403"/>
      <c r="G2147" s="404">
        <v>8001401.8800000055</v>
      </c>
      <c r="H2147" s="404">
        <v>8001401.8800000055</v>
      </c>
      <c r="I2147" s="404">
        <v>8001401.8800000055</v>
      </c>
    </row>
    <row r="2148" spans="1:9">
      <c r="A2148" s="357"/>
      <c r="B2148" s="259"/>
      <c r="C2148" s="402" t="s">
        <v>1281</v>
      </c>
      <c r="D2148" s="356">
        <v>21020102</v>
      </c>
      <c r="E2148" s="259" t="s">
        <v>99</v>
      </c>
      <c r="F2148" s="409"/>
      <c r="G2148" s="404">
        <v>3224756.9999999972</v>
      </c>
      <c r="H2148" s="404">
        <v>3224756.9999999972</v>
      </c>
      <c r="I2148" s="404">
        <v>3224756.9999999972</v>
      </c>
    </row>
    <row r="2149" spans="1:9">
      <c r="A2149" s="357"/>
      <c r="B2149" s="259"/>
      <c r="C2149" s="402" t="s">
        <v>1281</v>
      </c>
      <c r="D2149" s="356">
        <v>21020103</v>
      </c>
      <c r="E2149" s="259" t="s">
        <v>370</v>
      </c>
      <c r="F2149" s="409"/>
      <c r="G2149" s="404">
        <v>1607171.9999999981</v>
      </c>
      <c r="H2149" s="404">
        <v>1607171.9999999981</v>
      </c>
      <c r="I2149" s="404">
        <v>1607171.9999999981</v>
      </c>
    </row>
    <row r="2150" spans="1:9">
      <c r="A2150" s="357"/>
      <c r="B2150" s="259"/>
      <c r="C2150" s="402" t="s">
        <v>1281</v>
      </c>
      <c r="D2150" s="356">
        <v>21020104</v>
      </c>
      <c r="E2150" s="259" t="s">
        <v>371</v>
      </c>
      <c r="F2150" s="409"/>
      <c r="G2150" s="404">
        <v>1607173.559999998</v>
      </c>
      <c r="H2150" s="404">
        <v>1607173.559999998</v>
      </c>
      <c r="I2150" s="404">
        <v>1607173.559999998</v>
      </c>
    </row>
    <row r="2151" spans="1:9">
      <c r="A2151" s="357"/>
      <c r="B2151" s="259"/>
      <c r="C2151" s="402" t="s">
        <v>1281</v>
      </c>
      <c r="D2151" s="356">
        <v>21020107</v>
      </c>
      <c r="E2151" s="259" t="s">
        <v>374</v>
      </c>
      <c r="F2151" s="409"/>
      <c r="G2151" s="404">
        <v>3024000</v>
      </c>
      <c r="H2151" s="404">
        <v>3024000</v>
      </c>
      <c r="I2151" s="404">
        <v>3024000</v>
      </c>
    </row>
    <row r="2152" spans="1:9">
      <c r="A2152" s="357"/>
      <c r="B2152" s="259"/>
      <c r="C2152" s="402" t="s">
        <v>1281</v>
      </c>
      <c r="D2152" s="356">
        <v>21020105</v>
      </c>
      <c r="E2152" s="259" t="s">
        <v>372</v>
      </c>
      <c r="F2152" s="409"/>
      <c r="G2152" s="404">
        <v>528540.11999999988</v>
      </c>
      <c r="H2152" s="404">
        <v>528540.11999999988</v>
      </c>
      <c r="I2152" s="404">
        <v>528540.11999999988</v>
      </c>
    </row>
    <row r="2153" spans="1:9">
      <c r="A2153" s="357"/>
      <c r="B2153" s="259"/>
      <c r="C2153" s="402" t="s">
        <v>1281</v>
      </c>
      <c r="D2153" s="400" t="s">
        <v>2157</v>
      </c>
      <c r="E2153" s="259" t="s">
        <v>1613</v>
      </c>
      <c r="F2153" s="409"/>
      <c r="G2153" s="404">
        <v>1191406.5239999993</v>
      </c>
      <c r="H2153" s="404">
        <v>1191406.5239999993</v>
      </c>
      <c r="I2153" s="404">
        <v>1191406.5239999993</v>
      </c>
    </row>
    <row r="2154" spans="1:9">
      <c r="A2154" s="357"/>
      <c r="B2154" s="259"/>
      <c r="C2154" s="402" t="s">
        <v>1281</v>
      </c>
      <c r="D2154" s="400">
        <v>21020143</v>
      </c>
      <c r="E2154" s="259" t="s">
        <v>398</v>
      </c>
      <c r="F2154" s="409"/>
      <c r="G2154" s="404">
        <v>5965499.0399999944</v>
      </c>
      <c r="H2154" s="404">
        <v>5965499.0399999944</v>
      </c>
      <c r="I2154" s="404">
        <v>5965499.0399999944</v>
      </c>
    </row>
    <row r="2155" spans="1:9">
      <c r="A2155" s="357"/>
      <c r="B2155" s="259"/>
      <c r="C2155" s="402" t="s">
        <v>1281</v>
      </c>
      <c r="D2155" s="356">
        <v>21020106</v>
      </c>
      <c r="E2155" s="259" t="s">
        <v>373</v>
      </c>
      <c r="F2155" s="409"/>
      <c r="G2155" s="404">
        <v>3200249.4360000193</v>
      </c>
      <c r="H2155" s="404">
        <v>3200249.4360000193</v>
      </c>
      <c r="I2155" s="404">
        <v>3200249.4360000193</v>
      </c>
    </row>
    <row r="2156" spans="1:9" s="310" customFormat="1">
      <c r="A2156" s="359" t="s">
        <v>1760</v>
      </c>
      <c r="B2156" s="308" t="s">
        <v>195</v>
      </c>
      <c r="C2156" s="405" t="s">
        <v>1282</v>
      </c>
      <c r="D2156" s="400"/>
      <c r="E2156" s="308"/>
      <c r="F2156" s="408">
        <f>SUM(F2146:F2155)</f>
        <v>52698240</v>
      </c>
      <c r="G2156" s="326">
        <f>SUM(G2146:G2155)</f>
        <v>60352694.040000007</v>
      </c>
      <c r="H2156" s="326">
        <f>SUM(H2146:H2155)</f>
        <v>60352694.040000007</v>
      </c>
      <c r="I2156" s="326">
        <f>SUM(I2146:I2155)</f>
        <v>60352694.040000007</v>
      </c>
    </row>
    <row r="2157" spans="1:9">
      <c r="A2157" s="357"/>
      <c r="B2157" s="259"/>
      <c r="C2157" s="406" t="s">
        <v>1283</v>
      </c>
      <c r="D2157" s="356">
        <v>22020105</v>
      </c>
      <c r="E2157" s="259" t="s">
        <v>1250</v>
      </c>
      <c r="F2157" s="409">
        <v>81277</v>
      </c>
      <c r="G2157" s="404">
        <v>330000</v>
      </c>
      <c r="H2157" s="304">
        <v>330000</v>
      </c>
      <c r="I2157" s="304">
        <v>330000</v>
      </c>
    </row>
    <row r="2158" spans="1:9">
      <c r="A2158" s="357"/>
      <c r="B2158" s="259"/>
      <c r="C2158" s="406" t="s">
        <v>1283</v>
      </c>
      <c r="D2158" s="356">
        <v>22020108</v>
      </c>
      <c r="E2158" s="259" t="s">
        <v>50</v>
      </c>
      <c r="F2158" s="409">
        <v>78599.64</v>
      </c>
      <c r="G2158" s="404">
        <v>110000</v>
      </c>
      <c r="H2158" s="304">
        <v>30000</v>
      </c>
      <c r="I2158" s="304">
        <v>30000</v>
      </c>
    </row>
    <row r="2159" spans="1:9">
      <c r="A2159" s="357"/>
      <c r="B2159" s="259"/>
      <c r="C2159" s="406" t="s">
        <v>1283</v>
      </c>
      <c r="D2159" s="356">
        <v>22020206</v>
      </c>
      <c r="E2159" s="259" t="s">
        <v>33</v>
      </c>
      <c r="F2159" s="409">
        <v>38248</v>
      </c>
      <c r="G2159" s="404">
        <v>200000</v>
      </c>
      <c r="H2159" s="304">
        <v>30000</v>
      </c>
      <c r="I2159" s="304">
        <v>30000</v>
      </c>
    </row>
    <row r="2160" spans="1:9">
      <c r="A2160" s="357"/>
      <c r="B2160" s="259"/>
      <c r="C2160" s="406" t="s">
        <v>1283</v>
      </c>
      <c r="D2160" s="356">
        <v>22020301</v>
      </c>
      <c r="E2160" s="259" t="s">
        <v>5</v>
      </c>
      <c r="F2160" s="409">
        <v>78025.919999999998</v>
      </c>
      <c r="G2160" s="404">
        <v>1196100</v>
      </c>
      <c r="H2160" s="304">
        <v>797400</v>
      </c>
      <c r="I2160" s="304">
        <v>797400</v>
      </c>
    </row>
    <row r="2161" spans="1:9">
      <c r="A2161" s="357"/>
      <c r="B2161" s="259"/>
      <c r="C2161" s="406" t="s">
        <v>1283</v>
      </c>
      <c r="D2161" s="356">
        <v>22020307</v>
      </c>
      <c r="E2161" s="259" t="s">
        <v>80</v>
      </c>
      <c r="F2161" s="409">
        <v>261558.95</v>
      </c>
      <c r="G2161" s="404">
        <v>2925000</v>
      </c>
      <c r="H2161" s="304">
        <v>1256550</v>
      </c>
      <c r="I2161" s="304">
        <v>1256550</v>
      </c>
    </row>
    <row r="2162" spans="1:9">
      <c r="A2162" s="357"/>
      <c r="B2162" s="259"/>
      <c r="C2162" s="406" t="s">
        <v>1283</v>
      </c>
      <c r="D2162" s="356">
        <v>22020310</v>
      </c>
      <c r="E2162" s="259" t="s">
        <v>1255</v>
      </c>
      <c r="F2162" s="409">
        <v>127365.84</v>
      </c>
      <c r="G2162" s="404">
        <v>714200</v>
      </c>
      <c r="H2162" s="304">
        <v>364200</v>
      </c>
      <c r="I2162" s="304">
        <v>364200</v>
      </c>
    </row>
    <row r="2163" spans="1:9">
      <c r="A2163" s="357"/>
      <c r="B2163" s="259"/>
      <c r="C2163" s="406" t="s">
        <v>1283</v>
      </c>
      <c r="D2163" s="356">
        <v>22020401</v>
      </c>
      <c r="E2163" s="259" t="s">
        <v>1985</v>
      </c>
      <c r="F2163" s="409">
        <v>45897.599999999999</v>
      </c>
      <c r="G2163" s="404">
        <v>241200</v>
      </c>
      <c r="H2163" s="304">
        <v>80400</v>
      </c>
      <c r="I2163" s="304">
        <v>80400</v>
      </c>
    </row>
    <row r="2164" spans="1:9">
      <c r="A2164" s="357"/>
      <c r="B2164" s="259"/>
      <c r="C2164" s="406" t="s">
        <v>1283</v>
      </c>
      <c r="D2164" s="356">
        <v>22020402</v>
      </c>
      <c r="E2164" s="259" t="s">
        <v>36</v>
      </c>
      <c r="F2164" s="409">
        <v>46853.8</v>
      </c>
      <c r="G2164" s="404">
        <v>64500</v>
      </c>
      <c r="H2164" s="304">
        <v>64500</v>
      </c>
      <c r="I2164" s="304">
        <v>64500</v>
      </c>
    </row>
    <row r="2165" spans="1:9">
      <c r="A2165" s="357"/>
      <c r="B2165" s="259"/>
      <c r="C2165" s="406" t="s">
        <v>1283</v>
      </c>
      <c r="D2165" s="356">
        <v>22020403</v>
      </c>
      <c r="E2165" s="259" t="s">
        <v>58</v>
      </c>
      <c r="F2165" s="409">
        <v>143430</v>
      </c>
      <c r="G2165" s="404">
        <v>369000</v>
      </c>
      <c r="H2165" s="304">
        <v>369000</v>
      </c>
      <c r="I2165" s="304">
        <v>369000</v>
      </c>
    </row>
    <row r="2166" spans="1:9">
      <c r="A2166" s="357"/>
      <c r="B2166" s="259"/>
      <c r="C2166" s="406" t="s">
        <v>1283</v>
      </c>
      <c r="D2166" s="356">
        <v>22020405</v>
      </c>
      <c r="E2166" s="259" t="s">
        <v>9</v>
      </c>
      <c r="F2166" s="409">
        <v>82233.2</v>
      </c>
      <c r="G2166" s="404">
        <v>258000</v>
      </c>
      <c r="H2166" s="304">
        <v>86000</v>
      </c>
      <c r="I2166" s="304">
        <v>86000</v>
      </c>
    </row>
    <row r="2167" spans="1:9">
      <c r="A2167" s="357"/>
      <c r="B2167" s="259"/>
      <c r="C2167" s="406" t="s">
        <v>1283</v>
      </c>
      <c r="D2167" s="356">
        <v>22020601</v>
      </c>
      <c r="E2167" s="259" t="s">
        <v>37</v>
      </c>
      <c r="F2167" s="409"/>
      <c r="G2167" s="404">
        <v>2268000</v>
      </c>
      <c r="H2167" s="304">
        <v>1512000</v>
      </c>
      <c r="I2167" s="304">
        <v>1512000</v>
      </c>
    </row>
    <row r="2168" spans="1:9">
      <c r="A2168" s="357"/>
      <c r="B2168" s="259"/>
      <c r="C2168" s="406" t="s">
        <v>1283</v>
      </c>
      <c r="D2168" s="356">
        <v>22020605</v>
      </c>
      <c r="E2168" s="259" t="s">
        <v>1641</v>
      </c>
      <c r="F2168" s="409">
        <v>174888.98</v>
      </c>
      <c r="G2168" s="404">
        <v>982600</v>
      </c>
      <c r="H2168" s="304">
        <v>491300</v>
      </c>
      <c r="I2168" s="304">
        <v>491300</v>
      </c>
    </row>
    <row r="2169" spans="1:9">
      <c r="A2169" s="357"/>
      <c r="B2169" s="259"/>
      <c r="C2169" s="406" t="s">
        <v>1283</v>
      </c>
      <c r="D2169" s="356">
        <v>22020709</v>
      </c>
      <c r="E2169" s="259" t="s">
        <v>23</v>
      </c>
      <c r="F2169" s="409">
        <v>334670</v>
      </c>
      <c r="G2169" s="404">
        <v>500000</v>
      </c>
      <c r="H2169" s="304">
        <v>300000</v>
      </c>
      <c r="I2169" s="304">
        <v>300000</v>
      </c>
    </row>
    <row r="2170" spans="1:9">
      <c r="A2170" s="357"/>
      <c r="B2170" s="259"/>
      <c r="C2170" s="406" t="s">
        <v>1283</v>
      </c>
      <c r="D2170" s="356">
        <v>22020801</v>
      </c>
      <c r="E2170" s="259" t="s">
        <v>13</v>
      </c>
      <c r="F2170" s="409">
        <v>186459</v>
      </c>
      <c r="G2170" s="404">
        <v>225000</v>
      </c>
      <c r="H2170" s="304">
        <v>75000</v>
      </c>
      <c r="I2170" s="304">
        <v>75000</v>
      </c>
    </row>
    <row r="2171" spans="1:9">
      <c r="A2171" s="357"/>
      <c r="B2171" s="259"/>
      <c r="C2171" s="406" t="s">
        <v>1283</v>
      </c>
      <c r="D2171" s="356">
        <v>22020803</v>
      </c>
      <c r="E2171" s="259" t="s">
        <v>14</v>
      </c>
      <c r="F2171" s="409">
        <v>29584.83</v>
      </c>
      <c r="G2171" s="404">
        <v>388800</v>
      </c>
      <c r="H2171" s="304">
        <v>129600</v>
      </c>
      <c r="I2171" s="304">
        <v>129600</v>
      </c>
    </row>
    <row r="2172" spans="1:9">
      <c r="A2172" s="357"/>
      <c r="B2172" s="259"/>
      <c r="C2172" s="406" t="s">
        <v>1283</v>
      </c>
      <c r="D2172" s="356">
        <v>22020901</v>
      </c>
      <c r="E2172" s="259" t="s">
        <v>15</v>
      </c>
      <c r="F2172" s="409">
        <v>40160.46</v>
      </c>
      <c r="G2172" s="404">
        <v>10800</v>
      </c>
      <c r="H2172" s="304">
        <v>10800</v>
      </c>
      <c r="I2172" s="304">
        <v>10800</v>
      </c>
    </row>
    <row r="2173" spans="1:9">
      <c r="A2173" s="357"/>
      <c r="B2173" s="259"/>
      <c r="C2173" s="406" t="s">
        <v>1283</v>
      </c>
      <c r="D2173" s="356">
        <v>22021002</v>
      </c>
      <c r="E2173" s="259" t="s">
        <v>25</v>
      </c>
      <c r="F2173" s="409"/>
      <c r="G2173" s="404">
        <v>630000</v>
      </c>
      <c r="H2173" s="304">
        <v>420000</v>
      </c>
      <c r="I2173" s="304">
        <v>420000</v>
      </c>
    </row>
    <row r="2174" spans="1:9">
      <c r="A2174" s="357"/>
      <c r="B2174" s="259"/>
      <c r="C2174" s="406" t="s">
        <v>1283</v>
      </c>
      <c r="D2174" s="356">
        <v>22020209</v>
      </c>
      <c r="E2174" s="259" t="s">
        <v>18</v>
      </c>
      <c r="F2174" s="409"/>
      <c r="G2174" s="404">
        <v>48000</v>
      </c>
      <c r="H2174" s="304">
        <v>12000</v>
      </c>
      <c r="I2174" s="304">
        <v>12000</v>
      </c>
    </row>
    <row r="2175" spans="1:9">
      <c r="A2175" s="357"/>
      <c r="B2175" s="259"/>
      <c r="C2175" s="406" t="s">
        <v>1283</v>
      </c>
      <c r="D2175" s="356">
        <v>22021009</v>
      </c>
      <c r="E2175" s="259" t="s">
        <v>101</v>
      </c>
      <c r="F2175" s="409">
        <v>286860</v>
      </c>
      <c r="G2175" s="404">
        <v>1970000</v>
      </c>
      <c r="H2175" s="304">
        <v>197000</v>
      </c>
      <c r="I2175" s="304">
        <v>197000</v>
      </c>
    </row>
    <row r="2176" spans="1:9">
      <c r="A2176" s="357"/>
      <c r="B2176" s="259"/>
      <c r="C2176" s="406" t="s">
        <v>1283</v>
      </c>
      <c r="D2176" s="356">
        <v>22020201</v>
      </c>
      <c r="E2176" s="259" t="s">
        <v>115</v>
      </c>
      <c r="F2176" s="409">
        <v>458976</v>
      </c>
      <c r="G2176" s="404"/>
      <c r="H2176" s="304"/>
      <c r="I2176" s="304"/>
    </row>
    <row r="2177" spans="1:9">
      <c r="A2177" s="357"/>
      <c r="B2177" s="259"/>
      <c r="C2177" s="406" t="s">
        <v>1283</v>
      </c>
      <c r="D2177" s="356">
        <v>22020205</v>
      </c>
      <c r="E2177" s="259" t="s">
        <v>53</v>
      </c>
      <c r="F2177" s="409">
        <v>86058</v>
      </c>
      <c r="G2177" s="404"/>
      <c r="H2177" s="304"/>
      <c r="I2177" s="304"/>
    </row>
    <row r="2178" spans="1:9">
      <c r="A2178" s="357"/>
      <c r="B2178" s="259"/>
      <c r="C2178" s="406" t="s">
        <v>1283</v>
      </c>
      <c r="D2178" s="356">
        <v>22020209</v>
      </c>
      <c r="E2178" s="259" t="s">
        <v>18</v>
      </c>
      <c r="F2178" s="409">
        <v>47236.28</v>
      </c>
      <c r="G2178" s="404"/>
      <c r="H2178" s="304"/>
      <c r="I2178" s="304"/>
    </row>
    <row r="2179" spans="1:9">
      <c r="A2179" s="357"/>
      <c r="B2179" s="259"/>
      <c r="C2179" s="406" t="s">
        <v>1283</v>
      </c>
      <c r="D2179" s="356">
        <v>22020302</v>
      </c>
      <c r="E2179" s="259" t="s">
        <v>91</v>
      </c>
      <c r="F2179" s="409">
        <v>20080.2</v>
      </c>
      <c r="G2179" s="404"/>
      <c r="H2179" s="304"/>
      <c r="I2179" s="304"/>
    </row>
    <row r="2180" spans="1:9">
      <c r="A2180" s="357"/>
      <c r="B2180" s="259"/>
      <c r="C2180" s="406" t="s">
        <v>1283</v>
      </c>
      <c r="D2180" s="356">
        <v>22020303</v>
      </c>
      <c r="E2180" s="259" t="s">
        <v>6</v>
      </c>
      <c r="F2180" s="409">
        <v>24096.28</v>
      </c>
      <c r="G2180" s="404"/>
      <c r="H2180" s="304"/>
      <c r="I2180" s="304"/>
    </row>
    <row r="2181" spans="1:9">
      <c r="A2181" s="357"/>
      <c r="B2181" s="259"/>
      <c r="C2181" s="406" t="s">
        <v>1283</v>
      </c>
      <c r="D2181" s="356">
        <v>22020404</v>
      </c>
      <c r="E2181" s="259" t="s">
        <v>735</v>
      </c>
      <c r="F2181" s="409">
        <v>34614.019999999997</v>
      </c>
      <c r="G2181" s="404"/>
      <c r="H2181" s="304"/>
      <c r="I2181" s="304"/>
    </row>
    <row r="2182" spans="1:9" s="310" customFormat="1">
      <c r="A2182" s="359" t="s">
        <v>1760</v>
      </c>
      <c r="B2182" s="308" t="s">
        <v>195</v>
      </c>
      <c r="C2182" s="407" t="s">
        <v>1287</v>
      </c>
      <c r="D2182" s="400"/>
      <c r="E2182" s="308"/>
      <c r="F2182" s="408">
        <f>SUM(F2157:F2181)</f>
        <v>2707173.9999999995</v>
      </c>
      <c r="G2182" s="326">
        <f>SUM(G2157:G2181)</f>
        <v>13431200</v>
      </c>
      <c r="H2182" s="326">
        <f>SUM(H2157:H2181)</f>
        <v>6555750</v>
      </c>
      <c r="I2182" s="326">
        <f>SUM(I2157:I2181)</f>
        <v>6555750</v>
      </c>
    </row>
    <row r="2183" spans="1:9" s="310" customFormat="1">
      <c r="A2183" s="359" t="s">
        <v>1760</v>
      </c>
      <c r="B2183" s="308" t="s">
        <v>195</v>
      </c>
      <c r="C2183" s="407" t="s">
        <v>1288</v>
      </c>
      <c r="D2183" s="400"/>
      <c r="E2183" s="308"/>
      <c r="F2183" s="326">
        <f>F2182+F2156</f>
        <v>55405414</v>
      </c>
      <c r="G2183" s="326">
        <f>G2182+G2156</f>
        <v>73783894.040000007</v>
      </c>
      <c r="H2183" s="326">
        <f>H2182+H2156</f>
        <v>66908444.040000007</v>
      </c>
      <c r="I2183" s="326">
        <f>I2182+I2156</f>
        <v>66908444.040000007</v>
      </c>
    </row>
    <row r="2184" spans="1:9" s="310" customFormat="1">
      <c r="A2184" s="359"/>
      <c r="B2184" s="308"/>
      <c r="C2184" s="407"/>
      <c r="D2184" s="400"/>
      <c r="E2184" s="308"/>
      <c r="F2184" s="408"/>
      <c r="G2184" s="404"/>
      <c r="H2184" s="326"/>
      <c r="I2184" s="326"/>
    </row>
    <row r="2185" spans="1:9" s="310" customFormat="1">
      <c r="A2185" s="359" t="s">
        <v>1761</v>
      </c>
      <c r="B2185" s="410" t="s">
        <v>196</v>
      </c>
      <c r="C2185" s="407"/>
      <c r="D2185" s="400"/>
      <c r="E2185" s="308"/>
      <c r="F2185" s="408"/>
      <c r="G2185" s="404"/>
      <c r="H2185" s="326"/>
      <c r="I2185" s="326"/>
    </row>
    <row r="2186" spans="1:9">
      <c r="A2186" s="357"/>
      <c r="B2186" s="259"/>
      <c r="C2186" s="402" t="s">
        <v>1281</v>
      </c>
      <c r="D2186" s="356">
        <v>21010101</v>
      </c>
      <c r="E2186" s="259" t="s">
        <v>368</v>
      </c>
      <c r="F2186" s="409">
        <v>88094006</v>
      </c>
      <c r="G2186" s="404">
        <v>25074374.16</v>
      </c>
      <c r="H2186" s="404">
        <v>25074374.16</v>
      </c>
      <c r="I2186" s="404">
        <v>25074374.16</v>
      </c>
    </row>
    <row r="2187" spans="1:9">
      <c r="A2187" s="357"/>
      <c r="B2187" s="259"/>
      <c r="C2187" s="402" t="s">
        <v>1281</v>
      </c>
      <c r="D2187" s="356">
        <v>21020101</v>
      </c>
      <c r="E2187" s="259" t="s">
        <v>369</v>
      </c>
      <c r="F2187" s="409"/>
      <c r="G2187" s="404">
        <v>6313587</v>
      </c>
      <c r="H2187" s="404">
        <v>6313587</v>
      </c>
      <c r="I2187" s="404">
        <v>6313587</v>
      </c>
    </row>
    <row r="2188" spans="1:9">
      <c r="A2188" s="357"/>
      <c r="B2188" s="259"/>
      <c r="C2188" s="402" t="s">
        <v>1281</v>
      </c>
      <c r="D2188" s="356">
        <v>21020102</v>
      </c>
      <c r="E2188" s="259" t="s">
        <v>99</v>
      </c>
      <c r="F2188" s="409"/>
      <c r="G2188" s="404">
        <v>2525420.4</v>
      </c>
      <c r="H2188" s="404">
        <v>2525420.4</v>
      </c>
      <c r="I2188" s="404">
        <v>2525420.4</v>
      </c>
    </row>
    <row r="2189" spans="1:9">
      <c r="A2189" s="357"/>
      <c r="B2189" s="259"/>
      <c r="C2189" s="402" t="s">
        <v>1281</v>
      </c>
      <c r="D2189" s="356">
        <v>21020103</v>
      </c>
      <c r="E2189" s="259" t="s">
        <v>370</v>
      </c>
      <c r="F2189" s="409"/>
      <c r="G2189" s="404">
        <v>1264870.8</v>
      </c>
      <c r="H2189" s="404">
        <v>1264870.8</v>
      </c>
      <c r="I2189" s="404">
        <v>1264870.8</v>
      </c>
    </row>
    <row r="2190" spans="1:9">
      <c r="A2190" s="357"/>
      <c r="B2190" s="259"/>
      <c r="C2190" s="402" t="s">
        <v>1281</v>
      </c>
      <c r="D2190" s="356">
        <v>21020104</v>
      </c>
      <c r="E2190" s="259" t="s">
        <v>371</v>
      </c>
      <c r="F2190" s="409"/>
      <c r="G2190" s="404">
        <v>1264870.8</v>
      </c>
      <c r="H2190" s="404">
        <v>1264870.8</v>
      </c>
      <c r="I2190" s="404">
        <v>1264870.8</v>
      </c>
    </row>
    <row r="2191" spans="1:9">
      <c r="A2191" s="357"/>
      <c r="B2191" s="259"/>
      <c r="C2191" s="402" t="s">
        <v>1281</v>
      </c>
      <c r="D2191" s="356">
        <v>21020105</v>
      </c>
      <c r="E2191" s="259" t="s">
        <v>372</v>
      </c>
      <c r="F2191" s="409"/>
      <c r="G2191" s="404">
        <v>131832.84</v>
      </c>
      <c r="H2191" s="404">
        <v>131832.84</v>
      </c>
      <c r="I2191" s="404">
        <v>131832.84</v>
      </c>
    </row>
    <row r="2192" spans="1:9">
      <c r="A2192" s="357"/>
      <c r="B2192" s="259"/>
      <c r="C2192" s="402" t="s">
        <v>1281</v>
      </c>
      <c r="D2192" s="400">
        <v>21020143</v>
      </c>
      <c r="E2192" s="259" t="s">
        <v>398</v>
      </c>
      <c r="F2192" s="409"/>
      <c r="G2192" s="404">
        <v>6096582.5999999996</v>
      </c>
      <c r="H2192" s="404">
        <v>6096582.5999999996</v>
      </c>
      <c r="I2192" s="404">
        <v>6096582.5999999996</v>
      </c>
    </row>
    <row r="2193" spans="1:9">
      <c r="A2193" s="357"/>
      <c r="B2193" s="259"/>
      <c r="C2193" s="402" t="s">
        <v>1281</v>
      </c>
      <c r="D2193" s="400" t="s">
        <v>2157</v>
      </c>
      <c r="E2193" s="259" t="s">
        <v>1613</v>
      </c>
      <c r="F2193" s="409"/>
      <c r="G2193" s="404">
        <v>1121549.04</v>
      </c>
      <c r="H2193" s="404">
        <v>1121549.04</v>
      </c>
      <c r="I2193" s="404">
        <v>1121549.04</v>
      </c>
    </row>
    <row r="2194" spans="1:9">
      <c r="A2194" s="357"/>
      <c r="B2194" s="259"/>
      <c r="C2194" s="402" t="s">
        <v>1281</v>
      </c>
      <c r="D2194" s="356">
        <v>21020106</v>
      </c>
      <c r="E2194" s="259" t="s">
        <v>373</v>
      </c>
      <c r="F2194" s="409"/>
      <c r="G2194" s="404">
        <v>2525420.4</v>
      </c>
      <c r="H2194" s="404">
        <v>2525420.4</v>
      </c>
      <c r="I2194" s="404">
        <v>2525420.4</v>
      </c>
    </row>
    <row r="2195" spans="1:9">
      <c r="A2195" s="357"/>
      <c r="B2195" s="259"/>
      <c r="C2195" s="402" t="s">
        <v>1281</v>
      </c>
      <c r="D2195" s="356">
        <v>21020107</v>
      </c>
      <c r="E2195" s="259" t="s">
        <v>374</v>
      </c>
      <c r="F2195" s="409"/>
      <c r="G2195" s="404">
        <v>864000</v>
      </c>
      <c r="H2195" s="404">
        <v>864000</v>
      </c>
      <c r="I2195" s="404">
        <v>864000</v>
      </c>
    </row>
    <row r="2196" spans="1:9" s="310" customFormat="1" ht="31.5">
      <c r="A2196" s="359" t="s">
        <v>1761</v>
      </c>
      <c r="B2196" s="308" t="s">
        <v>196</v>
      </c>
      <c r="C2196" s="405" t="s">
        <v>1282</v>
      </c>
      <c r="D2196" s="400"/>
      <c r="E2196" s="308"/>
      <c r="F2196" s="408">
        <f>SUM(F2186:F2195)</f>
        <v>88094006</v>
      </c>
      <c r="G2196" s="326">
        <f>SUM(G2186:G2195)</f>
        <v>47182508.039999999</v>
      </c>
      <c r="H2196" s="326">
        <f>SUM(H2186:H2195)</f>
        <v>47182508.039999999</v>
      </c>
      <c r="I2196" s="326">
        <f>SUM(I2186:I2195)</f>
        <v>47182508.039999999</v>
      </c>
    </row>
    <row r="2197" spans="1:9">
      <c r="A2197" s="357"/>
      <c r="B2197" s="259"/>
      <c r="C2197" s="406" t="s">
        <v>1283</v>
      </c>
      <c r="D2197" s="356">
        <v>22020105</v>
      </c>
      <c r="E2197" s="259" t="s">
        <v>1250</v>
      </c>
      <c r="F2197" s="409"/>
      <c r="G2197" s="404">
        <v>400000</v>
      </c>
      <c r="H2197" s="304">
        <v>150000</v>
      </c>
      <c r="I2197" s="304">
        <v>150000</v>
      </c>
    </row>
    <row r="2198" spans="1:9">
      <c r="A2198" s="357"/>
      <c r="B2198" s="259"/>
      <c r="C2198" s="406" t="s">
        <v>1283</v>
      </c>
      <c r="D2198" s="356">
        <v>22020201</v>
      </c>
      <c r="E2198" s="259" t="s">
        <v>115</v>
      </c>
      <c r="F2198" s="409">
        <v>57372</v>
      </c>
      <c r="G2198" s="404">
        <v>48000</v>
      </c>
      <c r="H2198" s="304">
        <v>24000</v>
      </c>
      <c r="I2198" s="304">
        <v>24000</v>
      </c>
    </row>
    <row r="2199" spans="1:9">
      <c r="A2199" s="357"/>
      <c r="B2199" s="259"/>
      <c r="C2199" s="406" t="s">
        <v>1283</v>
      </c>
      <c r="D2199" s="356">
        <v>22020205</v>
      </c>
      <c r="E2199" s="259" t="s">
        <v>53</v>
      </c>
      <c r="F2199" s="409">
        <v>114744</v>
      </c>
      <c r="G2199" s="404">
        <v>36000</v>
      </c>
      <c r="H2199" s="304">
        <v>18000</v>
      </c>
      <c r="I2199" s="304">
        <v>18000</v>
      </c>
    </row>
    <row r="2200" spans="1:9">
      <c r="A2200" s="357"/>
      <c r="B2200" s="259"/>
      <c r="C2200" s="406" t="s">
        <v>1283</v>
      </c>
      <c r="D2200" s="356">
        <v>22020209</v>
      </c>
      <c r="E2200" s="259" t="s">
        <v>34</v>
      </c>
      <c r="F2200" s="409"/>
      <c r="G2200" s="404">
        <v>30000</v>
      </c>
      <c r="H2200" s="304">
        <v>15000</v>
      </c>
      <c r="I2200" s="304">
        <v>15000</v>
      </c>
    </row>
    <row r="2201" spans="1:9">
      <c r="A2201" s="357"/>
      <c r="B2201" s="259"/>
      <c r="C2201" s="406" t="s">
        <v>1283</v>
      </c>
      <c r="D2201" s="356">
        <v>22020301</v>
      </c>
      <c r="E2201" s="259" t="s">
        <v>5</v>
      </c>
      <c r="F2201" s="409">
        <v>387261</v>
      </c>
      <c r="G2201" s="404">
        <v>127000</v>
      </c>
      <c r="H2201" s="304">
        <v>13500</v>
      </c>
      <c r="I2201" s="304">
        <v>13500</v>
      </c>
    </row>
    <row r="2202" spans="1:9">
      <c r="A2202" s="357"/>
      <c r="B2202" s="259"/>
      <c r="C2202" s="406" t="s">
        <v>1283</v>
      </c>
      <c r="D2202" s="356">
        <v>22020302</v>
      </c>
      <c r="E2202" s="259" t="s">
        <v>91</v>
      </c>
      <c r="F2202" s="409"/>
      <c r="G2202" s="404">
        <v>30000</v>
      </c>
      <c r="H2202" s="304">
        <v>15000</v>
      </c>
      <c r="I2202" s="304">
        <v>15000</v>
      </c>
    </row>
    <row r="2203" spans="1:9">
      <c r="A2203" s="357"/>
      <c r="B2203" s="259"/>
      <c r="C2203" s="406" t="s">
        <v>1283</v>
      </c>
      <c r="D2203" s="356">
        <v>22020303</v>
      </c>
      <c r="E2203" s="259" t="s">
        <v>6</v>
      </c>
      <c r="F2203" s="409"/>
      <c r="G2203" s="404">
        <v>40000</v>
      </c>
      <c r="H2203" s="304">
        <v>20000</v>
      </c>
      <c r="I2203" s="304">
        <v>20000</v>
      </c>
    </row>
    <row r="2204" spans="1:9">
      <c r="A2204" s="357"/>
      <c r="B2204" s="259"/>
      <c r="C2204" s="406" t="s">
        <v>1283</v>
      </c>
      <c r="D2204" s="356">
        <v>22020304</v>
      </c>
      <c r="E2204" s="259" t="s">
        <v>55</v>
      </c>
      <c r="F2204" s="409"/>
      <c r="G2204" s="404">
        <v>48000</v>
      </c>
      <c r="H2204" s="304">
        <v>24000</v>
      </c>
      <c r="I2204" s="304">
        <v>24000</v>
      </c>
    </row>
    <row r="2205" spans="1:9">
      <c r="A2205" s="357"/>
      <c r="B2205" s="259"/>
      <c r="C2205" s="406" t="s">
        <v>1283</v>
      </c>
      <c r="D2205" s="356">
        <v>22020305</v>
      </c>
      <c r="E2205" s="259" t="s">
        <v>35</v>
      </c>
      <c r="F2205" s="409">
        <v>462739.20000000001</v>
      </c>
      <c r="G2205" s="404">
        <v>500000</v>
      </c>
      <c r="H2205" s="304">
        <v>30000</v>
      </c>
      <c r="I2205" s="304">
        <v>30000</v>
      </c>
    </row>
    <row r="2206" spans="1:9">
      <c r="A2206" s="357"/>
      <c r="B2206" s="259"/>
      <c r="C2206" s="406" t="s">
        <v>1283</v>
      </c>
      <c r="D2206" s="356">
        <v>22020310</v>
      </c>
      <c r="E2206" s="259" t="s">
        <v>1255</v>
      </c>
      <c r="F2206" s="409">
        <v>669818.1</v>
      </c>
      <c r="G2206" s="404">
        <v>450000</v>
      </c>
      <c r="H2206" s="304">
        <v>39800</v>
      </c>
      <c r="I2206" s="304">
        <v>39800</v>
      </c>
    </row>
    <row r="2207" spans="1:9">
      <c r="A2207" s="357"/>
      <c r="B2207" s="259"/>
      <c r="C2207" s="406" t="s">
        <v>1283</v>
      </c>
      <c r="D2207" s="356">
        <v>22020315</v>
      </c>
      <c r="E2207" s="259" t="s">
        <v>8</v>
      </c>
      <c r="F2207" s="409"/>
      <c r="G2207" s="404">
        <v>230000</v>
      </c>
      <c r="H2207" s="304">
        <v>92000</v>
      </c>
      <c r="I2207" s="304">
        <v>92000</v>
      </c>
    </row>
    <row r="2208" spans="1:9">
      <c r="A2208" s="357"/>
      <c r="B2208" s="259"/>
      <c r="C2208" s="406" t="s">
        <v>1283</v>
      </c>
      <c r="D2208" s="356">
        <v>22020401</v>
      </c>
      <c r="E2208" s="259" t="s">
        <v>1985</v>
      </c>
      <c r="F2208" s="409"/>
      <c r="G2208" s="404">
        <v>134200</v>
      </c>
      <c r="H2208" s="304">
        <v>134200</v>
      </c>
      <c r="I2208" s="304">
        <v>134200</v>
      </c>
    </row>
    <row r="2209" spans="1:9">
      <c r="A2209" s="357"/>
      <c r="B2209" s="259"/>
      <c r="C2209" s="406" t="s">
        <v>1283</v>
      </c>
      <c r="D2209" s="356">
        <v>22020402</v>
      </c>
      <c r="E2209" s="259" t="s">
        <v>36</v>
      </c>
      <c r="F2209" s="409"/>
      <c r="G2209" s="404">
        <v>50000</v>
      </c>
      <c r="H2209" s="304">
        <v>27500</v>
      </c>
      <c r="I2209" s="304">
        <v>27500</v>
      </c>
    </row>
    <row r="2210" spans="1:9">
      <c r="A2210" s="357"/>
      <c r="B2210" s="259"/>
      <c r="C2210" s="406" t="s">
        <v>1283</v>
      </c>
      <c r="D2210" s="356">
        <v>22020404</v>
      </c>
      <c r="E2210" s="259" t="s">
        <v>735</v>
      </c>
      <c r="F2210" s="409"/>
      <c r="G2210" s="404">
        <v>200000</v>
      </c>
      <c r="H2210" s="304">
        <v>200000</v>
      </c>
      <c r="I2210" s="304">
        <v>200000</v>
      </c>
    </row>
    <row r="2211" spans="1:9">
      <c r="A2211" s="357"/>
      <c r="B2211" s="259"/>
      <c r="C2211" s="406" t="s">
        <v>1283</v>
      </c>
      <c r="D2211" s="356">
        <v>22020405</v>
      </c>
      <c r="E2211" s="259" t="s">
        <v>9</v>
      </c>
      <c r="F2211" s="409"/>
      <c r="G2211" s="404">
        <v>100000</v>
      </c>
      <c r="H2211" s="304">
        <v>24900</v>
      </c>
      <c r="I2211" s="304">
        <v>24900</v>
      </c>
    </row>
    <row r="2212" spans="1:9">
      <c r="A2212" s="357"/>
      <c r="B2212" s="259"/>
      <c r="C2212" s="406" t="s">
        <v>1283</v>
      </c>
      <c r="D2212" s="356">
        <v>22020709</v>
      </c>
      <c r="E2212" s="259" t="s">
        <v>23</v>
      </c>
      <c r="F2212" s="409">
        <v>700000</v>
      </c>
      <c r="G2212" s="404">
        <v>250000</v>
      </c>
      <c r="H2212" s="304">
        <v>250000</v>
      </c>
      <c r="I2212" s="304">
        <v>250000</v>
      </c>
    </row>
    <row r="2213" spans="1:9">
      <c r="A2213" s="357"/>
      <c r="B2213" s="259"/>
      <c r="C2213" s="406" t="s">
        <v>1283</v>
      </c>
      <c r="D2213" s="356">
        <v>22020801</v>
      </c>
      <c r="E2213" s="259" t="s">
        <v>13</v>
      </c>
      <c r="F2213" s="409">
        <v>358575</v>
      </c>
      <c r="G2213" s="404">
        <v>190000</v>
      </c>
      <c r="H2213" s="304">
        <v>87000</v>
      </c>
      <c r="I2213" s="304">
        <v>87000</v>
      </c>
    </row>
    <row r="2214" spans="1:9">
      <c r="A2214" s="357"/>
      <c r="B2214" s="259"/>
      <c r="C2214" s="406" t="s">
        <v>1283</v>
      </c>
      <c r="D2214" s="356">
        <v>22020803</v>
      </c>
      <c r="E2214" s="259" t="s">
        <v>14</v>
      </c>
      <c r="F2214" s="409"/>
      <c r="G2214" s="404">
        <v>260000</v>
      </c>
      <c r="H2214" s="304">
        <v>17400</v>
      </c>
      <c r="I2214" s="304">
        <v>17400</v>
      </c>
    </row>
    <row r="2215" spans="1:9">
      <c r="A2215" s="357"/>
      <c r="B2215" s="259"/>
      <c r="C2215" s="406" t="s">
        <v>1283</v>
      </c>
      <c r="D2215" s="356">
        <v>22020901</v>
      </c>
      <c r="E2215" s="259" t="s">
        <v>15</v>
      </c>
      <c r="F2215" s="409"/>
      <c r="G2215" s="404">
        <v>7200</v>
      </c>
      <c r="H2215" s="304">
        <v>7200</v>
      </c>
      <c r="I2215" s="304">
        <v>7200</v>
      </c>
    </row>
    <row r="2216" spans="1:9">
      <c r="A2216" s="357"/>
      <c r="B2216" s="259"/>
      <c r="C2216" s="406" t="s">
        <v>1283</v>
      </c>
      <c r="D2216" s="356">
        <v>22021001</v>
      </c>
      <c r="E2216" s="259" t="s">
        <v>16</v>
      </c>
      <c r="F2216" s="409">
        <v>214188.79999999999</v>
      </c>
      <c r="G2216" s="404">
        <v>155600</v>
      </c>
      <c r="H2216" s="304">
        <v>155600</v>
      </c>
      <c r="I2216" s="304">
        <v>155600</v>
      </c>
    </row>
    <row r="2217" spans="1:9">
      <c r="A2217" s="357"/>
      <c r="B2217" s="259"/>
      <c r="C2217" s="406" t="s">
        <v>1283</v>
      </c>
      <c r="D2217" s="356">
        <v>22021003</v>
      </c>
      <c r="E2217" s="259" t="s">
        <v>17</v>
      </c>
      <c r="F2217" s="409">
        <v>28686</v>
      </c>
      <c r="G2217" s="404">
        <v>29000</v>
      </c>
      <c r="H2217" s="304">
        <v>29000</v>
      </c>
      <c r="I2217" s="304">
        <v>29000</v>
      </c>
    </row>
    <row r="2218" spans="1:9">
      <c r="A2218" s="357"/>
      <c r="B2218" s="259"/>
      <c r="C2218" s="406" t="s">
        <v>1283</v>
      </c>
      <c r="D2218" s="356">
        <v>22021009</v>
      </c>
      <c r="E2218" s="259" t="s">
        <v>101</v>
      </c>
      <c r="F2218" s="409">
        <v>286860</v>
      </c>
      <c r="G2218" s="404">
        <v>170000</v>
      </c>
      <c r="H2218" s="304">
        <v>10400</v>
      </c>
      <c r="I2218" s="304">
        <v>10400</v>
      </c>
    </row>
    <row r="2219" spans="1:9">
      <c r="A2219" s="357"/>
      <c r="B2219" s="259"/>
      <c r="C2219" s="406" t="s">
        <v>1283</v>
      </c>
      <c r="D2219" s="356">
        <v>22021021</v>
      </c>
      <c r="E2219" s="259" t="s">
        <v>120</v>
      </c>
      <c r="F2219" s="409"/>
      <c r="G2219" s="404">
        <v>207000</v>
      </c>
      <c r="H2219" s="304">
        <v>207000</v>
      </c>
      <c r="I2219" s="304">
        <v>207000</v>
      </c>
    </row>
    <row r="2220" spans="1:9">
      <c r="A2220" s="357"/>
      <c r="B2220" s="259"/>
      <c r="C2220" s="406" t="s">
        <v>1283</v>
      </c>
      <c r="D2220" s="356">
        <v>22020108</v>
      </c>
      <c r="E2220" s="259" t="s">
        <v>4345</v>
      </c>
      <c r="F2220" s="409">
        <v>248612</v>
      </c>
      <c r="G2220" s="404"/>
      <c r="H2220" s="304"/>
      <c r="I2220" s="304"/>
    </row>
    <row r="2221" spans="1:9">
      <c r="A2221" s="357"/>
      <c r="B2221" s="259"/>
      <c r="C2221" s="406" t="s">
        <v>1283</v>
      </c>
      <c r="D2221" s="356">
        <v>22020307</v>
      </c>
      <c r="E2221" s="259" t="s">
        <v>80</v>
      </c>
      <c r="F2221" s="409">
        <v>87113.64</v>
      </c>
      <c r="G2221" s="404"/>
      <c r="H2221" s="304"/>
      <c r="I2221" s="304"/>
    </row>
    <row r="2222" spans="1:9">
      <c r="A2222" s="357"/>
      <c r="B2222" s="259"/>
      <c r="C2222" s="406" t="s">
        <v>1283</v>
      </c>
      <c r="D2222" s="356">
        <v>22020309</v>
      </c>
      <c r="E2222" s="259" t="s">
        <v>7</v>
      </c>
      <c r="F2222" s="409">
        <v>382480</v>
      </c>
      <c r="G2222" s="404"/>
      <c r="H2222" s="304"/>
      <c r="I2222" s="304"/>
    </row>
    <row r="2223" spans="1:9">
      <c r="A2223" s="357"/>
      <c r="B2223" s="259"/>
      <c r="C2223" s="406" t="s">
        <v>1283</v>
      </c>
      <c r="D2223" s="356">
        <v>22021004</v>
      </c>
      <c r="E2223" s="259" t="s">
        <v>61</v>
      </c>
      <c r="F2223" s="409">
        <v>11952.5</v>
      </c>
      <c r="G2223" s="404"/>
      <c r="H2223" s="304"/>
      <c r="I2223" s="304"/>
    </row>
    <row r="2224" spans="1:9" s="310" customFormat="1" ht="31.5">
      <c r="A2224" s="359" t="s">
        <v>1761</v>
      </c>
      <c r="B2224" s="308" t="s">
        <v>196</v>
      </c>
      <c r="C2224" s="407" t="s">
        <v>1287</v>
      </c>
      <c r="D2224" s="400"/>
      <c r="E2224" s="308"/>
      <c r="F2224" s="408">
        <f>SUM(F2197:F2223)</f>
        <v>4010402.2399999998</v>
      </c>
      <c r="G2224" s="326">
        <f>SUM(G2197:G2223)</f>
        <v>3692000</v>
      </c>
      <c r="H2224" s="326">
        <f>SUM(H2197:H2223)</f>
        <v>1591500</v>
      </c>
      <c r="I2224" s="326">
        <f>SUM(I2197:I2223)</f>
        <v>1591500</v>
      </c>
    </row>
    <row r="2225" spans="1:9" s="310" customFormat="1" ht="31.5">
      <c r="A2225" s="359" t="s">
        <v>1761</v>
      </c>
      <c r="B2225" s="308" t="s">
        <v>196</v>
      </c>
      <c r="C2225" s="407" t="s">
        <v>1288</v>
      </c>
      <c r="D2225" s="400"/>
      <c r="E2225" s="308"/>
      <c r="F2225" s="326">
        <f>F2224+F2196</f>
        <v>92104408.239999995</v>
      </c>
      <c r="G2225" s="326">
        <f>G2224+G2196</f>
        <v>50874508.039999999</v>
      </c>
      <c r="H2225" s="326">
        <f>H2224+H2196</f>
        <v>48774008.039999999</v>
      </c>
      <c r="I2225" s="326">
        <f>I2224+I2196</f>
        <v>48774008.039999999</v>
      </c>
    </row>
    <row r="2226" spans="1:9" s="310" customFormat="1">
      <c r="A2226" s="359"/>
      <c r="B2226" s="308"/>
      <c r="C2226" s="407"/>
      <c r="D2226" s="400"/>
      <c r="E2226" s="308"/>
      <c r="F2226" s="408"/>
      <c r="G2226" s="404"/>
      <c r="H2226" s="326"/>
      <c r="I2226" s="326"/>
    </row>
    <row r="2227" spans="1:9" s="310" customFormat="1">
      <c r="A2227" s="359" t="s">
        <v>1762</v>
      </c>
      <c r="B2227" s="410" t="s">
        <v>197</v>
      </c>
      <c r="C2227" s="407"/>
      <c r="D2227" s="400"/>
      <c r="E2227" s="308"/>
      <c r="F2227" s="408"/>
      <c r="G2227" s="404"/>
      <c r="H2227" s="326"/>
      <c r="I2227" s="326"/>
    </row>
    <row r="2228" spans="1:9">
      <c r="A2228" s="357"/>
      <c r="B2228" s="259"/>
      <c r="C2228" s="402" t="s">
        <v>1281</v>
      </c>
      <c r="D2228" s="356">
        <v>21010101</v>
      </c>
      <c r="E2228" s="259" t="s">
        <v>368</v>
      </c>
      <c r="F2228" s="409">
        <v>20152768</v>
      </c>
      <c r="G2228" s="404">
        <v>16214161</v>
      </c>
      <c r="H2228" s="404">
        <v>16214161</v>
      </c>
      <c r="I2228" s="404">
        <v>16214161</v>
      </c>
    </row>
    <row r="2229" spans="1:9">
      <c r="A2229" s="357"/>
      <c r="B2229" s="259"/>
      <c r="C2229" s="402" t="s">
        <v>1281</v>
      </c>
      <c r="D2229" s="356">
        <v>21020101</v>
      </c>
      <c r="E2229" s="402" t="s">
        <v>369</v>
      </c>
      <c r="F2229" s="403">
        <v>5144583</v>
      </c>
      <c r="G2229" s="404">
        <v>4082138</v>
      </c>
      <c r="H2229" s="404">
        <v>4082138</v>
      </c>
      <c r="I2229" s="404">
        <v>4082138</v>
      </c>
    </row>
    <row r="2230" spans="1:9">
      <c r="A2230" s="357"/>
      <c r="B2230" s="259"/>
      <c r="C2230" s="402" t="s">
        <v>1281</v>
      </c>
      <c r="D2230" s="356">
        <v>21020102</v>
      </c>
      <c r="E2230" s="259" t="s">
        <v>99</v>
      </c>
      <c r="F2230" s="409">
        <v>2058081</v>
      </c>
      <c r="G2230" s="404">
        <v>1650860</v>
      </c>
      <c r="H2230" s="404">
        <v>1650860</v>
      </c>
      <c r="I2230" s="404">
        <v>1650860</v>
      </c>
    </row>
    <row r="2231" spans="1:9">
      <c r="A2231" s="357"/>
      <c r="B2231" s="259"/>
      <c r="C2231" s="402" t="s">
        <v>1281</v>
      </c>
      <c r="D2231" s="356">
        <v>21020103</v>
      </c>
      <c r="E2231" s="259" t="s">
        <v>370</v>
      </c>
      <c r="F2231" s="409">
        <v>1029042</v>
      </c>
      <c r="G2231" s="404">
        <v>825828</v>
      </c>
      <c r="H2231" s="404">
        <v>825828</v>
      </c>
      <c r="I2231" s="404">
        <v>825828</v>
      </c>
    </row>
    <row r="2232" spans="1:9">
      <c r="A2232" s="357"/>
      <c r="B2232" s="259"/>
      <c r="C2232" s="402" t="s">
        <v>1281</v>
      </c>
      <c r="D2232" s="356">
        <v>21020104</v>
      </c>
      <c r="E2232" s="259" t="s">
        <v>371</v>
      </c>
      <c r="F2232" s="409">
        <v>1029042</v>
      </c>
      <c r="G2232" s="404">
        <v>825828</v>
      </c>
      <c r="H2232" s="404">
        <v>825828</v>
      </c>
      <c r="I2232" s="404">
        <v>825828</v>
      </c>
    </row>
    <row r="2233" spans="1:9">
      <c r="A2233" s="357"/>
      <c r="B2233" s="259"/>
      <c r="C2233" s="402" t="s">
        <v>1281</v>
      </c>
      <c r="D2233" s="356">
        <v>21020105</v>
      </c>
      <c r="E2233" s="259" t="s">
        <v>372</v>
      </c>
      <c r="F2233" s="409">
        <v>850143</v>
      </c>
      <c r="G2233" s="404">
        <v>141433</v>
      </c>
      <c r="H2233" s="404">
        <v>141433</v>
      </c>
      <c r="I2233" s="404">
        <v>141433</v>
      </c>
    </row>
    <row r="2234" spans="1:9">
      <c r="A2234" s="357"/>
      <c r="B2234" s="259"/>
      <c r="C2234" s="402" t="s">
        <v>1281</v>
      </c>
      <c r="D2234" s="356">
        <v>21020106</v>
      </c>
      <c r="E2234" s="259" t="s">
        <v>373</v>
      </c>
      <c r="F2234" s="409">
        <v>2058082</v>
      </c>
      <c r="G2234" s="404">
        <v>1621413.9</v>
      </c>
      <c r="H2234" s="404">
        <v>1621413.9</v>
      </c>
      <c r="I2234" s="404">
        <v>1621413.9</v>
      </c>
    </row>
    <row r="2235" spans="1:9">
      <c r="A2235" s="357"/>
      <c r="B2235" s="259"/>
      <c r="C2235" s="402" t="s">
        <v>1281</v>
      </c>
      <c r="D2235" s="356">
        <v>21020107</v>
      </c>
      <c r="E2235" s="259" t="s">
        <v>374</v>
      </c>
      <c r="F2235" s="409">
        <v>3024000</v>
      </c>
      <c r="G2235" s="404">
        <v>1296000</v>
      </c>
      <c r="H2235" s="404">
        <v>1296000</v>
      </c>
      <c r="I2235" s="404">
        <v>1296000</v>
      </c>
    </row>
    <row r="2236" spans="1:9">
      <c r="A2236" s="357"/>
      <c r="B2236" s="259"/>
      <c r="C2236" s="402" t="s">
        <v>1281</v>
      </c>
      <c r="D2236" s="400">
        <v>21020143</v>
      </c>
      <c r="E2236" s="259" t="s">
        <v>398</v>
      </c>
      <c r="F2236" s="409">
        <v>4696756</v>
      </c>
      <c r="G2236" s="404">
        <v>3461386</v>
      </c>
      <c r="H2236" s="404">
        <v>3461386</v>
      </c>
      <c r="I2236" s="404">
        <v>3461386</v>
      </c>
    </row>
    <row r="2237" spans="1:9">
      <c r="A2237" s="357"/>
      <c r="B2237" s="259"/>
      <c r="C2237" s="402" t="s">
        <v>1281</v>
      </c>
      <c r="D2237" s="400" t="s">
        <v>2157</v>
      </c>
      <c r="E2237" s="259" t="s">
        <v>1613</v>
      </c>
      <c r="F2237" s="409">
        <v>1060241</v>
      </c>
      <c r="G2237" s="404">
        <v>825828</v>
      </c>
      <c r="H2237" s="404">
        <v>825828</v>
      </c>
      <c r="I2237" s="404">
        <v>825828</v>
      </c>
    </row>
    <row r="2238" spans="1:9">
      <c r="A2238" s="357"/>
      <c r="B2238" s="259"/>
      <c r="C2238" s="402" t="s">
        <v>1281</v>
      </c>
      <c r="D2238" s="400">
        <v>22021069</v>
      </c>
      <c r="E2238" s="259" t="s">
        <v>1277</v>
      </c>
      <c r="F2238" s="409"/>
      <c r="G2238" s="404">
        <v>24600</v>
      </c>
      <c r="H2238" s="404">
        <v>24600</v>
      </c>
      <c r="I2238" s="404">
        <v>24600</v>
      </c>
    </row>
    <row r="2239" spans="1:9">
      <c r="A2239" s="357"/>
      <c r="B2239" s="259"/>
      <c r="C2239" s="402" t="s">
        <v>1281</v>
      </c>
      <c r="D2239" s="356">
        <v>21020108</v>
      </c>
      <c r="E2239" s="259" t="s">
        <v>381</v>
      </c>
      <c r="F2239" s="409"/>
      <c r="G2239" s="404">
        <v>30000</v>
      </c>
      <c r="H2239" s="404">
        <v>30000</v>
      </c>
      <c r="I2239" s="404">
        <v>30000</v>
      </c>
    </row>
    <row r="2240" spans="1:9" s="310" customFormat="1" ht="31.5">
      <c r="A2240" s="359" t="s">
        <v>1762</v>
      </c>
      <c r="B2240" s="308" t="s">
        <v>197</v>
      </c>
      <c r="C2240" s="405" t="s">
        <v>1282</v>
      </c>
      <c r="D2240" s="400"/>
      <c r="E2240" s="308"/>
      <c r="F2240" s="408">
        <f>SUM(F2228:F2239)</f>
        <v>41102738</v>
      </c>
      <c r="G2240" s="326">
        <f>SUM(G2228:G2239)</f>
        <v>30999475.899999999</v>
      </c>
      <c r="H2240" s="326">
        <f>SUM(H2228:H2239)</f>
        <v>30999475.899999999</v>
      </c>
      <c r="I2240" s="326">
        <f>SUM(I2228:I2239)</f>
        <v>30999475.899999999</v>
      </c>
    </row>
    <row r="2241" spans="1:9">
      <c r="A2241" s="357"/>
      <c r="B2241" s="259"/>
      <c r="C2241" s="406" t="s">
        <v>1283</v>
      </c>
      <c r="D2241" s="356">
        <v>22020105</v>
      </c>
      <c r="E2241" s="259" t="s">
        <v>1250</v>
      </c>
      <c r="F2241" s="409"/>
      <c r="G2241" s="404">
        <v>200000</v>
      </c>
      <c r="H2241" s="304">
        <v>150000</v>
      </c>
      <c r="I2241" s="304">
        <v>150000</v>
      </c>
    </row>
    <row r="2242" spans="1:9">
      <c r="A2242" s="357"/>
      <c r="B2242" s="259"/>
      <c r="C2242" s="406" t="s">
        <v>1283</v>
      </c>
      <c r="D2242" s="356">
        <v>22020301</v>
      </c>
      <c r="E2242" s="259" t="s">
        <v>5</v>
      </c>
      <c r="F2242" s="409">
        <v>272517</v>
      </c>
      <c r="G2242" s="404">
        <v>304000</v>
      </c>
      <c r="H2242" s="304">
        <v>104100</v>
      </c>
      <c r="I2242" s="304">
        <v>104100</v>
      </c>
    </row>
    <row r="2243" spans="1:9">
      <c r="A2243" s="357"/>
      <c r="B2243" s="259"/>
      <c r="C2243" s="406" t="s">
        <v>1283</v>
      </c>
      <c r="D2243" s="356">
        <v>22020305</v>
      </c>
      <c r="E2243" s="259" t="s">
        <v>35</v>
      </c>
      <c r="F2243" s="409">
        <v>95620</v>
      </c>
      <c r="G2243" s="404">
        <v>420000</v>
      </c>
      <c r="H2243" s="304">
        <v>4200</v>
      </c>
      <c r="I2243" s="304">
        <v>4200</v>
      </c>
    </row>
    <row r="2244" spans="1:9">
      <c r="A2244" s="357"/>
      <c r="B2244" s="259"/>
      <c r="C2244" s="406" t="s">
        <v>1283</v>
      </c>
      <c r="D2244" s="356">
        <v>22020307</v>
      </c>
      <c r="E2244" s="259" t="s">
        <v>80</v>
      </c>
      <c r="F2244" s="409">
        <v>24478</v>
      </c>
      <c r="G2244" s="404">
        <v>600946.1</v>
      </c>
      <c r="H2244" s="304">
        <v>571500</v>
      </c>
      <c r="I2244" s="304">
        <v>571500</v>
      </c>
    </row>
    <row r="2245" spans="1:9">
      <c r="A2245" s="357"/>
      <c r="B2245" s="259"/>
      <c r="C2245" s="406" t="s">
        <v>1283</v>
      </c>
      <c r="D2245" s="356">
        <v>22020310</v>
      </c>
      <c r="E2245" s="259" t="s">
        <v>1255</v>
      </c>
      <c r="F2245" s="409">
        <v>542452.26</v>
      </c>
      <c r="G2245" s="404">
        <v>183960</v>
      </c>
      <c r="H2245" s="304">
        <v>183960</v>
      </c>
      <c r="I2245" s="304">
        <v>183960</v>
      </c>
    </row>
    <row r="2246" spans="1:9">
      <c r="A2246" s="357"/>
      <c r="B2246" s="259"/>
      <c r="C2246" s="406" t="s">
        <v>1283</v>
      </c>
      <c r="D2246" s="356">
        <v>22020404</v>
      </c>
      <c r="E2246" s="259" t="s">
        <v>735</v>
      </c>
      <c r="F2246" s="409">
        <v>114744</v>
      </c>
      <c r="G2246" s="404">
        <v>450000</v>
      </c>
      <c r="H2246" s="304">
        <v>45000</v>
      </c>
      <c r="I2246" s="304">
        <v>45000</v>
      </c>
    </row>
    <row r="2247" spans="1:9">
      <c r="A2247" s="357"/>
      <c r="B2247" s="259"/>
      <c r="C2247" s="406" t="s">
        <v>1283</v>
      </c>
      <c r="D2247" s="356">
        <v>22020405</v>
      </c>
      <c r="E2247" s="259" t="s">
        <v>9</v>
      </c>
      <c r="F2247" s="409"/>
      <c r="G2247" s="404">
        <v>150000</v>
      </c>
      <c r="H2247" s="304">
        <v>3000</v>
      </c>
      <c r="I2247" s="304">
        <v>3000</v>
      </c>
    </row>
    <row r="2248" spans="1:9">
      <c r="A2248" s="357"/>
      <c r="B2248" s="259"/>
      <c r="C2248" s="406" t="s">
        <v>1283</v>
      </c>
      <c r="D2248" s="356">
        <v>22020709</v>
      </c>
      <c r="E2248" s="259" t="s">
        <v>23</v>
      </c>
      <c r="F2248" s="409">
        <v>325108</v>
      </c>
      <c r="G2248" s="404">
        <v>300000</v>
      </c>
      <c r="H2248" s="304">
        <v>300000</v>
      </c>
      <c r="I2248" s="304">
        <v>300000</v>
      </c>
    </row>
    <row r="2249" spans="1:9">
      <c r="A2249" s="357"/>
      <c r="B2249" s="259"/>
      <c r="C2249" s="406" t="s">
        <v>1283</v>
      </c>
      <c r="D2249" s="356">
        <v>22020901</v>
      </c>
      <c r="E2249" s="259" t="s">
        <v>15</v>
      </c>
      <c r="F2249" s="409">
        <v>4781</v>
      </c>
      <c r="G2249" s="404">
        <v>84000</v>
      </c>
      <c r="H2249" s="304">
        <v>84000</v>
      </c>
      <c r="I2249" s="304">
        <v>84000</v>
      </c>
    </row>
    <row r="2250" spans="1:9">
      <c r="A2250" s="357"/>
      <c r="B2250" s="259"/>
      <c r="C2250" s="406" t="s">
        <v>1283</v>
      </c>
      <c r="D2250" s="356">
        <v>22020803</v>
      </c>
      <c r="E2250" s="259" t="s">
        <v>14</v>
      </c>
      <c r="F2250" s="409">
        <v>582039.93999999994</v>
      </c>
      <c r="G2250" s="404">
        <v>260000</v>
      </c>
      <c r="H2250" s="304">
        <v>17400</v>
      </c>
      <c r="I2250" s="304">
        <v>17400</v>
      </c>
    </row>
    <row r="2251" spans="1:9">
      <c r="A2251" s="357"/>
      <c r="B2251" s="259"/>
      <c r="C2251" s="406" t="s">
        <v>1283</v>
      </c>
      <c r="D2251" s="356">
        <v>22021007</v>
      </c>
      <c r="E2251" s="259" t="s">
        <v>98</v>
      </c>
      <c r="F2251" s="409"/>
      <c r="G2251" s="404">
        <v>88000</v>
      </c>
      <c r="H2251" s="304">
        <v>48000</v>
      </c>
      <c r="I2251" s="304">
        <v>48000</v>
      </c>
    </row>
    <row r="2252" spans="1:9">
      <c r="A2252" s="357"/>
      <c r="B2252" s="259"/>
      <c r="C2252" s="406" t="s">
        <v>1283</v>
      </c>
      <c r="D2252" s="356">
        <v>22021001</v>
      </c>
      <c r="E2252" s="259" t="s">
        <v>16</v>
      </c>
      <c r="F2252" s="409">
        <v>577544.80000000005</v>
      </c>
      <c r="G2252" s="404">
        <v>342700</v>
      </c>
      <c r="H2252" s="304">
        <v>342700</v>
      </c>
      <c r="I2252" s="304">
        <v>342700</v>
      </c>
    </row>
    <row r="2253" spans="1:9">
      <c r="A2253" s="357"/>
      <c r="B2253" s="259"/>
      <c r="C2253" s="406" t="s">
        <v>1283</v>
      </c>
      <c r="D2253" s="356">
        <v>22021009</v>
      </c>
      <c r="E2253" s="259" t="s">
        <v>101</v>
      </c>
      <c r="F2253" s="409">
        <v>286860</v>
      </c>
      <c r="G2253" s="404">
        <v>338000</v>
      </c>
      <c r="H2253" s="304">
        <v>138000</v>
      </c>
      <c r="I2253" s="304">
        <v>138000</v>
      </c>
    </row>
    <row r="2254" spans="1:9">
      <c r="A2254" s="357"/>
      <c r="B2254" s="259"/>
      <c r="C2254" s="406" t="s">
        <v>1283</v>
      </c>
      <c r="D2254" s="356">
        <v>22020114</v>
      </c>
      <c r="E2254" s="259" t="s">
        <v>4346</v>
      </c>
      <c r="F2254" s="409">
        <v>19124</v>
      </c>
      <c r="G2254" s="404"/>
      <c r="H2254" s="304"/>
      <c r="I2254" s="304"/>
    </row>
    <row r="2255" spans="1:9">
      <c r="A2255" s="357"/>
      <c r="B2255" s="259"/>
      <c r="C2255" s="406" t="s">
        <v>1283</v>
      </c>
      <c r="D2255" s="356">
        <v>22020605</v>
      </c>
      <c r="E2255" s="259" t="s">
        <v>1641</v>
      </c>
      <c r="F2255" s="409">
        <v>43029</v>
      </c>
      <c r="G2255" s="404"/>
      <c r="H2255" s="304"/>
      <c r="I2255" s="304"/>
    </row>
    <row r="2256" spans="1:9">
      <c r="A2256" s="357"/>
      <c r="B2256" s="259"/>
      <c r="C2256" s="406" t="s">
        <v>1283</v>
      </c>
      <c r="D2256" s="356">
        <v>22021003</v>
      </c>
      <c r="E2256" s="259" t="s">
        <v>17</v>
      </c>
      <c r="F2256" s="409">
        <v>200802</v>
      </c>
      <c r="G2256" s="404"/>
      <c r="H2256" s="304"/>
      <c r="I2256" s="304"/>
    </row>
    <row r="2257" spans="1:9" s="310" customFormat="1" ht="31.5">
      <c r="A2257" s="359" t="s">
        <v>1762</v>
      </c>
      <c r="B2257" s="308" t="s">
        <v>197</v>
      </c>
      <c r="C2257" s="407" t="s">
        <v>1287</v>
      </c>
      <c r="D2257" s="400"/>
      <c r="E2257" s="308"/>
      <c r="F2257" s="408">
        <f>SUM(F2242:F2256)</f>
        <v>3089100</v>
      </c>
      <c r="G2257" s="326">
        <f>SUM(G2241:G2256)</f>
        <v>3721606.1</v>
      </c>
      <c r="H2257" s="326">
        <f>SUM(H2242:H2256)</f>
        <v>1841860</v>
      </c>
      <c r="I2257" s="326">
        <f>SUM(I2242:I2256)</f>
        <v>1841860</v>
      </c>
    </row>
    <row r="2258" spans="1:9" s="310" customFormat="1" ht="31.5">
      <c r="A2258" s="359" t="s">
        <v>1762</v>
      </c>
      <c r="B2258" s="308" t="s">
        <v>197</v>
      </c>
      <c r="C2258" s="407" t="s">
        <v>1288</v>
      </c>
      <c r="D2258" s="400"/>
      <c r="E2258" s="308"/>
      <c r="F2258" s="326">
        <f>F2257+F2240</f>
        <v>44191838</v>
      </c>
      <c r="G2258" s="326">
        <f>G2257+G2240</f>
        <v>34721082</v>
      </c>
      <c r="H2258" s="326">
        <f>H2257+H2240</f>
        <v>32841335.899999999</v>
      </c>
      <c r="I2258" s="326">
        <f>I2257+I2240</f>
        <v>32841335.899999999</v>
      </c>
    </row>
    <row r="2259" spans="1:9" s="310" customFormat="1">
      <c r="A2259" s="359"/>
      <c r="B2259" s="308"/>
      <c r="C2259" s="407"/>
      <c r="D2259" s="400"/>
      <c r="E2259" s="308"/>
      <c r="F2259" s="408"/>
      <c r="G2259" s="404"/>
      <c r="H2259" s="326"/>
      <c r="I2259" s="326"/>
    </row>
    <row r="2260" spans="1:9" s="310" customFormat="1">
      <c r="A2260" s="359" t="s">
        <v>1763</v>
      </c>
      <c r="B2260" s="308" t="s">
        <v>198</v>
      </c>
      <c r="C2260" s="407"/>
      <c r="D2260" s="400"/>
      <c r="E2260" s="308"/>
      <c r="F2260" s="408"/>
      <c r="G2260" s="404"/>
      <c r="H2260" s="326"/>
      <c r="I2260" s="326"/>
    </row>
    <row r="2261" spans="1:9">
      <c r="A2261" s="357"/>
      <c r="B2261" s="259"/>
      <c r="C2261" s="402" t="s">
        <v>1281</v>
      </c>
      <c r="D2261" s="356">
        <v>21010101</v>
      </c>
      <c r="E2261" s="259" t="s">
        <v>368</v>
      </c>
      <c r="F2261" s="409">
        <v>75840756.480000004</v>
      </c>
      <c r="G2261" s="404">
        <v>46136541.600000024</v>
      </c>
      <c r="H2261" s="404">
        <v>46136541.600000024</v>
      </c>
      <c r="I2261" s="404">
        <v>46136541.600000024</v>
      </c>
    </row>
    <row r="2262" spans="1:9">
      <c r="A2262" s="357"/>
      <c r="B2262" s="259"/>
      <c r="C2262" s="402" t="s">
        <v>1281</v>
      </c>
      <c r="D2262" s="356">
        <v>21020101</v>
      </c>
      <c r="E2262" s="402" t="s">
        <v>369</v>
      </c>
      <c r="F2262" s="403"/>
      <c r="G2262" s="404">
        <v>10130175.000000009</v>
      </c>
      <c r="H2262" s="404">
        <v>10130175.000000009</v>
      </c>
      <c r="I2262" s="404">
        <v>10130175.000000009</v>
      </c>
    </row>
    <row r="2263" spans="1:9">
      <c r="A2263" s="357"/>
      <c r="B2263" s="259"/>
      <c r="C2263" s="402" t="s">
        <v>1281</v>
      </c>
      <c r="D2263" s="356">
        <v>21020102</v>
      </c>
      <c r="E2263" s="259" t="s">
        <v>99</v>
      </c>
      <c r="F2263" s="409"/>
      <c r="G2263" s="404">
        <v>7965444.1200000001</v>
      </c>
      <c r="H2263" s="404">
        <v>7965444.1200000001</v>
      </c>
      <c r="I2263" s="404">
        <v>7965444.1200000001</v>
      </c>
    </row>
    <row r="2264" spans="1:9">
      <c r="A2264" s="357"/>
      <c r="B2264" s="259"/>
      <c r="C2264" s="402" t="s">
        <v>1281</v>
      </c>
      <c r="D2264" s="356">
        <v>21020103</v>
      </c>
      <c r="E2264" s="259" t="s">
        <v>370</v>
      </c>
      <c r="F2264" s="409"/>
      <c r="G2264" s="404">
        <v>4823211.9599999953</v>
      </c>
      <c r="H2264" s="404">
        <v>4823211.9599999953</v>
      </c>
      <c r="I2264" s="404">
        <v>4823211.9599999953</v>
      </c>
    </row>
    <row r="2265" spans="1:9">
      <c r="A2265" s="357"/>
      <c r="B2265" s="259"/>
      <c r="C2265" s="402" t="s">
        <v>1281</v>
      </c>
      <c r="D2265" s="356">
        <v>21020104</v>
      </c>
      <c r="E2265" s="259" t="s">
        <v>371</v>
      </c>
      <c r="F2265" s="409"/>
      <c r="G2265" s="404">
        <v>4566805.9199999962</v>
      </c>
      <c r="H2265" s="404">
        <v>4566805.9199999962</v>
      </c>
      <c r="I2265" s="404">
        <v>4566805.9199999962</v>
      </c>
    </row>
    <row r="2266" spans="1:9">
      <c r="A2266" s="357"/>
      <c r="B2266" s="259"/>
      <c r="C2266" s="402" t="s">
        <v>1281</v>
      </c>
      <c r="D2266" s="356">
        <v>21020105</v>
      </c>
      <c r="E2266" s="259" t="s">
        <v>372</v>
      </c>
      <c r="F2266" s="409"/>
      <c r="G2266" s="404">
        <v>2026179.8399999999</v>
      </c>
      <c r="H2266" s="404">
        <v>2026179.8399999999</v>
      </c>
      <c r="I2266" s="404">
        <v>2026179.8399999999</v>
      </c>
    </row>
    <row r="2267" spans="1:9">
      <c r="A2267" s="357"/>
      <c r="B2267" s="259"/>
      <c r="C2267" s="402" t="s">
        <v>1281</v>
      </c>
      <c r="D2267" s="356">
        <v>21020106</v>
      </c>
      <c r="E2267" s="259" t="s">
        <v>373</v>
      </c>
      <c r="F2267" s="409"/>
      <c r="G2267" s="404">
        <v>3413525.3099999726</v>
      </c>
      <c r="H2267" s="404">
        <v>3413525.3099999726</v>
      </c>
      <c r="I2267" s="404">
        <v>3413525.3099999726</v>
      </c>
    </row>
    <row r="2268" spans="1:9">
      <c r="A2268" s="357"/>
      <c r="B2268" s="259"/>
      <c r="C2268" s="402" t="s">
        <v>1281</v>
      </c>
      <c r="D2268" s="356">
        <v>21020107</v>
      </c>
      <c r="E2268" s="259" t="s">
        <v>374</v>
      </c>
      <c r="F2268" s="409"/>
      <c r="G2268" s="404">
        <v>5473187.040000001</v>
      </c>
      <c r="H2268" s="404">
        <v>5473187.040000001</v>
      </c>
      <c r="I2268" s="404">
        <v>5473187.040000001</v>
      </c>
    </row>
    <row r="2269" spans="1:9">
      <c r="A2269" s="357"/>
      <c r="B2269" s="259"/>
      <c r="C2269" s="402" t="s">
        <v>1281</v>
      </c>
      <c r="D2269" s="400" t="s">
        <v>2157</v>
      </c>
      <c r="E2269" s="259" t="s">
        <v>1613</v>
      </c>
      <c r="F2269" s="409"/>
      <c r="G2269" s="404">
        <v>3403109.9400000013</v>
      </c>
      <c r="H2269" s="404">
        <v>3403109.9400000013</v>
      </c>
      <c r="I2269" s="404">
        <v>3403109.9400000013</v>
      </c>
    </row>
    <row r="2270" spans="1:9">
      <c r="A2270" s="357"/>
      <c r="B2270" s="259"/>
      <c r="C2270" s="402" t="s">
        <v>1281</v>
      </c>
      <c r="D2270" s="400">
        <v>21020143</v>
      </c>
      <c r="E2270" s="259" t="s">
        <v>398</v>
      </c>
      <c r="F2270" s="409"/>
      <c r="G2270" s="404">
        <v>5612308.5600000024</v>
      </c>
      <c r="H2270" s="404">
        <v>5612308.5600000024</v>
      </c>
      <c r="I2270" s="404">
        <v>5612308.5600000024</v>
      </c>
    </row>
    <row r="2271" spans="1:9" s="310" customFormat="1">
      <c r="A2271" s="359" t="s">
        <v>1763</v>
      </c>
      <c r="B2271" s="308" t="s">
        <v>198</v>
      </c>
      <c r="C2271" s="405" t="s">
        <v>1282</v>
      </c>
      <c r="D2271" s="400"/>
      <c r="E2271" s="308"/>
      <c r="F2271" s="408">
        <f>SUM(F2261:F2270)</f>
        <v>75840756.480000004</v>
      </c>
      <c r="G2271" s="326">
        <f>SUM(G2261:G2270)</f>
        <v>93550489.290000007</v>
      </c>
      <c r="H2271" s="326">
        <f>SUM(H2261:H2270)</f>
        <v>93550489.290000007</v>
      </c>
      <c r="I2271" s="326">
        <f>SUM(I2261:I2270)</f>
        <v>93550489.290000007</v>
      </c>
    </row>
    <row r="2272" spans="1:9">
      <c r="A2272" s="357"/>
      <c r="B2272" s="259"/>
      <c r="C2272" s="406" t="s">
        <v>1283</v>
      </c>
      <c r="D2272" s="356">
        <v>22020105</v>
      </c>
      <c r="E2272" s="259" t="s">
        <v>1250</v>
      </c>
      <c r="F2272" s="409">
        <v>439852</v>
      </c>
      <c r="G2272" s="404">
        <v>90000</v>
      </c>
      <c r="H2272" s="304">
        <v>90000</v>
      </c>
      <c r="I2272" s="304">
        <v>90000</v>
      </c>
    </row>
    <row r="2273" spans="1:9">
      <c r="A2273" s="357"/>
      <c r="B2273" s="259"/>
      <c r="C2273" s="406" t="s">
        <v>1283</v>
      </c>
      <c r="D2273" s="356">
        <v>22020108</v>
      </c>
      <c r="E2273" s="259" t="s">
        <v>50</v>
      </c>
      <c r="F2273" s="409">
        <v>9562</v>
      </c>
      <c r="G2273" s="404">
        <v>200000</v>
      </c>
      <c r="H2273" s="304">
        <v>200000</v>
      </c>
      <c r="I2273" s="304">
        <v>200000</v>
      </c>
    </row>
    <row r="2274" spans="1:9">
      <c r="A2274" s="357"/>
      <c r="B2274" s="259"/>
      <c r="C2274" s="406" t="s">
        <v>1283</v>
      </c>
      <c r="D2274" s="356">
        <v>22020301</v>
      </c>
      <c r="E2274" s="259" t="s">
        <v>5</v>
      </c>
      <c r="F2274" s="409">
        <v>286860</v>
      </c>
      <c r="G2274" s="404">
        <v>450900</v>
      </c>
      <c r="H2274" s="304">
        <v>450900</v>
      </c>
      <c r="I2274" s="304">
        <v>450900</v>
      </c>
    </row>
    <row r="2275" spans="1:9">
      <c r="A2275" s="357"/>
      <c r="B2275" s="259"/>
      <c r="C2275" s="406" t="s">
        <v>1283</v>
      </c>
      <c r="D2275" s="356">
        <v>22020303</v>
      </c>
      <c r="E2275" s="259" t="s">
        <v>6</v>
      </c>
      <c r="F2275" s="409">
        <v>95620</v>
      </c>
      <c r="G2275" s="404">
        <v>180000</v>
      </c>
      <c r="H2275" s="304">
        <v>180000</v>
      </c>
      <c r="I2275" s="304">
        <v>180000</v>
      </c>
    </row>
    <row r="2276" spans="1:9">
      <c r="A2276" s="357"/>
      <c r="B2276" s="259"/>
      <c r="C2276" s="406" t="s">
        <v>1283</v>
      </c>
      <c r="D2276" s="356">
        <v>22020305</v>
      </c>
      <c r="E2276" s="259" t="s">
        <v>35</v>
      </c>
      <c r="F2276" s="409">
        <v>236372.64</v>
      </c>
      <c r="G2276" s="404">
        <v>517200</v>
      </c>
      <c r="H2276" s="304">
        <v>1017200</v>
      </c>
      <c r="I2276" s="304">
        <v>1017200</v>
      </c>
    </row>
    <row r="2277" spans="1:9">
      <c r="A2277" s="357"/>
      <c r="B2277" s="259"/>
      <c r="C2277" s="406" t="s">
        <v>1283</v>
      </c>
      <c r="D2277" s="356">
        <v>22020307</v>
      </c>
      <c r="E2277" s="259" t="s">
        <v>80</v>
      </c>
      <c r="F2277" s="409">
        <v>95620</v>
      </c>
      <c r="G2277" s="404">
        <v>1500000</v>
      </c>
      <c r="H2277" s="304">
        <v>150000</v>
      </c>
      <c r="I2277" s="304">
        <v>150000</v>
      </c>
    </row>
    <row r="2278" spans="1:9">
      <c r="A2278" s="357"/>
      <c r="B2278" s="259"/>
      <c r="C2278" s="406" t="s">
        <v>1283</v>
      </c>
      <c r="D2278" s="356">
        <v>22020310</v>
      </c>
      <c r="E2278" s="259" t="s">
        <v>81</v>
      </c>
      <c r="F2278" s="409">
        <v>273568.82</v>
      </c>
      <c r="G2278" s="404">
        <v>575000</v>
      </c>
      <c r="H2278" s="304">
        <v>775000</v>
      </c>
      <c r="I2278" s="304">
        <v>775000</v>
      </c>
    </row>
    <row r="2279" spans="1:9">
      <c r="A2279" s="357"/>
      <c r="B2279" s="259"/>
      <c r="C2279" s="406" t="s">
        <v>1283</v>
      </c>
      <c r="D2279" s="356">
        <v>22020315</v>
      </c>
      <c r="E2279" s="259" t="s">
        <v>8</v>
      </c>
      <c r="F2279" s="409">
        <v>251480.6</v>
      </c>
      <c r="G2279" s="404">
        <v>315900</v>
      </c>
      <c r="H2279" s="304">
        <v>315900</v>
      </c>
      <c r="I2279" s="304">
        <v>315900</v>
      </c>
    </row>
    <row r="2280" spans="1:9">
      <c r="A2280" s="357"/>
      <c r="B2280" s="259"/>
      <c r="C2280" s="406" t="s">
        <v>1283</v>
      </c>
      <c r="D2280" s="356">
        <v>22020401</v>
      </c>
      <c r="E2280" s="259" t="s">
        <v>1985</v>
      </c>
      <c r="F2280" s="409">
        <v>255018.54</v>
      </c>
      <c r="G2280" s="404">
        <v>4299000</v>
      </c>
      <c r="H2280" s="304">
        <v>36000</v>
      </c>
      <c r="I2280" s="304">
        <v>36000</v>
      </c>
    </row>
    <row r="2281" spans="1:9">
      <c r="A2281" s="357"/>
      <c r="B2281" s="259"/>
      <c r="C2281" s="406" t="s">
        <v>1283</v>
      </c>
      <c r="D2281" s="356">
        <v>22020402</v>
      </c>
      <c r="E2281" s="259" t="s">
        <v>36</v>
      </c>
      <c r="F2281" s="409">
        <v>478100</v>
      </c>
      <c r="G2281" s="404">
        <v>2100000</v>
      </c>
      <c r="H2281" s="304">
        <v>495000</v>
      </c>
      <c r="I2281" s="304">
        <v>495000</v>
      </c>
    </row>
    <row r="2282" spans="1:9">
      <c r="A2282" s="357"/>
      <c r="B2282" s="259"/>
      <c r="C2282" s="406" t="s">
        <v>1283</v>
      </c>
      <c r="D2282" s="356">
        <v>22020403</v>
      </c>
      <c r="E2282" s="259" t="s">
        <v>58</v>
      </c>
      <c r="F2282" s="409">
        <v>191240</v>
      </c>
      <c r="G2282" s="404">
        <v>26989428.649999999</v>
      </c>
      <c r="H2282" s="304">
        <v>800000</v>
      </c>
      <c r="I2282" s="304">
        <v>800000</v>
      </c>
    </row>
    <row r="2283" spans="1:9">
      <c r="A2283" s="357"/>
      <c r="B2283" s="259"/>
      <c r="C2283" s="406" t="s">
        <v>1283</v>
      </c>
      <c r="D2283" s="356">
        <v>22020405</v>
      </c>
      <c r="E2283" s="259" t="s">
        <v>9</v>
      </c>
      <c r="F2283" s="409"/>
      <c r="G2283" s="404">
        <v>70500</v>
      </c>
      <c r="H2283" s="304">
        <v>19500</v>
      </c>
      <c r="I2283" s="304">
        <v>19500</v>
      </c>
    </row>
    <row r="2284" spans="1:9">
      <c r="A2284" s="357"/>
      <c r="B2284" s="259"/>
      <c r="C2284" s="406" t="s">
        <v>1283</v>
      </c>
      <c r="D2284" s="356">
        <v>22020601</v>
      </c>
      <c r="E2284" s="259" t="s">
        <v>37</v>
      </c>
      <c r="F2284" s="409"/>
      <c r="G2284" s="404">
        <v>2000000</v>
      </c>
      <c r="H2284" s="304">
        <v>12000</v>
      </c>
      <c r="I2284" s="304">
        <v>12000</v>
      </c>
    </row>
    <row r="2285" spans="1:9">
      <c r="A2285" s="357"/>
      <c r="B2285" s="259"/>
      <c r="C2285" s="406" t="s">
        <v>1283</v>
      </c>
      <c r="D2285" s="356">
        <v>22020709</v>
      </c>
      <c r="E2285" s="259" t="s">
        <v>23</v>
      </c>
      <c r="F2285" s="409">
        <v>286860</v>
      </c>
      <c r="G2285" s="404">
        <v>300000</v>
      </c>
      <c r="H2285" s="304">
        <v>300000</v>
      </c>
      <c r="I2285" s="304">
        <v>300000</v>
      </c>
    </row>
    <row r="2286" spans="1:9">
      <c r="A2286" s="357"/>
      <c r="B2286" s="259"/>
      <c r="C2286" s="406" t="s">
        <v>1283</v>
      </c>
      <c r="D2286" s="356">
        <v>22020801</v>
      </c>
      <c r="E2286" s="259" t="s">
        <v>13</v>
      </c>
      <c r="F2286" s="409"/>
      <c r="G2286" s="404">
        <v>221900</v>
      </c>
      <c r="H2286" s="304">
        <v>584400</v>
      </c>
      <c r="I2286" s="304">
        <v>801900</v>
      </c>
    </row>
    <row r="2287" spans="1:9">
      <c r="A2287" s="357"/>
      <c r="B2287" s="259"/>
      <c r="C2287" s="406" t="s">
        <v>1283</v>
      </c>
      <c r="D2287" s="356">
        <v>22020803</v>
      </c>
      <c r="E2287" s="259" t="s">
        <v>14</v>
      </c>
      <c r="F2287" s="409">
        <v>160641.60000000001</v>
      </c>
      <c r="G2287" s="404">
        <v>264000</v>
      </c>
      <c r="H2287" s="304">
        <v>264000</v>
      </c>
      <c r="I2287" s="304">
        <v>264000</v>
      </c>
    </row>
    <row r="2288" spans="1:9">
      <c r="A2288" s="357"/>
      <c r="B2288" s="259"/>
      <c r="C2288" s="406" t="s">
        <v>1283</v>
      </c>
      <c r="D2288" s="356">
        <v>22020901</v>
      </c>
      <c r="E2288" s="259" t="s">
        <v>15</v>
      </c>
      <c r="F2288" s="409">
        <v>11474.4</v>
      </c>
      <c r="G2288" s="404">
        <v>10800</v>
      </c>
      <c r="H2288" s="304">
        <v>10800</v>
      </c>
      <c r="I2288" s="304">
        <v>10800</v>
      </c>
    </row>
    <row r="2289" spans="1:9">
      <c r="A2289" s="357"/>
      <c r="B2289" s="259"/>
      <c r="C2289" s="406" t="s">
        <v>1283</v>
      </c>
      <c r="D2289" s="356">
        <v>22021001</v>
      </c>
      <c r="E2289" s="259" t="s">
        <v>16</v>
      </c>
      <c r="F2289" s="409">
        <v>38248</v>
      </c>
      <c r="G2289" s="404">
        <v>163000</v>
      </c>
      <c r="H2289" s="304">
        <v>163000</v>
      </c>
      <c r="I2289" s="304">
        <v>163000</v>
      </c>
    </row>
    <row r="2290" spans="1:9">
      <c r="A2290" s="357"/>
      <c r="B2290" s="259"/>
      <c r="C2290" s="406" t="s">
        <v>1283</v>
      </c>
      <c r="D2290" s="356">
        <v>22021009</v>
      </c>
      <c r="E2290" s="259" t="s">
        <v>101</v>
      </c>
      <c r="F2290" s="409">
        <v>286860</v>
      </c>
      <c r="G2290" s="404">
        <v>389000</v>
      </c>
      <c r="H2290" s="304">
        <v>389000</v>
      </c>
      <c r="I2290" s="304">
        <v>389000</v>
      </c>
    </row>
    <row r="2291" spans="1:9">
      <c r="A2291" s="357"/>
      <c r="B2291" s="259"/>
      <c r="C2291" s="406" t="s">
        <v>1283</v>
      </c>
      <c r="D2291" s="356">
        <v>22020201</v>
      </c>
      <c r="E2291" s="259" t="s">
        <v>115</v>
      </c>
      <c r="F2291" s="409">
        <v>286860</v>
      </c>
      <c r="G2291" s="404"/>
      <c r="H2291" s="304"/>
      <c r="I2291" s="304"/>
    </row>
    <row r="2292" spans="1:9">
      <c r="A2292" s="357"/>
      <c r="B2292" s="259"/>
      <c r="C2292" s="406" t="s">
        <v>1283</v>
      </c>
      <c r="D2292" s="356">
        <v>22020114</v>
      </c>
      <c r="E2292" s="259" t="s">
        <v>4346</v>
      </c>
      <c r="F2292" s="409">
        <v>203670.6</v>
      </c>
      <c r="G2292" s="404"/>
      <c r="H2292" s="304"/>
      <c r="I2292" s="304"/>
    </row>
    <row r="2293" spans="1:9" s="310" customFormat="1">
      <c r="A2293" s="359" t="s">
        <v>1763</v>
      </c>
      <c r="B2293" s="308" t="s">
        <v>198</v>
      </c>
      <c r="C2293" s="407" t="s">
        <v>1287</v>
      </c>
      <c r="D2293" s="400"/>
      <c r="E2293" s="308"/>
      <c r="F2293" s="326">
        <f>SUM(F2272:F2292)</f>
        <v>3887909.2000000007</v>
      </c>
      <c r="G2293" s="326">
        <f>SUM(G2272:G2292)</f>
        <v>40636628.649999999</v>
      </c>
      <c r="H2293" s="326">
        <f>SUM(H2272:H2292)</f>
        <v>6252700</v>
      </c>
      <c r="I2293" s="326">
        <f>SUM(I2272:I2292)</f>
        <v>6470200</v>
      </c>
    </row>
    <row r="2294" spans="1:9" s="310" customFormat="1">
      <c r="A2294" s="359" t="s">
        <v>1763</v>
      </c>
      <c r="B2294" s="308" t="s">
        <v>198</v>
      </c>
      <c r="C2294" s="407" t="s">
        <v>1288</v>
      </c>
      <c r="D2294" s="400"/>
      <c r="E2294" s="308"/>
      <c r="F2294" s="326">
        <f>F2293+F2271</f>
        <v>79728665.680000007</v>
      </c>
      <c r="G2294" s="326">
        <f>G2293+G2271</f>
        <v>134187117.94</v>
      </c>
      <c r="H2294" s="326">
        <f>H2293+H2271</f>
        <v>99803189.290000007</v>
      </c>
      <c r="I2294" s="326">
        <f>I2293+I2271</f>
        <v>100020689.29000001</v>
      </c>
    </row>
    <row r="2295" spans="1:9" s="310" customFormat="1">
      <c r="A2295" s="359"/>
      <c r="B2295" s="308"/>
      <c r="C2295" s="407"/>
      <c r="D2295" s="400"/>
      <c r="E2295" s="308"/>
      <c r="F2295" s="408"/>
      <c r="G2295" s="404"/>
      <c r="H2295" s="326"/>
      <c r="I2295" s="326"/>
    </row>
    <row r="2296" spans="1:9" s="310" customFormat="1">
      <c r="A2296" s="359" t="s">
        <v>1756</v>
      </c>
      <c r="B2296" s="410" t="s">
        <v>199</v>
      </c>
      <c r="C2296" s="407"/>
      <c r="D2296" s="400"/>
      <c r="E2296" s="308"/>
      <c r="F2296" s="408"/>
      <c r="G2296" s="404"/>
      <c r="H2296" s="326"/>
      <c r="I2296" s="326"/>
    </row>
    <row r="2297" spans="1:9">
      <c r="A2297" s="357"/>
      <c r="B2297" s="259"/>
      <c r="C2297" s="402" t="s">
        <v>1281</v>
      </c>
      <c r="D2297" s="356">
        <v>21010101</v>
      </c>
      <c r="E2297" s="259" t="s">
        <v>368</v>
      </c>
      <c r="F2297" s="409">
        <v>25310369</v>
      </c>
      <c r="G2297" s="404">
        <v>14945095.08</v>
      </c>
      <c r="H2297" s="404">
        <v>14945095.08</v>
      </c>
      <c r="I2297" s="404">
        <v>14945095.08</v>
      </c>
    </row>
    <row r="2298" spans="1:9">
      <c r="A2298" s="357"/>
      <c r="B2298" s="259"/>
      <c r="C2298" s="402" t="s">
        <v>1281</v>
      </c>
      <c r="D2298" s="356">
        <v>21020101</v>
      </c>
      <c r="E2298" s="259" t="s">
        <v>369</v>
      </c>
      <c r="F2298" s="409"/>
      <c r="G2298" s="404">
        <v>3736274.4</v>
      </c>
      <c r="H2298" s="404">
        <v>3736274.4</v>
      </c>
      <c r="I2298" s="404">
        <v>3736274.4</v>
      </c>
    </row>
    <row r="2299" spans="1:9">
      <c r="A2299" s="357"/>
      <c r="B2299" s="259"/>
      <c r="C2299" s="402" t="s">
        <v>1281</v>
      </c>
      <c r="D2299" s="356">
        <v>21020102</v>
      </c>
      <c r="E2299" s="259" t="s">
        <v>99</v>
      </c>
      <c r="F2299" s="409"/>
      <c r="G2299" s="404">
        <v>1494509.16</v>
      </c>
      <c r="H2299" s="404">
        <v>1494509.16</v>
      </c>
      <c r="I2299" s="404">
        <v>1494509.16</v>
      </c>
    </row>
    <row r="2300" spans="1:9">
      <c r="A2300" s="357"/>
      <c r="B2300" s="259"/>
      <c r="C2300" s="402" t="s">
        <v>1281</v>
      </c>
      <c r="D2300" s="356">
        <v>21020103</v>
      </c>
      <c r="E2300" s="259" t="s">
        <v>370</v>
      </c>
      <c r="F2300" s="409"/>
      <c r="G2300" s="404">
        <v>747254.64</v>
      </c>
      <c r="H2300" s="404">
        <v>747254.64</v>
      </c>
      <c r="I2300" s="404">
        <v>747254.64</v>
      </c>
    </row>
    <row r="2301" spans="1:9">
      <c r="A2301" s="357"/>
      <c r="B2301" s="259"/>
      <c r="C2301" s="402" t="s">
        <v>1281</v>
      </c>
      <c r="D2301" s="356">
        <v>21020104</v>
      </c>
      <c r="E2301" s="259" t="s">
        <v>371</v>
      </c>
      <c r="F2301" s="409"/>
      <c r="G2301" s="404">
        <v>747254.64</v>
      </c>
      <c r="H2301" s="404">
        <v>747254.64</v>
      </c>
      <c r="I2301" s="404">
        <v>747254.64</v>
      </c>
    </row>
    <row r="2302" spans="1:9">
      <c r="A2302" s="357"/>
      <c r="B2302" s="259"/>
      <c r="C2302" s="402" t="s">
        <v>1281</v>
      </c>
      <c r="D2302" s="356">
        <v>21020105</v>
      </c>
      <c r="E2302" s="259" t="s">
        <v>372</v>
      </c>
      <c r="F2302" s="409"/>
      <c r="G2302" s="404">
        <v>111355.08</v>
      </c>
      <c r="H2302" s="404">
        <v>111355.08</v>
      </c>
      <c r="I2302" s="404">
        <v>111355.08</v>
      </c>
    </row>
    <row r="2303" spans="1:9">
      <c r="A2303" s="357"/>
      <c r="B2303" s="259"/>
      <c r="C2303" s="402" t="s">
        <v>1281</v>
      </c>
      <c r="D2303" s="356">
        <v>21020106</v>
      </c>
      <c r="E2303" s="259" t="s">
        <v>373</v>
      </c>
      <c r="F2303" s="409"/>
      <c r="G2303" s="404">
        <v>1452456</v>
      </c>
      <c r="H2303" s="404">
        <v>1452456</v>
      </c>
      <c r="I2303" s="404">
        <v>1452456</v>
      </c>
    </row>
    <row r="2304" spans="1:9">
      <c r="A2304" s="357"/>
      <c r="B2304" s="259"/>
      <c r="C2304" s="402" t="s">
        <v>1281</v>
      </c>
      <c r="D2304" s="356">
        <v>21020107</v>
      </c>
      <c r="E2304" s="259" t="s">
        <v>374</v>
      </c>
      <c r="F2304" s="409"/>
      <c r="G2304" s="404">
        <v>1296000</v>
      </c>
      <c r="H2304" s="404">
        <v>1296000</v>
      </c>
      <c r="I2304" s="404">
        <v>1296000</v>
      </c>
    </row>
    <row r="2305" spans="1:9">
      <c r="A2305" s="357"/>
      <c r="B2305" s="259"/>
      <c r="C2305" s="402" t="s">
        <v>1281</v>
      </c>
      <c r="D2305" s="400">
        <v>21020143</v>
      </c>
      <c r="E2305" s="259" t="s">
        <v>398</v>
      </c>
      <c r="F2305" s="409"/>
      <c r="G2305" s="404">
        <v>2972288.64</v>
      </c>
      <c r="H2305" s="404">
        <v>2972288.64</v>
      </c>
      <c r="I2305" s="404">
        <v>2972288.64</v>
      </c>
    </row>
    <row r="2306" spans="1:9">
      <c r="A2306" s="357"/>
      <c r="B2306" s="259"/>
      <c r="C2306" s="402" t="s">
        <v>1281</v>
      </c>
      <c r="D2306" s="400" t="s">
        <v>2157</v>
      </c>
      <c r="E2306" s="259" t="s">
        <v>1613</v>
      </c>
      <c r="F2306" s="409"/>
      <c r="G2306" s="404">
        <v>747254.64</v>
      </c>
      <c r="H2306" s="404">
        <v>747254.64</v>
      </c>
      <c r="I2306" s="404">
        <v>747254.64</v>
      </c>
    </row>
    <row r="2307" spans="1:9" s="310" customFormat="1" ht="31.5">
      <c r="A2307" s="359" t="s">
        <v>1756</v>
      </c>
      <c r="B2307" s="308" t="s">
        <v>199</v>
      </c>
      <c r="C2307" s="405" t="s">
        <v>1282</v>
      </c>
      <c r="D2307" s="400"/>
      <c r="E2307" s="308"/>
      <c r="F2307" s="408">
        <f>SUM(F2297:F2306)</f>
        <v>25310369</v>
      </c>
      <c r="G2307" s="326">
        <f>SUM(G2297:G2306)</f>
        <v>28249742.280000001</v>
      </c>
      <c r="H2307" s="326">
        <f>SUM(H2297:H2306)</f>
        <v>28249742.280000001</v>
      </c>
      <c r="I2307" s="326">
        <f>SUM(I2297:I2306)</f>
        <v>28249742.280000001</v>
      </c>
    </row>
    <row r="2308" spans="1:9">
      <c r="A2308" s="357"/>
      <c r="B2308" s="259"/>
      <c r="C2308" s="406" t="s">
        <v>1283</v>
      </c>
      <c r="D2308" s="356">
        <v>22020105</v>
      </c>
      <c r="E2308" s="259" t="s">
        <v>1250</v>
      </c>
      <c r="F2308" s="409">
        <v>502961.2</v>
      </c>
      <c r="G2308" s="404">
        <v>242000</v>
      </c>
      <c r="H2308" s="304">
        <v>42000</v>
      </c>
      <c r="I2308" s="304">
        <v>42000</v>
      </c>
    </row>
    <row r="2309" spans="1:9">
      <c r="A2309" s="357"/>
      <c r="B2309" s="259"/>
      <c r="C2309" s="406" t="s">
        <v>1283</v>
      </c>
      <c r="D2309" s="356">
        <v>22020108</v>
      </c>
      <c r="E2309" s="259" t="s">
        <v>50</v>
      </c>
      <c r="F2309" s="409">
        <v>38248</v>
      </c>
      <c r="G2309" s="404">
        <v>12000</v>
      </c>
      <c r="H2309" s="304">
        <v>12000</v>
      </c>
      <c r="I2309" s="304">
        <v>12000</v>
      </c>
    </row>
    <row r="2310" spans="1:9">
      <c r="A2310" s="357"/>
      <c r="B2310" s="259"/>
      <c r="C2310" s="406" t="s">
        <v>1283</v>
      </c>
      <c r="D2310" s="356">
        <v>22020114</v>
      </c>
      <c r="E2310" s="259" t="s">
        <v>79</v>
      </c>
      <c r="F2310" s="409">
        <v>217803.24</v>
      </c>
      <c r="G2310" s="404">
        <v>150000</v>
      </c>
      <c r="H2310" s="304">
        <v>0</v>
      </c>
      <c r="I2310" s="304">
        <v>0</v>
      </c>
    </row>
    <row r="2311" spans="1:9">
      <c r="A2311" s="357"/>
      <c r="B2311" s="259"/>
      <c r="C2311" s="406" t="s">
        <v>1283</v>
      </c>
      <c r="D2311" s="356">
        <v>22020301</v>
      </c>
      <c r="E2311" s="259" t="s">
        <v>5</v>
      </c>
      <c r="F2311" s="409"/>
      <c r="G2311" s="404">
        <v>11900</v>
      </c>
      <c r="H2311" s="304">
        <v>11900</v>
      </c>
      <c r="I2311" s="304">
        <v>11900</v>
      </c>
    </row>
    <row r="2312" spans="1:9">
      <c r="A2312" s="357"/>
      <c r="B2312" s="259"/>
      <c r="C2312" s="406" t="s">
        <v>1283</v>
      </c>
      <c r="D2312" s="356">
        <v>22020302</v>
      </c>
      <c r="E2312" s="259" t="s">
        <v>91</v>
      </c>
      <c r="F2312" s="409"/>
      <c r="G2312" s="404">
        <v>27000</v>
      </c>
      <c r="H2312" s="304">
        <v>27000</v>
      </c>
      <c r="I2312" s="304">
        <v>27000</v>
      </c>
    </row>
    <row r="2313" spans="1:9">
      <c r="A2313" s="357"/>
      <c r="B2313" s="259"/>
      <c r="C2313" s="406" t="s">
        <v>1283</v>
      </c>
      <c r="D2313" s="356">
        <v>22020305</v>
      </c>
      <c r="E2313" s="259" t="s">
        <v>35</v>
      </c>
      <c r="F2313" s="409">
        <v>54981.5</v>
      </c>
      <c r="G2313" s="404">
        <v>555000</v>
      </c>
      <c r="H2313" s="304">
        <v>55000</v>
      </c>
      <c r="I2313" s="304">
        <v>55000</v>
      </c>
    </row>
    <row r="2314" spans="1:9">
      <c r="A2314" s="357"/>
      <c r="B2314" s="259"/>
      <c r="C2314" s="406" t="s">
        <v>1283</v>
      </c>
      <c r="D2314" s="356">
        <v>22020307</v>
      </c>
      <c r="E2314" s="259" t="s">
        <v>80</v>
      </c>
      <c r="F2314" s="409">
        <v>338207.94</v>
      </c>
      <c r="G2314" s="404">
        <v>250000</v>
      </c>
      <c r="H2314" s="304">
        <v>0</v>
      </c>
      <c r="I2314" s="304">
        <v>0</v>
      </c>
    </row>
    <row r="2315" spans="1:9">
      <c r="A2315" s="357"/>
      <c r="B2315" s="259"/>
      <c r="C2315" s="406" t="s">
        <v>1283</v>
      </c>
      <c r="D2315" s="356">
        <v>22020310</v>
      </c>
      <c r="E2315" s="259" t="s">
        <v>1255</v>
      </c>
      <c r="F2315" s="409">
        <v>580556.86</v>
      </c>
      <c r="G2315" s="404">
        <v>450700</v>
      </c>
      <c r="H2315" s="304">
        <v>450700</v>
      </c>
      <c r="I2315" s="304">
        <v>450700</v>
      </c>
    </row>
    <row r="2316" spans="1:9">
      <c r="A2316" s="357"/>
      <c r="B2316" s="259"/>
      <c r="C2316" s="406" t="s">
        <v>1283</v>
      </c>
      <c r="D2316" s="356">
        <v>22020315</v>
      </c>
      <c r="E2316" s="259" t="s">
        <v>8</v>
      </c>
      <c r="F2316" s="409"/>
      <c r="G2316" s="404">
        <v>104500</v>
      </c>
      <c r="H2316" s="304">
        <v>104500</v>
      </c>
      <c r="I2316" s="304">
        <v>104500</v>
      </c>
    </row>
    <row r="2317" spans="1:9">
      <c r="A2317" s="357"/>
      <c r="B2317" s="259"/>
      <c r="C2317" s="406" t="s">
        <v>1283</v>
      </c>
      <c r="D2317" s="356">
        <v>22020405</v>
      </c>
      <c r="E2317" s="259" t="s">
        <v>9</v>
      </c>
      <c r="F2317" s="409"/>
      <c r="G2317" s="404">
        <v>160000</v>
      </c>
      <c r="H2317" s="304">
        <v>0</v>
      </c>
      <c r="I2317" s="304">
        <v>0</v>
      </c>
    </row>
    <row r="2318" spans="1:9">
      <c r="A2318" s="357"/>
      <c r="B2318" s="259"/>
      <c r="C2318" s="406" t="s">
        <v>1283</v>
      </c>
      <c r="D2318" s="356">
        <v>22020709</v>
      </c>
      <c r="E2318" s="259" t="s">
        <v>23</v>
      </c>
      <c r="F2318" s="409"/>
      <c r="G2318" s="404">
        <v>300000</v>
      </c>
      <c r="H2318" s="304">
        <v>300000</v>
      </c>
      <c r="I2318" s="304">
        <v>300000</v>
      </c>
    </row>
    <row r="2319" spans="1:9">
      <c r="A2319" s="357"/>
      <c r="B2319" s="259"/>
      <c r="C2319" s="406" t="s">
        <v>1283</v>
      </c>
      <c r="D2319" s="356">
        <v>22020801</v>
      </c>
      <c r="E2319" s="259" t="s">
        <v>13</v>
      </c>
      <c r="F2319" s="409"/>
      <c r="G2319" s="404">
        <v>155000</v>
      </c>
      <c r="H2319" s="304">
        <v>155000</v>
      </c>
      <c r="I2319" s="304">
        <v>155000</v>
      </c>
    </row>
    <row r="2320" spans="1:9">
      <c r="A2320" s="357"/>
      <c r="B2320" s="259"/>
      <c r="C2320" s="406" t="s">
        <v>1283</v>
      </c>
      <c r="D2320" s="356">
        <v>22020803</v>
      </c>
      <c r="E2320" s="259" t="s">
        <v>14</v>
      </c>
      <c r="F2320" s="409">
        <v>257385.14</v>
      </c>
      <c r="G2320" s="404">
        <v>107680</v>
      </c>
      <c r="H2320" s="304">
        <v>107680</v>
      </c>
      <c r="I2320" s="304">
        <v>107680</v>
      </c>
    </row>
    <row r="2321" spans="1:9">
      <c r="A2321" s="357"/>
      <c r="B2321" s="259"/>
      <c r="C2321" s="406" t="s">
        <v>1283</v>
      </c>
      <c r="D2321" s="356">
        <v>22020901</v>
      </c>
      <c r="E2321" s="259" t="s">
        <v>15</v>
      </c>
      <c r="F2321" s="409"/>
      <c r="G2321" s="404">
        <v>5000</v>
      </c>
      <c r="H2321" s="304">
        <v>5000</v>
      </c>
      <c r="I2321" s="304">
        <v>5000</v>
      </c>
    </row>
    <row r="2322" spans="1:9">
      <c r="A2322" s="357"/>
      <c r="B2322" s="259"/>
      <c r="C2322" s="406" t="s">
        <v>1283</v>
      </c>
      <c r="D2322" s="356">
        <v>22021001</v>
      </c>
      <c r="E2322" s="259" t="s">
        <v>16</v>
      </c>
      <c r="F2322" s="409">
        <v>381284.75</v>
      </c>
      <c r="G2322" s="404">
        <v>232450</v>
      </c>
      <c r="H2322" s="304">
        <v>232450</v>
      </c>
      <c r="I2322" s="304">
        <v>232450</v>
      </c>
    </row>
    <row r="2323" spans="1:9">
      <c r="A2323" s="357"/>
      <c r="B2323" s="259"/>
      <c r="C2323" s="406" t="s">
        <v>1283</v>
      </c>
      <c r="D2323" s="356">
        <v>22021002</v>
      </c>
      <c r="E2323" s="259" t="s">
        <v>25</v>
      </c>
      <c r="F2323" s="409"/>
      <c r="G2323" s="404">
        <v>250000</v>
      </c>
      <c r="H2323" s="304">
        <v>0</v>
      </c>
      <c r="I2323" s="304">
        <v>0</v>
      </c>
    </row>
    <row r="2324" spans="1:9">
      <c r="A2324" s="357"/>
      <c r="B2324" s="259"/>
      <c r="C2324" s="406" t="s">
        <v>1283</v>
      </c>
      <c r="D2324" s="356">
        <v>22021003</v>
      </c>
      <c r="E2324" s="259" t="s">
        <v>17</v>
      </c>
      <c r="F2324" s="409">
        <v>47331.9</v>
      </c>
      <c r="G2324" s="404">
        <v>150000</v>
      </c>
      <c r="H2324" s="304">
        <v>0</v>
      </c>
      <c r="I2324" s="304">
        <v>0</v>
      </c>
    </row>
    <row r="2325" spans="1:9">
      <c r="A2325" s="357"/>
      <c r="B2325" s="259"/>
      <c r="C2325" s="406" t="s">
        <v>1283</v>
      </c>
      <c r="D2325" s="356">
        <v>22021009</v>
      </c>
      <c r="E2325" s="259" t="s">
        <v>101</v>
      </c>
      <c r="F2325" s="409">
        <v>286860</v>
      </c>
      <c r="G2325" s="404">
        <v>162000</v>
      </c>
      <c r="H2325" s="304">
        <v>162000</v>
      </c>
      <c r="I2325" s="304">
        <v>162000</v>
      </c>
    </row>
    <row r="2326" spans="1:9">
      <c r="A2326" s="357"/>
      <c r="B2326" s="259"/>
      <c r="C2326" s="406" t="s">
        <v>1283</v>
      </c>
      <c r="D2326" s="356">
        <v>22021021</v>
      </c>
      <c r="E2326" s="259" t="s">
        <v>120</v>
      </c>
      <c r="F2326" s="409"/>
      <c r="G2326" s="404">
        <v>371700</v>
      </c>
      <c r="H2326" s="304">
        <v>371700</v>
      </c>
      <c r="I2326" s="304">
        <v>371700</v>
      </c>
    </row>
    <row r="2327" spans="1:9">
      <c r="A2327" s="357"/>
      <c r="B2327" s="259"/>
      <c r="C2327" s="406" t="s">
        <v>1283</v>
      </c>
      <c r="D2327" s="356">
        <v>22020417</v>
      </c>
      <c r="E2327" s="259" t="s">
        <v>1259</v>
      </c>
      <c r="F2327" s="409">
        <v>215384.05</v>
      </c>
      <c r="G2327" s="404"/>
      <c r="H2327" s="304"/>
      <c r="I2327" s="304"/>
    </row>
    <row r="2328" spans="1:9">
      <c r="A2328" s="357"/>
      <c r="B2328" s="259"/>
      <c r="C2328" s="406" t="s">
        <v>1283</v>
      </c>
      <c r="D2328" s="356">
        <v>22020601</v>
      </c>
      <c r="E2328" s="259" t="s">
        <v>37</v>
      </c>
      <c r="F2328" s="409">
        <v>71715</v>
      </c>
      <c r="G2328" s="404"/>
      <c r="H2328" s="304"/>
      <c r="I2328" s="304"/>
    </row>
    <row r="2329" spans="1:9">
      <c r="A2329" s="357"/>
      <c r="B2329" s="259"/>
      <c r="C2329" s="406" t="s">
        <v>1283</v>
      </c>
      <c r="D2329" s="356">
        <v>22020605</v>
      </c>
      <c r="E2329" s="259" t="s">
        <v>1641</v>
      </c>
      <c r="F2329" s="409">
        <v>84623.7</v>
      </c>
      <c r="G2329" s="404"/>
      <c r="H2329" s="304"/>
      <c r="I2329" s="304"/>
    </row>
    <row r="2330" spans="1:9">
      <c r="A2330" s="357"/>
      <c r="B2330" s="259"/>
      <c r="C2330" s="406" t="s">
        <v>1283</v>
      </c>
      <c r="D2330" s="356">
        <v>22021004</v>
      </c>
      <c r="E2330" s="259" t="s">
        <v>61</v>
      </c>
      <c r="F2330" s="409">
        <v>194204.22</v>
      </c>
      <c r="G2330" s="404"/>
      <c r="H2330" s="304"/>
      <c r="I2330" s="304"/>
    </row>
    <row r="2331" spans="1:9" s="310" customFormat="1" ht="31.5">
      <c r="A2331" s="359" t="s">
        <v>1756</v>
      </c>
      <c r="B2331" s="308" t="s">
        <v>199</v>
      </c>
      <c r="C2331" s="407" t="s">
        <v>1287</v>
      </c>
      <c r="D2331" s="400"/>
      <c r="E2331" s="308"/>
      <c r="F2331" s="326">
        <f>SUM(F2308:F2330)</f>
        <v>3271547.5</v>
      </c>
      <c r="G2331" s="326">
        <f>SUM(G2308:G2330)</f>
        <v>3696930</v>
      </c>
      <c r="H2331" s="326">
        <f>SUM(H2308:H2330)</f>
        <v>2036930</v>
      </c>
      <c r="I2331" s="326">
        <f>SUM(I2308:I2330)</f>
        <v>2036930</v>
      </c>
    </row>
    <row r="2332" spans="1:9" s="310" customFormat="1" ht="31.5">
      <c r="A2332" s="359" t="s">
        <v>1756</v>
      </c>
      <c r="B2332" s="308" t="s">
        <v>199</v>
      </c>
      <c r="C2332" s="407" t="s">
        <v>1288</v>
      </c>
      <c r="D2332" s="400"/>
      <c r="E2332" s="308"/>
      <c r="F2332" s="326">
        <f>F2331+F2307</f>
        <v>28581916.5</v>
      </c>
      <c r="G2332" s="326">
        <f>G2331+G2307</f>
        <v>31946672.280000001</v>
      </c>
      <c r="H2332" s="326">
        <f>H2331+H2307</f>
        <v>30286672.280000001</v>
      </c>
      <c r="I2332" s="326">
        <f>I2331+I2307</f>
        <v>30286672.280000001</v>
      </c>
    </row>
    <row r="2333" spans="1:9" s="310" customFormat="1">
      <c r="A2333" s="359"/>
      <c r="B2333" s="308"/>
      <c r="C2333" s="407"/>
      <c r="D2333" s="400"/>
      <c r="E2333" s="308"/>
      <c r="F2333" s="408"/>
      <c r="G2333" s="404"/>
      <c r="H2333" s="326"/>
      <c r="I2333" s="326"/>
    </row>
    <row r="2334" spans="1:9" s="310" customFormat="1">
      <c r="A2334" s="359" t="s">
        <v>1764</v>
      </c>
      <c r="B2334" s="308" t="s">
        <v>200</v>
      </c>
      <c r="C2334" s="407"/>
      <c r="D2334" s="400"/>
      <c r="E2334" s="308"/>
      <c r="F2334" s="408"/>
      <c r="G2334" s="404"/>
      <c r="H2334" s="326"/>
      <c r="I2334" s="326"/>
    </row>
    <row r="2335" spans="1:9">
      <c r="A2335" s="357"/>
      <c r="B2335" s="259"/>
      <c r="C2335" s="402" t="s">
        <v>1281</v>
      </c>
      <c r="D2335" s="356">
        <v>21010101</v>
      </c>
      <c r="E2335" s="259" t="s">
        <v>368</v>
      </c>
      <c r="F2335" s="409">
        <v>25653555</v>
      </c>
      <c r="G2335" s="404">
        <v>14307840.599999998</v>
      </c>
      <c r="H2335" s="404">
        <v>14307840.599999998</v>
      </c>
      <c r="I2335" s="404">
        <v>14307840.599999998</v>
      </c>
    </row>
    <row r="2336" spans="1:9">
      <c r="A2336" s="357"/>
      <c r="B2336" s="259"/>
      <c r="C2336" s="402" t="s">
        <v>1281</v>
      </c>
      <c r="D2336" s="356">
        <v>21020101</v>
      </c>
      <c r="E2336" s="259" t="s">
        <v>369</v>
      </c>
      <c r="F2336" s="409"/>
      <c r="G2336" s="404">
        <v>3676310.88</v>
      </c>
      <c r="H2336" s="404">
        <v>3676310.88</v>
      </c>
      <c r="I2336" s="404">
        <v>3676310.88</v>
      </c>
    </row>
    <row r="2337" spans="1:9">
      <c r="A2337" s="357"/>
      <c r="B2337" s="259"/>
      <c r="C2337" s="402" t="s">
        <v>1281</v>
      </c>
      <c r="D2337" s="356">
        <v>21020102</v>
      </c>
      <c r="E2337" s="259" t="s">
        <v>99</v>
      </c>
      <c r="F2337" s="409"/>
      <c r="G2337" s="404">
        <v>1470524.1599999997</v>
      </c>
      <c r="H2337" s="404">
        <v>1470524.1599999997</v>
      </c>
      <c r="I2337" s="404">
        <v>1470524.1599999997</v>
      </c>
    </row>
    <row r="2338" spans="1:9">
      <c r="A2338" s="357"/>
      <c r="B2338" s="259"/>
      <c r="C2338" s="402" t="s">
        <v>1281</v>
      </c>
      <c r="D2338" s="356">
        <v>21020103</v>
      </c>
      <c r="E2338" s="259" t="s">
        <v>370</v>
      </c>
      <c r="F2338" s="409"/>
      <c r="G2338" s="404">
        <v>697200.12000000011</v>
      </c>
      <c r="H2338" s="404">
        <v>697200.12000000011</v>
      </c>
      <c r="I2338" s="404">
        <v>697200.12000000011</v>
      </c>
    </row>
    <row r="2339" spans="1:9">
      <c r="A2339" s="357"/>
      <c r="B2339" s="259"/>
      <c r="C2339" s="402" t="s">
        <v>1281</v>
      </c>
      <c r="D2339" s="356">
        <v>21020104</v>
      </c>
      <c r="E2339" s="259" t="s">
        <v>371</v>
      </c>
      <c r="F2339" s="409"/>
      <c r="G2339" s="404">
        <v>682414.32000000007</v>
      </c>
      <c r="H2339" s="404">
        <v>682414.32000000007</v>
      </c>
      <c r="I2339" s="404">
        <v>682414.32000000007</v>
      </c>
    </row>
    <row r="2340" spans="1:9">
      <c r="A2340" s="357"/>
      <c r="B2340" s="259"/>
      <c r="C2340" s="402" t="s">
        <v>1281</v>
      </c>
      <c r="D2340" s="356">
        <v>21020105</v>
      </c>
      <c r="E2340" s="259" t="s">
        <v>372</v>
      </c>
      <c r="F2340" s="409"/>
      <c r="G2340" s="404">
        <v>216146.76000000004</v>
      </c>
      <c r="H2340" s="404">
        <v>216146.76000000004</v>
      </c>
      <c r="I2340" s="404">
        <v>216146.76000000004</v>
      </c>
    </row>
    <row r="2341" spans="1:9">
      <c r="A2341" s="357"/>
      <c r="B2341" s="259"/>
      <c r="C2341" s="402" t="s">
        <v>1281</v>
      </c>
      <c r="D2341" s="356">
        <v>21020106</v>
      </c>
      <c r="E2341" s="259" t="s">
        <v>373</v>
      </c>
      <c r="F2341" s="409"/>
      <c r="G2341" s="404">
        <v>1430784.0599999996</v>
      </c>
      <c r="H2341" s="404">
        <v>1430784.0599999996</v>
      </c>
      <c r="I2341" s="404">
        <v>1430784.0599999996</v>
      </c>
    </row>
    <row r="2342" spans="1:9">
      <c r="A2342" s="357"/>
      <c r="B2342" s="259"/>
      <c r="C2342" s="402" t="s">
        <v>1281</v>
      </c>
      <c r="D2342" s="356">
        <v>21020107</v>
      </c>
      <c r="E2342" s="259" t="s">
        <v>374</v>
      </c>
      <c r="F2342" s="409"/>
      <c r="G2342" s="404">
        <v>2376000</v>
      </c>
      <c r="H2342" s="404">
        <v>2376000</v>
      </c>
      <c r="I2342" s="404">
        <v>2376000</v>
      </c>
    </row>
    <row r="2343" spans="1:9">
      <c r="A2343" s="357"/>
      <c r="B2343" s="259"/>
      <c r="C2343" s="402" t="s">
        <v>1281</v>
      </c>
      <c r="D2343" s="400">
        <v>21020143</v>
      </c>
      <c r="E2343" s="259" t="s">
        <v>398</v>
      </c>
      <c r="F2343" s="409"/>
      <c r="G2343" s="404">
        <v>1457775.96</v>
      </c>
      <c r="H2343" s="404">
        <v>1457775.96</v>
      </c>
      <c r="I2343" s="404">
        <v>1457775.96</v>
      </c>
    </row>
    <row r="2344" spans="1:9">
      <c r="A2344" s="357"/>
      <c r="B2344" s="259"/>
      <c r="C2344" s="402" t="s">
        <v>1281</v>
      </c>
      <c r="D2344" s="400" t="s">
        <v>2157</v>
      </c>
      <c r="E2344" s="259" t="s">
        <v>1613</v>
      </c>
      <c r="F2344" s="409"/>
      <c r="G2344" s="404">
        <v>697201.44000000006</v>
      </c>
      <c r="H2344" s="404">
        <v>697201.44000000006</v>
      </c>
      <c r="I2344" s="404">
        <v>697201.44000000006</v>
      </c>
    </row>
    <row r="2345" spans="1:9">
      <c r="A2345" s="357"/>
      <c r="B2345" s="259"/>
      <c r="C2345" s="402" t="s">
        <v>1281</v>
      </c>
      <c r="D2345" s="356">
        <v>21020108</v>
      </c>
      <c r="E2345" s="259" t="s">
        <v>381</v>
      </c>
      <c r="F2345" s="409"/>
      <c r="G2345" s="404">
        <v>30000</v>
      </c>
      <c r="H2345" s="404">
        <v>30000</v>
      </c>
      <c r="I2345" s="404">
        <v>30000</v>
      </c>
    </row>
    <row r="2346" spans="1:9" s="310" customFormat="1">
      <c r="A2346" s="359" t="s">
        <v>1764</v>
      </c>
      <c r="B2346" s="308" t="s">
        <v>200</v>
      </c>
      <c r="C2346" s="405" t="s">
        <v>1282</v>
      </c>
      <c r="D2346" s="400"/>
      <c r="E2346" s="308"/>
      <c r="F2346" s="408">
        <f>SUM(F2335:F2345)</f>
        <v>25653555</v>
      </c>
      <c r="G2346" s="326">
        <f>SUM(G2335:G2345)</f>
        <v>27042198.300000001</v>
      </c>
      <c r="H2346" s="326">
        <f>SUM(H2335:H2345)</f>
        <v>27042198.300000001</v>
      </c>
      <c r="I2346" s="326">
        <f>SUM(I2335:I2345)</f>
        <v>27042198.300000001</v>
      </c>
    </row>
    <row r="2347" spans="1:9">
      <c r="A2347" s="357"/>
      <c r="B2347" s="259"/>
      <c r="C2347" s="406" t="s">
        <v>1283</v>
      </c>
      <c r="D2347" s="356">
        <v>22020301</v>
      </c>
      <c r="E2347" s="259" t="s">
        <v>5</v>
      </c>
      <c r="F2347" s="409">
        <v>2181092.2000000002</v>
      </c>
      <c r="G2347" s="404">
        <v>1933000</v>
      </c>
      <c r="H2347" s="304">
        <v>1933000</v>
      </c>
      <c r="I2347" s="304">
        <v>1933000</v>
      </c>
    </row>
    <row r="2348" spans="1:9">
      <c r="A2348" s="357"/>
      <c r="B2348" s="259"/>
      <c r="C2348" s="406" t="s">
        <v>1283</v>
      </c>
      <c r="D2348" s="356">
        <v>22020305</v>
      </c>
      <c r="E2348" s="259" t="s">
        <v>35</v>
      </c>
      <c r="F2348" s="409">
        <v>1912400</v>
      </c>
      <c r="G2348" s="404">
        <v>3500000</v>
      </c>
      <c r="H2348" s="304">
        <v>3500000</v>
      </c>
      <c r="I2348" s="304">
        <v>3500000</v>
      </c>
    </row>
    <row r="2349" spans="1:9">
      <c r="A2349" s="357"/>
      <c r="B2349" s="259"/>
      <c r="C2349" s="406" t="s">
        <v>1283</v>
      </c>
      <c r="D2349" s="356">
        <v>22020315</v>
      </c>
      <c r="E2349" s="259" t="s">
        <v>8</v>
      </c>
      <c r="F2349" s="409">
        <v>716193.8</v>
      </c>
      <c r="G2349" s="404">
        <v>1205678.58</v>
      </c>
      <c r="H2349" s="304">
        <v>245000</v>
      </c>
      <c r="I2349" s="304">
        <v>245000</v>
      </c>
    </row>
    <row r="2350" spans="1:9">
      <c r="A2350" s="357"/>
      <c r="B2350" s="259"/>
      <c r="C2350" s="406" t="s">
        <v>1283</v>
      </c>
      <c r="D2350" s="356">
        <v>22020401</v>
      </c>
      <c r="E2350" s="259" t="s">
        <v>1985</v>
      </c>
      <c r="F2350" s="409">
        <v>355706.4</v>
      </c>
      <c r="G2350" s="404">
        <v>372000</v>
      </c>
      <c r="H2350" s="304">
        <v>372000</v>
      </c>
      <c r="I2350" s="304">
        <v>372000</v>
      </c>
    </row>
    <row r="2351" spans="1:9">
      <c r="A2351" s="357"/>
      <c r="B2351" s="259"/>
      <c r="C2351" s="406" t="s">
        <v>1283</v>
      </c>
      <c r="D2351" s="356">
        <v>22020402</v>
      </c>
      <c r="E2351" s="259" t="s">
        <v>36</v>
      </c>
      <c r="F2351" s="409">
        <v>66934</v>
      </c>
      <c r="G2351" s="404">
        <v>70000</v>
      </c>
      <c r="H2351" s="304">
        <v>70000</v>
      </c>
      <c r="I2351" s="304">
        <v>70000</v>
      </c>
    </row>
    <row r="2352" spans="1:9">
      <c r="A2352" s="357"/>
      <c r="B2352" s="259"/>
      <c r="C2352" s="406" t="s">
        <v>1283</v>
      </c>
      <c r="D2352" s="356">
        <v>22020404</v>
      </c>
      <c r="E2352" s="259" t="s">
        <v>735</v>
      </c>
      <c r="F2352" s="409"/>
      <c r="G2352" s="404">
        <v>150000</v>
      </c>
      <c r="H2352" s="304">
        <v>150000</v>
      </c>
      <c r="I2352" s="304">
        <v>150000</v>
      </c>
    </row>
    <row r="2353" spans="1:9">
      <c r="A2353" s="357"/>
      <c r="B2353" s="259"/>
      <c r="C2353" s="406" t="s">
        <v>1283</v>
      </c>
      <c r="D2353" s="356">
        <v>22020405</v>
      </c>
      <c r="E2353" s="259" t="s">
        <v>9</v>
      </c>
      <c r="F2353" s="409">
        <v>76496</v>
      </c>
      <c r="G2353" s="404">
        <v>100000</v>
      </c>
      <c r="H2353" s="304">
        <v>100000</v>
      </c>
      <c r="I2353" s="304">
        <v>100000</v>
      </c>
    </row>
    <row r="2354" spans="1:9">
      <c r="A2354" s="357"/>
      <c r="B2354" s="259"/>
      <c r="C2354" s="406" t="s">
        <v>1283</v>
      </c>
      <c r="D2354" s="356">
        <v>22020709</v>
      </c>
      <c r="E2354" s="259" t="s">
        <v>23</v>
      </c>
      <c r="F2354" s="409">
        <v>334670</v>
      </c>
      <c r="G2354" s="404">
        <v>350000</v>
      </c>
      <c r="H2354" s="304">
        <v>350000</v>
      </c>
      <c r="I2354" s="304">
        <v>350000</v>
      </c>
    </row>
    <row r="2355" spans="1:9">
      <c r="A2355" s="357"/>
      <c r="B2355" s="259"/>
      <c r="C2355" s="406" t="s">
        <v>1283</v>
      </c>
      <c r="D2355" s="356">
        <v>22020801</v>
      </c>
      <c r="E2355" s="259" t="s">
        <v>13</v>
      </c>
      <c r="F2355" s="409">
        <v>2247070</v>
      </c>
      <c r="G2355" s="404">
        <v>720000</v>
      </c>
      <c r="H2355" s="304">
        <v>720000</v>
      </c>
      <c r="I2355" s="304">
        <v>720000</v>
      </c>
    </row>
    <row r="2356" spans="1:9">
      <c r="A2356" s="357"/>
      <c r="B2356" s="259"/>
      <c r="C2356" s="406" t="s">
        <v>1283</v>
      </c>
      <c r="D2356" s="356">
        <v>22020803</v>
      </c>
      <c r="E2356" s="259" t="s">
        <v>14</v>
      </c>
      <c r="F2356" s="409">
        <v>229488</v>
      </c>
      <c r="G2356" s="404">
        <v>360000</v>
      </c>
      <c r="H2356" s="304">
        <v>360000</v>
      </c>
      <c r="I2356" s="304">
        <v>360000</v>
      </c>
    </row>
    <row r="2357" spans="1:9">
      <c r="A2357" s="357"/>
      <c r="B2357" s="259"/>
      <c r="C2357" s="406" t="s">
        <v>1283</v>
      </c>
      <c r="D2357" s="356">
        <v>22020901</v>
      </c>
      <c r="E2357" s="259" t="s">
        <v>15</v>
      </c>
      <c r="F2357" s="409">
        <v>2868.6</v>
      </c>
      <c r="G2357" s="404">
        <v>36000</v>
      </c>
      <c r="H2357" s="304">
        <v>36000</v>
      </c>
      <c r="I2357" s="304">
        <v>36000</v>
      </c>
    </row>
    <row r="2358" spans="1:9">
      <c r="A2358" s="357"/>
      <c r="B2358" s="259"/>
      <c r="C2358" s="406" t="s">
        <v>1283</v>
      </c>
      <c r="D2358" s="356">
        <v>22021001</v>
      </c>
      <c r="E2358" s="259" t="s">
        <v>16</v>
      </c>
      <c r="F2358" s="409">
        <v>593418</v>
      </c>
      <c r="G2358" s="404">
        <v>472000</v>
      </c>
      <c r="H2358" s="304">
        <v>472000</v>
      </c>
      <c r="I2358" s="304">
        <v>472000</v>
      </c>
    </row>
    <row r="2359" spans="1:9">
      <c r="A2359" s="357"/>
      <c r="B2359" s="259"/>
      <c r="C2359" s="406" t="s">
        <v>1283</v>
      </c>
      <c r="D2359" s="356">
        <v>22021011</v>
      </c>
      <c r="E2359" s="259" t="s">
        <v>701</v>
      </c>
      <c r="F2359" s="409">
        <v>382480</v>
      </c>
      <c r="G2359" s="404">
        <v>10151400</v>
      </c>
      <c r="H2359" s="304">
        <v>28151400</v>
      </c>
      <c r="I2359" s="304">
        <v>28151400</v>
      </c>
    </row>
    <row r="2360" spans="1:9">
      <c r="A2360" s="357"/>
      <c r="B2360" s="259"/>
      <c r="C2360" s="406" t="s">
        <v>1283</v>
      </c>
      <c r="D2360" s="356">
        <v>22021012</v>
      </c>
      <c r="E2360" s="259" t="s">
        <v>702</v>
      </c>
      <c r="F2360" s="409">
        <v>578501</v>
      </c>
      <c r="G2360" s="404">
        <v>2333600</v>
      </c>
      <c r="H2360" s="304">
        <v>7333600</v>
      </c>
      <c r="I2360" s="304">
        <v>7333600</v>
      </c>
    </row>
    <row r="2361" spans="1:9">
      <c r="A2361" s="357"/>
      <c r="B2361" s="259"/>
      <c r="C2361" s="406" t="s">
        <v>1283</v>
      </c>
      <c r="D2361" s="356">
        <v>22021013</v>
      </c>
      <c r="E2361" s="259" t="s">
        <v>123</v>
      </c>
      <c r="F2361" s="409">
        <v>1347286</v>
      </c>
      <c r="G2361" s="404">
        <v>13605000</v>
      </c>
      <c r="H2361" s="304">
        <v>13605000</v>
      </c>
      <c r="I2361" s="304">
        <v>13605000</v>
      </c>
    </row>
    <row r="2362" spans="1:9">
      <c r="A2362" s="357"/>
      <c r="B2362" s="259"/>
      <c r="C2362" s="406" t="s">
        <v>1283</v>
      </c>
      <c r="D2362" s="356">
        <v>22021050</v>
      </c>
      <c r="E2362" s="259" t="s">
        <v>689</v>
      </c>
      <c r="F2362" s="409"/>
      <c r="G2362" s="404">
        <v>15392000</v>
      </c>
      <c r="H2362" s="304">
        <v>19392000</v>
      </c>
      <c r="I2362" s="304">
        <v>19392000</v>
      </c>
    </row>
    <row r="2363" spans="1:9">
      <c r="A2363" s="357"/>
      <c r="B2363" s="259"/>
      <c r="C2363" s="406" t="s">
        <v>1283</v>
      </c>
      <c r="D2363" s="356">
        <v>22020105</v>
      </c>
      <c r="E2363" s="259" t="s">
        <v>1250</v>
      </c>
      <c r="F2363" s="409">
        <v>3733004.8</v>
      </c>
      <c r="G2363" s="404"/>
      <c r="H2363" s="304"/>
      <c r="I2363" s="304"/>
    </row>
    <row r="2364" spans="1:9">
      <c r="A2364" s="357"/>
      <c r="B2364" s="259"/>
      <c r="C2364" s="406" t="s">
        <v>1283</v>
      </c>
      <c r="D2364" s="356">
        <v>22020201</v>
      </c>
      <c r="E2364" s="259" t="s">
        <v>115</v>
      </c>
      <c r="F2364" s="409">
        <v>114744</v>
      </c>
      <c r="G2364" s="404"/>
      <c r="H2364" s="304"/>
      <c r="I2364" s="304"/>
    </row>
    <row r="2365" spans="1:9">
      <c r="A2365" s="357"/>
      <c r="B2365" s="259"/>
      <c r="C2365" s="406" t="s">
        <v>1283</v>
      </c>
      <c r="D2365" s="356">
        <v>22020416</v>
      </c>
      <c r="E2365" s="259" t="s">
        <v>46</v>
      </c>
      <c r="F2365" s="409">
        <v>232356.6</v>
      </c>
      <c r="G2365" s="404"/>
      <c r="H2365" s="304"/>
      <c r="I2365" s="304"/>
    </row>
    <row r="2366" spans="1:9">
      <c r="A2366" s="357"/>
      <c r="B2366" s="259"/>
      <c r="C2366" s="406" t="s">
        <v>1283</v>
      </c>
      <c r="D2366" s="356">
        <v>22021003</v>
      </c>
      <c r="E2366" s="259" t="s">
        <v>17</v>
      </c>
      <c r="F2366" s="409">
        <v>1489759.6</v>
      </c>
      <c r="G2366" s="404"/>
      <c r="H2366" s="304"/>
      <c r="I2366" s="304"/>
    </row>
    <row r="2367" spans="1:9" s="310" customFormat="1">
      <c r="A2367" s="359" t="s">
        <v>1764</v>
      </c>
      <c r="B2367" s="308" t="s">
        <v>200</v>
      </c>
      <c r="C2367" s="407" t="s">
        <v>1287</v>
      </c>
      <c r="D2367" s="400"/>
      <c r="E2367" s="308"/>
      <c r="F2367" s="326">
        <f>SUM(F2347:F2366)</f>
        <v>16594469</v>
      </c>
      <c r="G2367" s="326">
        <f>SUM(G2347:G2366)</f>
        <v>50750678.579999998</v>
      </c>
      <c r="H2367" s="326">
        <f>SUM(H2347:H2366)</f>
        <v>76790000</v>
      </c>
      <c r="I2367" s="326">
        <f>SUM(I2347:I2366)</f>
        <v>76790000</v>
      </c>
    </row>
    <row r="2368" spans="1:9" s="310" customFormat="1">
      <c r="A2368" s="359" t="s">
        <v>1764</v>
      </c>
      <c r="B2368" s="308" t="s">
        <v>200</v>
      </c>
      <c r="C2368" s="407" t="s">
        <v>1288</v>
      </c>
      <c r="D2368" s="400"/>
      <c r="E2368" s="308"/>
      <c r="F2368" s="326">
        <f>F2367+F2346</f>
        <v>42248024</v>
      </c>
      <c r="G2368" s="326">
        <f>G2367+G2346</f>
        <v>77792876.879999995</v>
      </c>
      <c r="H2368" s="326">
        <f>H2367+H2346</f>
        <v>103832198.3</v>
      </c>
      <c r="I2368" s="326">
        <f>I2367+I2346</f>
        <v>103832198.3</v>
      </c>
    </row>
    <row r="2369" spans="1:9" s="310" customFormat="1">
      <c r="A2369" s="359"/>
      <c r="B2369" s="308"/>
      <c r="C2369" s="407"/>
      <c r="D2369" s="400"/>
      <c r="E2369" s="308"/>
      <c r="F2369" s="408"/>
      <c r="G2369" s="404"/>
      <c r="H2369" s="326"/>
      <c r="I2369" s="326"/>
    </row>
    <row r="2370" spans="1:9" s="310" customFormat="1">
      <c r="A2370" s="359" t="s">
        <v>608</v>
      </c>
      <c r="B2370" s="410" t="s">
        <v>607</v>
      </c>
      <c r="C2370" s="407"/>
      <c r="D2370" s="400"/>
      <c r="E2370" s="308"/>
      <c r="F2370" s="408"/>
      <c r="G2370" s="404"/>
      <c r="H2370" s="326"/>
      <c r="I2370" s="326"/>
    </row>
    <row r="2371" spans="1:9">
      <c r="A2371" s="357"/>
      <c r="B2371" s="259"/>
      <c r="C2371" s="402" t="s">
        <v>1281</v>
      </c>
      <c r="D2371" s="356">
        <v>21010101</v>
      </c>
      <c r="E2371" s="259" t="s">
        <v>368</v>
      </c>
      <c r="F2371" s="409">
        <v>449649314</v>
      </c>
      <c r="G2371" s="404">
        <v>0</v>
      </c>
      <c r="H2371" s="304"/>
      <c r="I2371" s="304"/>
    </row>
    <row r="2372" spans="1:9">
      <c r="A2372" s="357"/>
      <c r="B2372" s="259"/>
      <c r="C2372" s="402" t="s">
        <v>1281</v>
      </c>
      <c r="D2372" s="356">
        <v>21020101</v>
      </c>
      <c r="E2372" s="259" t="s">
        <v>377</v>
      </c>
      <c r="F2372" s="409"/>
      <c r="G2372" s="404">
        <v>0</v>
      </c>
      <c r="H2372" s="304">
        <v>48266145</v>
      </c>
      <c r="I2372" s="304">
        <v>48266145</v>
      </c>
    </row>
    <row r="2373" spans="1:9">
      <c r="A2373" s="357"/>
      <c r="B2373" s="259"/>
      <c r="C2373" s="402" t="s">
        <v>1281</v>
      </c>
      <c r="D2373" s="356">
        <v>21020102</v>
      </c>
      <c r="E2373" s="259" t="s">
        <v>99</v>
      </c>
      <c r="F2373" s="409"/>
      <c r="G2373" s="404">
        <v>0</v>
      </c>
      <c r="H2373" s="304">
        <v>19306458</v>
      </c>
      <c r="I2373" s="304">
        <v>19306458</v>
      </c>
    </row>
    <row r="2374" spans="1:9">
      <c r="A2374" s="357"/>
      <c r="B2374" s="259"/>
      <c r="C2374" s="402" t="s">
        <v>1281</v>
      </c>
      <c r="D2374" s="356">
        <v>21020103</v>
      </c>
      <c r="E2374" s="259" t="s">
        <v>370</v>
      </c>
      <c r="F2374" s="409"/>
      <c r="G2374" s="404">
        <v>0</v>
      </c>
      <c r="H2374" s="304">
        <v>9635229</v>
      </c>
      <c r="I2374" s="304">
        <v>9635229</v>
      </c>
    </row>
    <row r="2375" spans="1:9">
      <c r="A2375" s="357"/>
      <c r="B2375" s="259"/>
      <c r="C2375" s="402" t="s">
        <v>1281</v>
      </c>
      <c r="D2375" s="356">
        <v>21020104</v>
      </c>
      <c r="E2375" s="259" t="s">
        <v>371</v>
      </c>
      <c r="F2375" s="409"/>
      <c r="G2375" s="404">
        <v>0</v>
      </c>
      <c r="H2375" s="304">
        <v>9635229</v>
      </c>
      <c r="I2375" s="304">
        <v>9635229</v>
      </c>
    </row>
    <row r="2376" spans="1:9">
      <c r="A2376" s="357"/>
      <c r="B2376" s="259"/>
      <c r="C2376" s="402" t="s">
        <v>1281</v>
      </c>
      <c r="D2376" s="356">
        <v>21020105</v>
      </c>
      <c r="E2376" s="259" t="s">
        <v>372</v>
      </c>
      <c r="F2376" s="409"/>
      <c r="G2376" s="404">
        <v>0</v>
      </c>
      <c r="H2376" s="304">
        <v>1094345</v>
      </c>
      <c r="I2376" s="304">
        <v>1094345</v>
      </c>
    </row>
    <row r="2377" spans="1:9">
      <c r="A2377" s="357"/>
      <c r="B2377" s="259"/>
      <c r="C2377" s="402" t="s">
        <v>1281</v>
      </c>
      <c r="D2377" s="356">
        <v>21020106</v>
      </c>
      <c r="E2377" s="259" t="s">
        <v>373</v>
      </c>
      <c r="F2377" s="409"/>
      <c r="G2377" s="404">
        <v>0</v>
      </c>
      <c r="H2377" s="304">
        <v>231677494</v>
      </c>
      <c r="I2377" s="304">
        <v>231677494</v>
      </c>
    </row>
    <row r="2378" spans="1:9">
      <c r="A2378" s="357"/>
      <c r="B2378" s="259"/>
      <c r="C2378" s="402" t="s">
        <v>1281</v>
      </c>
      <c r="D2378" s="356">
        <v>21020107</v>
      </c>
      <c r="E2378" s="259" t="s">
        <v>374</v>
      </c>
      <c r="F2378" s="409"/>
      <c r="G2378" s="404">
        <v>0</v>
      </c>
      <c r="H2378" s="304">
        <v>10584</v>
      </c>
      <c r="I2378" s="304">
        <v>10584</v>
      </c>
    </row>
    <row r="2379" spans="1:9">
      <c r="A2379" s="357"/>
      <c r="B2379" s="259"/>
      <c r="C2379" s="402" t="s">
        <v>1281</v>
      </c>
      <c r="D2379" s="400">
        <v>21020143</v>
      </c>
      <c r="E2379" s="259" t="s">
        <v>398</v>
      </c>
      <c r="F2379" s="409"/>
      <c r="G2379" s="404">
        <v>0</v>
      </c>
      <c r="H2379" s="304">
        <v>41252316</v>
      </c>
      <c r="I2379" s="304">
        <v>41252316</v>
      </c>
    </row>
    <row r="2380" spans="1:9">
      <c r="A2380" s="357"/>
      <c r="B2380" s="259"/>
      <c r="C2380" s="402" t="s">
        <v>1281</v>
      </c>
      <c r="D2380" s="400" t="s">
        <v>2157</v>
      </c>
      <c r="E2380" s="259" t="s">
        <v>1613</v>
      </c>
      <c r="F2380" s="409"/>
      <c r="G2380" s="404">
        <v>0</v>
      </c>
      <c r="H2380" s="304">
        <v>7500421</v>
      </c>
      <c r="I2380" s="304">
        <v>7500421</v>
      </c>
    </row>
    <row r="2381" spans="1:9" s="310" customFormat="1">
      <c r="A2381" s="359" t="s">
        <v>608</v>
      </c>
      <c r="B2381" s="308" t="s">
        <v>1992</v>
      </c>
      <c r="C2381" s="405" t="s">
        <v>1282</v>
      </c>
      <c r="D2381" s="400"/>
      <c r="E2381" s="308"/>
      <c r="F2381" s="408">
        <f>SUM(F2371:F2380)</f>
        <v>449649314</v>
      </c>
      <c r="G2381" s="326">
        <f>SUM(G2371:G2380)</f>
        <v>0</v>
      </c>
      <c r="H2381" s="326">
        <f>SUM(H2371:H2380)</f>
        <v>368378221</v>
      </c>
      <c r="I2381" s="326">
        <f>SUM(I2371:I2380)</f>
        <v>368378221</v>
      </c>
    </row>
    <row r="2382" spans="1:9">
      <c r="A2382" s="357"/>
      <c r="B2382" s="259"/>
      <c r="C2382" s="406" t="s">
        <v>1283</v>
      </c>
      <c r="D2382" s="356">
        <v>21020122</v>
      </c>
      <c r="E2382" s="259" t="s">
        <v>130</v>
      </c>
      <c r="F2382" s="409"/>
      <c r="G2382" s="404">
        <v>0</v>
      </c>
      <c r="H2382" s="304">
        <v>852100</v>
      </c>
      <c r="I2382" s="304">
        <v>852100</v>
      </c>
    </row>
    <row r="2383" spans="1:9">
      <c r="A2383" s="357"/>
      <c r="B2383" s="259"/>
      <c r="C2383" s="406" t="s">
        <v>1283</v>
      </c>
      <c r="D2383" s="356">
        <v>22020105</v>
      </c>
      <c r="E2383" s="259" t="s">
        <v>1250</v>
      </c>
      <c r="F2383" s="409">
        <v>7649600</v>
      </c>
      <c r="G2383" s="404">
        <v>0</v>
      </c>
      <c r="H2383" s="304">
        <v>1312175</v>
      </c>
      <c r="I2383" s="304">
        <v>1312175</v>
      </c>
    </row>
    <row r="2384" spans="1:9">
      <c r="A2384" s="357"/>
      <c r="B2384" s="259"/>
      <c r="C2384" s="406" t="s">
        <v>1283</v>
      </c>
      <c r="D2384" s="356">
        <v>22020203</v>
      </c>
      <c r="E2384" s="259" t="s">
        <v>20</v>
      </c>
      <c r="F2384" s="409"/>
      <c r="G2384" s="404">
        <v>0</v>
      </c>
      <c r="H2384" s="304">
        <v>195000</v>
      </c>
      <c r="I2384" s="304">
        <v>195000</v>
      </c>
    </row>
    <row r="2385" spans="1:9">
      <c r="A2385" s="357"/>
      <c r="B2385" s="259"/>
      <c r="C2385" s="406" t="s">
        <v>1283</v>
      </c>
      <c r="D2385" s="356">
        <v>22020205</v>
      </c>
      <c r="E2385" s="259" t="s">
        <v>53</v>
      </c>
      <c r="F2385" s="409"/>
      <c r="G2385" s="404">
        <v>0</v>
      </c>
      <c r="H2385" s="304">
        <v>60000</v>
      </c>
      <c r="I2385" s="304">
        <v>60000</v>
      </c>
    </row>
    <row r="2386" spans="1:9">
      <c r="A2386" s="357"/>
      <c r="B2386" s="259"/>
      <c r="C2386" s="406" t="s">
        <v>1283</v>
      </c>
      <c r="D2386" s="356">
        <v>22020301</v>
      </c>
      <c r="E2386" s="259" t="s">
        <v>5</v>
      </c>
      <c r="F2386" s="409">
        <v>1912400</v>
      </c>
      <c r="G2386" s="404">
        <v>0</v>
      </c>
      <c r="H2386" s="304">
        <v>41500</v>
      </c>
      <c r="I2386" s="304">
        <v>41500</v>
      </c>
    </row>
    <row r="2387" spans="1:9">
      <c r="A2387" s="357"/>
      <c r="B2387" s="259"/>
      <c r="C2387" s="406" t="s">
        <v>1283</v>
      </c>
      <c r="D2387" s="356">
        <v>22020303</v>
      </c>
      <c r="E2387" s="259" t="s">
        <v>6</v>
      </c>
      <c r="F2387" s="409"/>
      <c r="G2387" s="404">
        <v>0</v>
      </c>
      <c r="H2387" s="304">
        <v>219000</v>
      </c>
      <c r="I2387" s="304">
        <v>219000</v>
      </c>
    </row>
    <row r="2388" spans="1:9">
      <c r="A2388" s="357"/>
      <c r="B2388" s="259"/>
      <c r="C2388" s="406" t="s">
        <v>1283</v>
      </c>
      <c r="D2388" s="356">
        <v>22020305</v>
      </c>
      <c r="E2388" s="259" t="s">
        <v>35</v>
      </c>
      <c r="F2388" s="409"/>
      <c r="G2388" s="404">
        <v>0</v>
      </c>
      <c r="H2388" s="304">
        <v>208200</v>
      </c>
      <c r="I2388" s="304">
        <v>208200</v>
      </c>
    </row>
    <row r="2389" spans="1:9">
      <c r="A2389" s="357"/>
      <c r="B2389" s="259"/>
      <c r="C2389" s="406" t="s">
        <v>1283</v>
      </c>
      <c r="D2389" s="356">
        <v>22020315</v>
      </c>
      <c r="E2389" s="259" t="s">
        <v>8</v>
      </c>
      <c r="F2389" s="409"/>
      <c r="G2389" s="404">
        <v>0</v>
      </c>
      <c r="H2389" s="304">
        <v>120000</v>
      </c>
      <c r="I2389" s="304">
        <v>120000</v>
      </c>
    </row>
    <row r="2390" spans="1:9">
      <c r="A2390" s="357"/>
      <c r="B2390" s="259"/>
      <c r="C2390" s="406" t="s">
        <v>1283</v>
      </c>
      <c r="D2390" s="356">
        <v>22020401</v>
      </c>
      <c r="E2390" s="259" t="s">
        <v>1985</v>
      </c>
      <c r="F2390" s="409">
        <v>176944.81</v>
      </c>
      <c r="G2390" s="404">
        <v>0</v>
      </c>
      <c r="H2390" s="304">
        <v>173400</v>
      </c>
      <c r="I2390" s="304">
        <v>173400</v>
      </c>
    </row>
    <row r="2391" spans="1:9">
      <c r="A2391" s="357"/>
      <c r="B2391" s="259"/>
      <c r="C2391" s="406" t="s">
        <v>1283</v>
      </c>
      <c r="D2391" s="356">
        <v>22020403</v>
      </c>
      <c r="E2391" s="259" t="s">
        <v>58</v>
      </c>
      <c r="F2391" s="409">
        <v>4781000</v>
      </c>
      <c r="G2391" s="404">
        <v>0</v>
      </c>
      <c r="H2391" s="304">
        <v>0</v>
      </c>
      <c r="I2391" s="304">
        <v>0</v>
      </c>
    </row>
    <row r="2392" spans="1:9">
      <c r="A2392" s="357"/>
      <c r="B2392" s="259"/>
      <c r="C2392" s="406" t="s">
        <v>1283</v>
      </c>
      <c r="D2392" s="356">
        <v>22020405</v>
      </c>
      <c r="E2392" s="259" t="s">
        <v>9</v>
      </c>
      <c r="F2392" s="409">
        <v>344232</v>
      </c>
      <c r="G2392" s="404">
        <v>0</v>
      </c>
      <c r="H2392" s="304">
        <v>210000</v>
      </c>
      <c r="I2392" s="304">
        <v>210000</v>
      </c>
    </row>
    <row r="2393" spans="1:9">
      <c r="A2393" s="357"/>
      <c r="B2393" s="259"/>
      <c r="C2393" s="406" t="s">
        <v>1283</v>
      </c>
      <c r="D2393" s="356">
        <v>22020709</v>
      </c>
      <c r="E2393" s="259" t="s">
        <v>23</v>
      </c>
      <c r="F2393" s="409">
        <v>382480</v>
      </c>
      <c r="G2393" s="404">
        <v>0</v>
      </c>
      <c r="H2393" s="304">
        <v>200000</v>
      </c>
      <c r="I2393" s="304">
        <v>200000</v>
      </c>
    </row>
    <row r="2394" spans="1:9">
      <c r="A2394" s="357"/>
      <c r="B2394" s="259"/>
      <c r="C2394" s="406" t="s">
        <v>1283</v>
      </c>
      <c r="D2394" s="356">
        <v>22021003</v>
      </c>
      <c r="E2394" s="259" t="s">
        <v>17</v>
      </c>
      <c r="F2394" s="409">
        <v>239050</v>
      </c>
      <c r="G2394" s="404">
        <v>0</v>
      </c>
      <c r="H2394" s="304">
        <v>0</v>
      </c>
      <c r="I2394" s="304">
        <v>0</v>
      </c>
    </row>
    <row r="2395" spans="1:9">
      <c r="A2395" s="357"/>
      <c r="B2395" s="259"/>
      <c r="C2395" s="406" t="s">
        <v>1283</v>
      </c>
      <c r="D2395" s="356">
        <v>22020801</v>
      </c>
      <c r="E2395" s="259" t="s">
        <v>13</v>
      </c>
      <c r="F2395" s="409">
        <v>2088331.24</v>
      </c>
      <c r="G2395" s="404">
        <v>0</v>
      </c>
      <c r="H2395" s="304">
        <v>2075820</v>
      </c>
      <c r="I2395" s="304">
        <v>2075820</v>
      </c>
    </row>
    <row r="2396" spans="1:9">
      <c r="A2396" s="357"/>
      <c r="B2396" s="259"/>
      <c r="C2396" s="406" t="s">
        <v>1283</v>
      </c>
      <c r="D2396" s="356">
        <v>22020307</v>
      </c>
      <c r="E2396" s="259" t="s">
        <v>80</v>
      </c>
      <c r="F2396" s="409">
        <v>22948.799999999999</v>
      </c>
      <c r="G2396" s="404"/>
      <c r="H2396" s="304"/>
      <c r="I2396" s="304"/>
    </row>
    <row r="2397" spans="1:9">
      <c r="A2397" s="357"/>
      <c r="B2397" s="259"/>
      <c r="C2397" s="406" t="s">
        <v>1283</v>
      </c>
      <c r="D2397" s="356">
        <v>22020404</v>
      </c>
      <c r="E2397" s="259" t="s">
        <v>1269</v>
      </c>
      <c r="F2397" s="409">
        <v>721931</v>
      </c>
      <c r="G2397" s="404"/>
      <c r="H2397" s="304"/>
      <c r="I2397" s="304"/>
    </row>
    <row r="2398" spans="1:9">
      <c r="A2398" s="357"/>
      <c r="B2398" s="259"/>
      <c r="C2398" s="406" t="s">
        <v>1283</v>
      </c>
      <c r="D2398" s="356">
        <v>22020803</v>
      </c>
      <c r="E2398" s="259" t="s">
        <v>14</v>
      </c>
      <c r="F2398" s="409">
        <v>395866.8</v>
      </c>
      <c r="G2398" s="404"/>
      <c r="H2398" s="304"/>
      <c r="I2398" s="304"/>
    </row>
    <row r="2399" spans="1:9">
      <c r="A2399" s="357"/>
      <c r="B2399" s="259"/>
      <c r="C2399" s="406" t="s">
        <v>1283</v>
      </c>
      <c r="D2399" s="356">
        <v>22020901</v>
      </c>
      <c r="E2399" s="259" t="s">
        <v>15</v>
      </c>
      <c r="F2399" s="409">
        <v>38248</v>
      </c>
      <c r="G2399" s="404"/>
      <c r="H2399" s="304"/>
      <c r="I2399" s="304"/>
    </row>
    <row r="2400" spans="1:9">
      <c r="A2400" s="357"/>
      <c r="B2400" s="259"/>
      <c r="C2400" s="406" t="s">
        <v>1283</v>
      </c>
      <c r="D2400" s="356">
        <v>22021001</v>
      </c>
      <c r="E2400" s="259" t="s">
        <v>16</v>
      </c>
      <c r="F2400" s="409">
        <v>286860</v>
      </c>
      <c r="G2400" s="404"/>
      <c r="H2400" s="304"/>
      <c r="I2400" s="304"/>
    </row>
    <row r="2401" spans="1:9">
      <c r="A2401" s="357"/>
      <c r="B2401" s="259"/>
      <c r="C2401" s="406" t="s">
        <v>1283</v>
      </c>
      <c r="D2401" s="356">
        <v>22021009</v>
      </c>
      <c r="E2401" s="259" t="s">
        <v>101</v>
      </c>
      <c r="F2401" s="409">
        <v>791733.6</v>
      </c>
      <c r="G2401" s="404"/>
      <c r="H2401" s="304"/>
      <c r="I2401" s="304"/>
    </row>
    <row r="2402" spans="1:9" s="310" customFormat="1">
      <c r="A2402" s="359" t="s">
        <v>608</v>
      </c>
      <c r="B2402" s="308" t="s">
        <v>1992</v>
      </c>
      <c r="C2402" s="407" t="s">
        <v>1287</v>
      </c>
      <c r="D2402" s="400"/>
      <c r="E2402" s="308"/>
      <c r="F2402" s="408">
        <f>SUM(F2383:F2401)</f>
        <v>19831626.250000004</v>
      </c>
      <c r="G2402" s="326">
        <f>SUM(G2382:G2401)</f>
        <v>0</v>
      </c>
      <c r="H2402" s="326">
        <f>SUM(H2382:H2401)</f>
        <v>5667195</v>
      </c>
      <c r="I2402" s="326">
        <f>SUM(I2382:I2401)</f>
        <v>5667195</v>
      </c>
    </row>
    <row r="2403" spans="1:9" s="310" customFormat="1">
      <c r="A2403" s="359" t="s">
        <v>608</v>
      </c>
      <c r="B2403" s="308" t="s">
        <v>1992</v>
      </c>
      <c r="C2403" s="407" t="s">
        <v>1288</v>
      </c>
      <c r="D2403" s="400"/>
      <c r="E2403" s="308"/>
      <c r="F2403" s="326">
        <f>F2402+F2381</f>
        <v>469480940.25</v>
      </c>
      <c r="G2403" s="326">
        <f>G2402+G2381</f>
        <v>0</v>
      </c>
      <c r="H2403" s="326">
        <f>H2402+H2381</f>
        <v>374045416</v>
      </c>
      <c r="I2403" s="326">
        <f>I2402+I2381</f>
        <v>374045416</v>
      </c>
    </row>
    <row r="2404" spans="1:9" s="310" customFormat="1">
      <c r="A2404" s="359"/>
      <c r="B2404" s="308"/>
      <c r="C2404" s="407"/>
      <c r="D2404" s="400"/>
      <c r="E2404" s="308"/>
      <c r="F2404" s="408"/>
      <c r="G2404" s="404"/>
      <c r="H2404" s="326"/>
      <c r="I2404" s="326"/>
    </row>
    <row r="2405" spans="1:9" s="310" customFormat="1">
      <c r="A2405" s="359" t="s">
        <v>608</v>
      </c>
      <c r="B2405" s="410" t="s">
        <v>201</v>
      </c>
      <c r="C2405" s="407"/>
      <c r="D2405" s="400"/>
      <c r="E2405" s="308"/>
      <c r="F2405" s="408"/>
      <c r="G2405" s="404"/>
      <c r="H2405" s="326"/>
      <c r="I2405" s="326"/>
    </row>
    <row r="2406" spans="1:9">
      <c r="A2406" s="357"/>
      <c r="B2406" s="259"/>
      <c r="C2406" s="402" t="s">
        <v>1281</v>
      </c>
      <c r="D2406" s="356">
        <v>21010101</v>
      </c>
      <c r="E2406" s="259" t="s">
        <v>368</v>
      </c>
      <c r="F2406" s="409">
        <v>43824360</v>
      </c>
      <c r="G2406" s="404">
        <v>29696874.239999957</v>
      </c>
      <c r="H2406" s="404">
        <v>29696874.239999957</v>
      </c>
      <c r="I2406" s="404">
        <v>29696874.239999957</v>
      </c>
    </row>
    <row r="2407" spans="1:9">
      <c r="A2407" s="357"/>
      <c r="B2407" s="259"/>
      <c r="C2407" s="402" t="s">
        <v>1281</v>
      </c>
      <c r="D2407" s="356">
        <v>21020101</v>
      </c>
      <c r="E2407" s="402" t="s">
        <v>369</v>
      </c>
      <c r="F2407" s="403"/>
      <c r="G2407" s="404">
        <v>6914739.839999998</v>
      </c>
      <c r="H2407" s="404">
        <v>6914739.839999998</v>
      </c>
      <c r="I2407" s="404">
        <v>6914739.839999998</v>
      </c>
    </row>
    <row r="2408" spans="1:9">
      <c r="A2408" s="357"/>
      <c r="B2408" s="259"/>
      <c r="C2408" s="402" t="s">
        <v>1281</v>
      </c>
      <c r="D2408" s="356">
        <v>21020102</v>
      </c>
      <c r="E2408" s="259" t="s">
        <v>99</v>
      </c>
      <c r="F2408" s="409"/>
      <c r="G2408" s="404">
        <v>3123454.2</v>
      </c>
      <c r="H2408" s="404">
        <v>3123454.2</v>
      </c>
      <c r="I2408" s="404">
        <v>3123454.2</v>
      </c>
    </row>
    <row r="2409" spans="1:9">
      <c r="A2409" s="357"/>
      <c r="B2409" s="259"/>
      <c r="C2409" s="402" t="s">
        <v>1281</v>
      </c>
      <c r="D2409" s="356">
        <v>21020103</v>
      </c>
      <c r="E2409" s="259" t="s">
        <v>370</v>
      </c>
      <c r="F2409" s="409"/>
      <c r="G2409" s="404">
        <v>2410525.3200000026</v>
      </c>
      <c r="H2409" s="404">
        <v>2410525.3200000026</v>
      </c>
      <c r="I2409" s="404">
        <v>2410525.3200000026</v>
      </c>
    </row>
    <row r="2410" spans="1:9">
      <c r="A2410" s="357"/>
      <c r="B2410" s="259"/>
      <c r="C2410" s="402" t="s">
        <v>1281</v>
      </c>
      <c r="D2410" s="356">
        <v>21020104</v>
      </c>
      <c r="E2410" s="259" t="s">
        <v>371</v>
      </c>
      <c r="F2410" s="409"/>
      <c r="G2410" s="404">
        <v>2410525.3200000026</v>
      </c>
      <c r="H2410" s="404">
        <v>2410525.3200000026</v>
      </c>
      <c r="I2410" s="404">
        <v>2410525.3200000026</v>
      </c>
    </row>
    <row r="2411" spans="1:9">
      <c r="A2411" s="357"/>
      <c r="B2411" s="259"/>
      <c r="C2411" s="402" t="s">
        <v>1281</v>
      </c>
      <c r="D2411" s="356">
        <v>21020105</v>
      </c>
      <c r="E2411" s="259" t="s">
        <v>372</v>
      </c>
      <c r="F2411" s="409"/>
      <c r="G2411" s="404">
        <v>2410525.3200000026</v>
      </c>
      <c r="H2411" s="404">
        <v>2410525.3200000026</v>
      </c>
      <c r="I2411" s="404">
        <v>2410525.3200000026</v>
      </c>
    </row>
    <row r="2412" spans="1:9">
      <c r="A2412" s="357"/>
      <c r="B2412" s="259"/>
      <c r="C2412" s="402" t="s">
        <v>1281</v>
      </c>
      <c r="D2412" s="356">
        <v>21020106</v>
      </c>
      <c r="E2412" s="259" t="s">
        <v>373</v>
      </c>
      <c r="F2412" s="409"/>
      <c r="G2412" s="404">
        <v>2969687.4239999959</v>
      </c>
      <c r="H2412" s="404">
        <v>2969687.4239999959</v>
      </c>
      <c r="I2412" s="404">
        <v>2969687.4239999959</v>
      </c>
    </row>
    <row r="2413" spans="1:9">
      <c r="A2413" s="357"/>
      <c r="B2413" s="259"/>
      <c r="C2413" s="402" t="s">
        <v>1281</v>
      </c>
      <c r="D2413" s="356">
        <v>21020107</v>
      </c>
      <c r="E2413" s="259" t="s">
        <v>374</v>
      </c>
      <c r="F2413" s="409"/>
      <c r="G2413" s="404">
        <v>564312.24</v>
      </c>
      <c r="H2413" s="404">
        <v>564312.24</v>
      </c>
      <c r="I2413" s="404">
        <v>564312.24</v>
      </c>
    </row>
    <row r="2414" spans="1:9">
      <c r="A2414" s="357"/>
      <c r="B2414" s="259"/>
      <c r="C2414" s="402" t="s">
        <v>1281</v>
      </c>
      <c r="D2414" s="400" t="s">
        <v>2157</v>
      </c>
      <c r="E2414" s="259" t="s">
        <v>1613</v>
      </c>
      <c r="F2414" s="409"/>
      <c r="G2414" s="404">
        <v>2237104.2000000007</v>
      </c>
      <c r="H2414" s="404">
        <v>2237104.2000000007</v>
      </c>
      <c r="I2414" s="404">
        <v>2237104.2000000007</v>
      </c>
    </row>
    <row r="2415" spans="1:9">
      <c r="A2415" s="357"/>
      <c r="B2415" s="259"/>
      <c r="C2415" s="402" t="s">
        <v>1281</v>
      </c>
      <c r="D2415" s="400">
        <v>21020143</v>
      </c>
      <c r="E2415" s="259" t="s">
        <v>398</v>
      </c>
      <c r="F2415" s="409"/>
      <c r="G2415" s="404">
        <v>7414923.9599999934</v>
      </c>
      <c r="H2415" s="404">
        <v>7414923.9599999934</v>
      </c>
      <c r="I2415" s="404">
        <v>7414923.9599999934</v>
      </c>
    </row>
    <row r="2416" spans="1:9" s="310" customFormat="1" ht="31.5">
      <c r="A2416" s="359" t="s">
        <v>608</v>
      </c>
      <c r="B2416" s="308" t="s">
        <v>201</v>
      </c>
      <c r="C2416" s="405" t="s">
        <v>1282</v>
      </c>
      <c r="D2416" s="400"/>
      <c r="E2416" s="308"/>
      <c r="F2416" s="408">
        <f>SUM(F2406:F2415)</f>
        <v>43824360</v>
      </c>
      <c r="G2416" s="326">
        <f>SUM(G2406:G2415)</f>
        <v>60152672.063999951</v>
      </c>
      <c r="H2416" s="326">
        <f>SUM(H2406:H2415)</f>
        <v>60152672.063999951</v>
      </c>
      <c r="I2416" s="326">
        <f>SUM(I2406:I2415)</f>
        <v>60152672.063999951</v>
      </c>
    </row>
    <row r="2417" spans="1:9">
      <c r="A2417" s="357"/>
      <c r="B2417" s="259"/>
      <c r="C2417" s="406" t="s">
        <v>1283</v>
      </c>
      <c r="D2417" s="356">
        <v>22020114</v>
      </c>
      <c r="E2417" s="259" t="s">
        <v>703</v>
      </c>
      <c r="F2417" s="409">
        <v>588063</v>
      </c>
      <c r="G2417" s="404">
        <v>480000</v>
      </c>
      <c r="H2417" s="304">
        <v>480000</v>
      </c>
      <c r="I2417" s="304">
        <v>480000</v>
      </c>
    </row>
    <row r="2418" spans="1:9">
      <c r="A2418" s="357"/>
      <c r="B2418" s="259"/>
      <c r="C2418" s="406" t="s">
        <v>1283</v>
      </c>
      <c r="D2418" s="356">
        <v>22020105</v>
      </c>
      <c r="E2418" s="259" t="s">
        <v>1250</v>
      </c>
      <c r="F2418" s="409"/>
      <c r="G2418" s="404">
        <v>500000</v>
      </c>
      <c r="H2418" s="304"/>
      <c r="I2418" s="304"/>
    </row>
    <row r="2419" spans="1:9">
      <c r="A2419" s="357"/>
      <c r="B2419" s="259"/>
      <c r="C2419" s="406" t="s">
        <v>1283</v>
      </c>
      <c r="D2419" s="356">
        <v>22020201</v>
      </c>
      <c r="E2419" s="259" t="s">
        <v>115</v>
      </c>
      <c r="F2419" s="409">
        <v>267736</v>
      </c>
      <c r="G2419" s="404">
        <v>400000</v>
      </c>
      <c r="H2419" s="304">
        <v>600000</v>
      </c>
      <c r="I2419" s="304">
        <v>600000</v>
      </c>
    </row>
    <row r="2420" spans="1:9">
      <c r="A2420" s="357"/>
      <c r="B2420" s="259"/>
      <c r="C2420" s="406" t="s">
        <v>1283</v>
      </c>
      <c r="D2420" s="356">
        <v>22020203</v>
      </c>
      <c r="E2420" s="259" t="s">
        <v>20</v>
      </c>
      <c r="F2420" s="409">
        <v>114744</v>
      </c>
      <c r="G2420" s="404">
        <v>50000</v>
      </c>
      <c r="H2420" s="304">
        <v>50000</v>
      </c>
      <c r="I2420" s="304">
        <v>50000</v>
      </c>
    </row>
    <row r="2421" spans="1:9">
      <c r="A2421" s="357"/>
      <c r="B2421" s="259"/>
      <c r="C2421" s="406" t="s">
        <v>1283</v>
      </c>
      <c r="D2421" s="356">
        <v>22020205</v>
      </c>
      <c r="E2421" s="259" t="s">
        <v>53</v>
      </c>
      <c r="F2421" s="409">
        <v>114744</v>
      </c>
      <c r="G2421" s="404">
        <v>120000</v>
      </c>
      <c r="H2421" s="304">
        <v>120000</v>
      </c>
      <c r="I2421" s="304">
        <v>120000</v>
      </c>
    </row>
    <row r="2422" spans="1:9">
      <c r="A2422" s="357"/>
      <c r="B2422" s="259"/>
      <c r="C2422" s="406" t="s">
        <v>1283</v>
      </c>
      <c r="D2422" s="356">
        <v>22020301</v>
      </c>
      <c r="E2422" s="259" t="s">
        <v>5</v>
      </c>
      <c r="F2422" s="409">
        <v>607194</v>
      </c>
      <c r="G2422" s="404">
        <v>540000</v>
      </c>
      <c r="H2422" s="304">
        <v>740000</v>
      </c>
      <c r="I2422" s="304">
        <v>740000</v>
      </c>
    </row>
    <row r="2423" spans="1:9">
      <c r="A2423" s="357"/>
      <c r="B2423" s="259"/>
      <c r="C2423" s="406" t="s">
        <v>1283</v>
      </c>
      <c r="D2423" s="356">
        <v>22020302</v>
      </c>
      <c r="E2423" s="259" t="s">
        <v>91</v>
      </c>
      <c r="F2423" s="409">
        <v>478100</v>
      </c>
      <c r="G2423" s="404">
        <v>375000</v>
      </c>
      <c r="H2423" s="304">
        <v>875000</v>
      </c>
      <c r="I2423" s="304">
        <v>875000</v>
      </c>
    </row>
    <row r="2424" spans="1:9">
      <c r="A2424" s="357"/>
      <c r="B2424" s="259"/>
      <c r="C2424" s="406" t="s">
        <v>1283</v>
      </c>
      <c r="D2424" s="356">
        <v>22020305</v>
      </c>
      <c r="E2424" s="259" t="s">
        <v>35</v>
      </c>
      <c r="F2424" s="409">
        <v>143430</v>
      </c>
      <c r="G2424" s="404">
        <v>470000</v>
      </c>
      <c r="H2424" s="304">
        <v>470000</v>
      </c>
      <c r="I2424" s="304">
        <v>470000</v>
      </c>
    </row>
    <row r="2425" spans="1:9">
      <c r="A2425" s="357"/>
      <c r="B2425" s="259"/>
      <c r="C2425" s="406" t="s">
        <v>1283</v>
      </c>
      <c r="D2425" s="356">
        <v>22020307</v>
      </c>
      <c r="E2425" s="259" t="s">
        <v>80</v>
      </c>
      <c r="F2425" s="409">
        <v>382480</v>
      </c>
      <c r="G2425" s="404">
        <v>440000</v>
      </c>
      <c r="H2425" s="304">
        <v>440000</v>
      </c>
      <c r="I2425" s="304">
        <v>440000</v>
      </c>
    </row>
    <row r="2426" spans="1:9">
      <c r="A2426" s="357"/>
      <c r="B2426" s="259"/>
      <c r="C2426" s="406" t="s">
        <v>1283</v>
      </c>
      <c r="D2426" s="356">
        <v>22020417</v>
      </c>
      <c r="E2426" s="259" t="s">
        <v>1259</v>
      </c>
      <c r="F2426" s="409"/>
      <c r="G2426" s="404">
        <v>550000</v>
      </c>
      <c r="H2426" s="304">
        <v>750000</v>
      </c>
      <c r="I2426" s="304">
        <v>750000</v>
      </c>
    </row>
    <row r="2427" spans="1:9">
      <c r="A2427" s="357"/>
      <c r="B2427" s="259"/>
      <c r="C2427" s="406" t="s">
        <v>1283</v>
      </c>
      <c r="D2427" s="356">
        <v>22020601</v>
      </c>
      <c r="E2427" s="259" t="s">
        <v>37</v>
      </c>
      <c r="F2427" s="409"/>
      <c r="G2427" s="404">
        <v>200000</v>
      </c>
      <c r="H2427" s="304">
        <v>500000</v>
      </c>
      <c r="I2427" s="304">
        <v>500000</v>
      </c>
    </row>
    <row r="2428" spans="1:9">
      <c r="A2428" s="357"/>
      <c r="B2428" s="259"/>
      <c r="C2428" s="406" t="s">
        <v>1283</v>
      </c>
      <c r="D2428" s="356">
        <v>22020709</v>
      </c>
      <c r="E2428" s="259" t="s">
        <v>23</v>
      </c>
      <c r="F2428" s="409">
        <v>95620</v>
      </c>
      <c r="G2428" s="404">
        <v>300000</v>
      </c>
      <c r="H2428" s="304">
        <v>300000</v>
      </c>
      <c r="I2428" s="304">
        <v>300000</v>
      </c>
    </row>
    <row r="2429" spans="1:9">
      <c r="A2429" s="357"/>
      <c r="B2429" s="259"/>
      <c r="C2429" s="406" t="s">
        <v>1283</v>
      </c>
      <c r="D2429" s="356">
        <v>22020901</v>
      </c>
      <c r="E2429" s="259" t="s">
        <v>15</v>
      </c>
      <c r="F2429" s="409">
        <v>4781</v>
      </c>
      <c r="G2429" s="404">
        <v>120000</v>
      </c>
      <c r="H2429" s="304">
        <v>120000</v>
      </c>
      <c r="I2429" s="304">
        <v>120000</v>
      </c>
    </row>
    <row r="2430" spans="1:9">
      <c r="A2430" s="357"/>
      <c r="B2430" s="259"/>
      <c r="C2430" s="406" t="s">
        <v>1283</v>
      </c>
      <c r="D2430" s="356">
        <v>22021009</v>
      </c>
      <c r="E2430" s="259" t="s">
        <v>101</v>
      </c>
      <c r="F2430" s="409">
        <v>286860</v>
      </c>
      <c r="G2430" s="404">
        <v>300000</v>
      </c>
      <c r="H2430" s="304">
        <v>900000</v>
      </c>
      <c r="I2430" s="304">
        <v>900000</v>
      </c>
    </row>
    <row r="2431" spans="1:9">
      <c r="A2431" s="357"/>
      <c r="B2431" s="259"/>
      <c r="C2431" s="406" t="s">
        <v>1283</v>
      </c>
      <c r="D2431" s="356">
        <v>22020303</v>
      </c>
      <c r="E2431" s="259" t="s">
        <v>6</v>
      </c>
      <c r="F2431" s="409">
        <v>38248</v>
      </c>
      <c r="G2431" s="404"/>
      <c r="H2431" s="304"/>
      <c r="I2431" s="304"/>
    </row>
    <row r="2432" spans="1:9">
      <c r="A2432" s="357"/>
      <c r="B2432" s="259"/>
      <c r="C2432" s="406" t="s">
        <v>1283</v>
      </c>
      <c r="D2432" s="356">
        <v>22020404</v>
      </c>
      <c r="E2432" s="259" t="s">
        <v>735</v>
      </c>
      <c r="F2432" s="409">
        <v>162555</v>
      </c>
      <c r="G2432" s="404"/>
      <c r="H2432" s="304"/>
      <c r="I2432" s="304"/>
    </row>
    <row r="2433" spans="1:9">
      <c r="A2433" s="357"/>
      <c r="B2433" s="259"/>
      <c r="C2433" s="406" t="s">
        <v>1283</v>
      </c>
      <c r="D2433" s="356">
        <v>22020803</v>
      </c>
      <c r="E2433" s="259" t="s">
        <v>14</v>
      </c>
      <c r="F2433" s="409">
        <v>143430</v>
      </c>
      <c r="G2433" s="404"/>
      <c r="H2433" s="304"/>
      <c r="I2433" s="304"/>
    </row>
    <row r="2434" spans="1:9" s="310" customFormat="1" ht="31.5">
      <c r="A2434" s="359" t="s">
        <v>608</v>
      </c>
      <c r="B2434" s="308" t="s">
        <v>201</v>
      </c>
      <c r="C2434" s="407" t="s">
        <v>1287</v>
      </c>
      <c r="D2434" s="400"/>
      <c r="E2434" s="308"/>
      <c r="F2434" s="326">
        <f>SUM(F2417:F2433)</f>
        <v>3427985</v>
      </c>
      <c r="G2434" s="326">
        <f>SUM(G2417:G2433)</f>
        <v>4845000</v>
      </c>
      <c r="H2434" s="326">
        <f>SUM(H2417:H2433)</f>
        <v>6345000</v>
      </c>
      <c r="I2434" s="326">
        <f>SUM(I2417:I2433)</f>
        <v>6345000</v>
      </c>
    </row>
    <row r="2435" spans="1:9" s="310" customFormat="1" ht="31.5">
      <c r="A2435" s="359" t="s">
        <v>608</v>
      </c>
      <c r="B2435" s="308" t="s">
        <v>201</v>
      </c>
      <c r="C2435" s="407" t="s">
        <v>1288</v>
      </c>
      <c r="D2435" s="400"/>
      <c r="E2435" s="308"/>
      <c r="F2435" s="326">
        <f>F2434+F2416</f>
        <v>47252345</v>
      </c>
      <c r="G2435" s="326">
        <f>G2434+G2416</f>
        <v>64997672.063999951</v>
      </c>
      <c r="H2435" s="326">
        <f>H2434+H2416</f>
        <v>66497672.063999951</v>
      </c>
      <c r="I2435" s="326">
        <f>I2434+I2416</f>
        <v>66497672.063999951</v>
      </c>
    </row>
    <row r="2436" spans="1:9" s="310" customFormat="1">
      <c r="A2436" s="359"/>
      <c r="B2436" s="308"/>
      <c r="C2436" s="407"/>
      <c r="D2436" s="400"/>
      <c r="E2436" s="308"/>
      <c r="F2436" s="408"/>
      <c r="G2436" s="404"/>
      <c r="H2436" s="326"/>
      <c r="I2436" s="326"/>
    </row>
    <row r="2437" spans="1:9" s="310" customFormat="1">
      <c r="A2437" s="359" t="s">
        <v>202</v>
      </c>
      <c r="B2437" s="410" t="s">
        <v>203</v>
      </c>
      <c r="C2437" s="407"/>
      <c r="D2437" s="400"/>
      <c r="E2437" s="308"/>
      <c r="F2437" s="408"/>
      <c r="G2437" s="404"/>
      <c r="H2437" s="326"/>
      <c r="I2437" s="326"/>
    </row>
    <row r="2438" spans="1:9">
      <c r="A2438" s="357"/>
      <c r="B2438" s="259"/>
      <c r="C2438" s="402" t="s">
        <v>1281</v>
      </c>
      <c r="D2438" s="356">
        <v>21010101</v>
      </c>
      <c r="E2438" s="295" t="s">
        <v>368</v>
      </c>
      <c r="F2438" s="409">
        <v>42992701.920888506</v>
      </c>
      <c r="G2438" s="404">
        <v>24089701.00800002</v>
      </c>
      <c r="H2438" s="304">
        <v>27703156.159200024</v>
      </c>
      <c r="I2438" s="304">
        <v>31858629.583080027</v>
      </c>
    </row>
    <row r="2439" spans="1:9">
      <c r="A2439" s="357"/>
      <c r="B2439" s="259"/>
      <c r="C2439" s="402" t="s">
        <v>1281</v>
      </c>
      <c r="D2439" s="356">
        <v>21020101</v>
      </c>
      <c r="E2439" s="295" t="s">
        <v>377</v>
      </c>
      <c r="F2439" s="409">
        <v>12822384.783422889</v>
      </c>
      <c r="G2439" s="404">
        <v>6022425.252000005</v>
      </c>
      <c r="H2439" s="304">
        <v>6925789.039800006</v>
      </c>
      <c r="I2439" s="304">
        <v>7964657.3957700068</v>
      </c>
    </row>
    <row r="2440" spans="1:9">
      <c r="A2440" s="357"/>
      <c r="B2440" s="259"/>
      <c r="C2440" s="402" t="s">
        <v>1281</v>
      </c>
      <c r="D2440" s="356">
        <v>21020102</v>
      </c>
      <c r="E2440" s="259" t="s">
        <v>99</v>
      </c>
      <c r="F2440" s="409">
        <v>5279805.4990564836</v>
      </c>
      <c r="G2440" s="404">
        <v>2408970.1007999992</v>
      </c>
      <c r="H2440" s="304">
        <v>2770315.6159199988</v>
      </c>
      <c r="I2440" s="304">
        <v>3185862.9583079987</v>
      </c>
    </row>
    <row r="2441" spans="1:9">
      <c r="A2441" s="357"/>
      <c r="B2441" s="259"/>
      <c r="C2441" s="402" t="s">
        <v>1281</v>
      </c>
      <c r="D2441" s="356">
        <v>21020103</v>
      </c>
      <c r="E2441" s="295" t="s">
        <v>370</v>
      </c>
      <c r="F2441" s="409">
        <v>2564476.9566845777</v>
      </c>
      <c r="G2441" s="404">
        <v>1204485.0503999996</v>
      </c>
      <c r="H2441" s="304">
        <v>1385157.8079599994</v>
      </c>
      <c r="I2441" s="304">
        <v>1592931.4791539994</v>
      </c>
    </row>
    <row r="2442" spans="1:9">
      <c r="A2442" s="357"/>
      <c r="B2442" s="259"/>
      <c r="C2442" s="402" t="s">
        <v>1281</v>
      </c>
      <c r="D2442" s="356">
        <v>21020104</v>
      </c>
      <c r="E2442" s="295" t="s">
        <v>371</v>
      </c>
      <c r="F2442" s="409">
        <v>2564476.9566845777</v>
      </c>
      <c r="G2442" s="404">
        <v>1204485.0503999996</v>
      </c>
      <c r="H2442" s="304">
        <v>1385157.8079599994</v>
      </c>
      <c r="I2442" s="304">
        <v>1592931.4791539994</v>
      </c>
    </row>
    <row r="2443" spans="1:9">
      <c r="A2443" s="357"/>
      <c r="B2443" s="259"/>
      <c r="C2443" s="402" t="s">
        <v>1281</v>
      </c>
      <c r="D2443" s="356">
        <v>21020107</v>
      </c>
      <c r="E2443" s="295" t="s">
        <v>374</v>
      </c>
      <c r="F2443" s="409">
        <v>800191</v>
      </c>
      <c r="G2443" s="404">
        <v>744445.674</v>
      </c>
      <c r="H2443" s="304">
        <v>856112.52509999997</v>
      </c>
      <c r="I2443" s="304">
        <v>984529.403865</v>
      </c>
    </row>
    <row r="2444" spans="1:9">
      <c r="A2444" s="357"/>
      <c r="B2444" s="259"/>
      <c r="C2444" s="402" t="s">
        <v>1281</v>
      </c>
      <c r="D2444" s="356">
        <v>21020105</v>
      </c>
      <c r="E2444" s="295" t="s">
        <v>372</v>
      </c>
      <c r="F2444" s="409">
        <v>1085454</v>
      </c>
      <c r="G2444" s="404">
        <v>106349.38200000003</v>
      </c>
      <c r="H2444" s="304">
        <v>122301.78930000003</v>
      </c>
      <c r="I2444" s="304">
        <v>140647.05769500002</v>
      </c>
    </row>
    <row r="2445" spans="1:9">
      <c r="A2445" s="357"/>
      <c r="B2445" s="259"/>
      <c r="C2445" s="402" t="s">
        <v>1281</v>
      </c>
      <c r="D2445" s="356">
        <v>21020106</v>
      </c>
      <c r="E2445" s="295" t="s">
        <v>373</v>
      </c>
      <c r="F2445" s="409">
        <v>4299270.1920888508</v>
      </c>
      <c r="G2445" s="404">
        <v>2408970.1007999983</v>
      </c>
      <c r="H2445" s="304">
        <v>2770315.6159199979</v>
      </c>
      <c r="I2445" s="304">
        <v>3185862.9583079978</v>
      </c>
    </row>
    <row r="2446" spans="1:9">
      <c r="A2446" s="357"/>
      <c r="B2446" s="259"/>
      <c r="C2446" s="402" t="s">
        <v>1281</v>
      </c>
      <c r="D2446" s="400" t="s">
        <v>2157</v>
      </c>
      <c r="E2446" s="259" t="s">
        <v>1613</v>
      </c>
      <c r="F2446" s="409">
        <v>1885644.8</v>
      </c>
      <c r="G2446" s="404">
        <v>1204485.0503999996</v>
      </c>
      <c r="H2446" s="304">
        <v>1385157.8079599994</v>
      </c>
      <c r="I2446" s="304">
        <v>1592931.4791539994</v>
      </c>
    </row>
    <row r="2447" spans="1:9">
      <c r="A2447" s="357"/>
      <c r="B2447" s="259"/>
      <c r="C2447" s="402" t="s">
        <v>1281</v>
      </c>
      <c r="D2447" s="400">
        <v>21020143</v>
      </c>
      <c r="E2447" s="259" t="s">
        <v>398</v>
      </c>
      <c r="F2447" s="409">
        <v>1131386.8799999999</v>
      </c>
      <c r="G2447" s="404">
        <v>6504219.2721600067</v>
      </c>
      <c r="H2447" s="304">
        <v>7479852.162984008</v>
      </c>
      <c r="I2447" s="304">
        <v>8601829.9874316081</v>
      </c>
    </row>
    <row r="2448" spans="1:9" s="310" customFormat="1" ht="31.5">
      <c r="A2448" s="359" t="s">
        <v>202</v>
      </c>
      <c r="B2448" s="308" t="s">
        <v>203</v>
      </c>
      <c r="C2448" s="405" t="s">
        <v>1282</v>
      </c>
      <c r="D2448" s="400"/>
      <c r="E2448" s="308"/>
      <c r="F2448" s="408">
        <f>SUM(F2438:F2447)</f>
        <v>75425792.988825873</v>
      </c>
      <c r="G2448" s="326">
        <f>SUM(G2438:G2447)</f>
        <v>45898535.940960027</v>
      </c>
      <c r="H2448" s="326">
        <f>SUM(H2438:H2447)</f>
        <v>52783316.332104027</v>
      </c>
      <c r="I2448" s="326">
        <f>SUM(I2438:I2447)</f>
        <v>60700813.781919636</v>
      </c>
    </row>
    <row r="2449" spans="1:9">
      <c r="A2449" s="357"/>
      <c r="B2449" s="259"/>
      <c r="C2449" s="406" t="s">
        <v>1283</v>
      </c>
      <c r="D2449" s="356">
        <v>22020105</v>
      </c>
      <c r="E2449" s="259" t="s">
        <v>1250</v>
      </c>
      <c r="F2449" s="409">
        <v>206539.2</v>
      </c>
      <c r="G2449" s="404">
        <v>336000</v>
      </c>
      <c r="H2449" s="304">
        <v>216000</v>
      </c>
      <c r="I2449" s="304">
        <v>216000</v>
      </c>
    </row>
    <row r="2450" spans="1:9">
      <c r="A2450" s="357"/>
      <c r="B2450" s="259"/>
      <c r="C2450" s="406" t="s">
        <v>1283</v>
      </c>
      <c r="D2450" s="356">
        <v>22020114</v>
      </c>
      <c r="E2450" s="259" t="s">
        <v>703</v>
      </c>
      <c r="F2450" s="409">
        <v>133868</v>
      </c>
      <c r="G2450" s="404">
        <v>140000</v>
      </c>
      <c r="H2450" s="304">
        <v>140000</v>
      </c>
      <c r="I2450" s="304">
        <v>140000</v>
      </c>
    </row>
    <row r="2451" spans="1:9">
      <c r="A2451" s="357"/>
      <c r="B2451" s="259"/>
      <c r="C2451" s="406" t="s">
        <v>1283</v>
      </c>
      <c r="D2451" s="356">
        <v>22020201</v>
      </c>
      <c r="E2451" s="259" t="s">
        <v>115</v>
      </c>
      <c r="F2451" s="409">
        <v>229488</v>
      </c>
      <c r="G2451" s="404">
        <v>180000</v>
      </c>
      <c r="H2451" s="304">
        <v>180000</v>
      </c>
      <c r="I2451" s="304">
        <v>180000</v>
      </c>
    </row>
    <row r="2452" spans="1:9">
      <c r="A2452" s="357"/>
      <c r="B2452" s="259"/>
      <c r="C2452" s="406" t="s">
        <v>1283</v>
      </c>
      <c r="D2452" s="356">
        <v>22020205</v>
      </c>
      <c r="E2452" s="259" t="s">
        <v>53</v>
      </c>
      <c r="F2452" s="409">
        <v>114744</v>
      </c>
      <c r="G2452" s="404">
        <v>120000</v>
      </c>
      <c r="H2452" s="304">
        <v>60000</v>
      </c>
      <c r="I2452" s="304">
        <v>120000</v>
      </c>
    </row>
    <row r="2453" spans="1:9">
      <c r="A2453" s="357"/>
      <c r="B2453" s="259"/>
      <c r="C2453" s="406" t="s">
        <v>1283</v>
      </c>
      <c r="D2453" s="356">
        <v>22020301</v>
      </c>
      <c r="E2453" s="259" t="s">
        <v>5</v>
      </c>
      <c r="F2453" s="409">
        <v>231496.02</v>
      </c>
      <c r="G2453" s="404">
        <v>461600</v>
      </c>
      <c r="H2453" s="304">
        <v>145600</v>
      </c>
      <c r="I2453" s="304">
        <v>261600</v>
      </c>
    </row>
    <row r="2454" spans="1:9">
      <c r="A2454" s="357"/>
      <c r="B2454" s="259"/>
      <c r="C2454" s="406" t="s">
        <v>1283</v>
      </c>
      <c r="D2454" s="356">
        <v>22020303</v>
      </c>
      <c r="E2454" s="259" t="s">
        <v>6</v>
      </c>
      <c r="F2454" s="409">
        <v>143430</v>
      </c>
      <c r="G2454" s="404">
        <v>120000</v>
      </c>
      <c r="H2454" s="304">
        <v>120000</v>
      </c>
      <c r="I2454" s="304">
        <v>120000</v>
      </c>
    </row>
    <row r="2455" spans="1:9">
      <c r="A2455" s="357"/>
      <c r="B2455" s="259"/>
      <c r="C2455" s="406" t="s">
        <v>1283</v>
      </c>
      <c r="D2455" s="356">
        <v>22020305</v>
      </c>
      <c r="E2455" s="259" t="s">
        <v>35</v>
      </c>
      <c r="F2455" s="409">
        <v>11474.4</v>
      </c>
      <c r="G2455" s="404">
        <v>512000</v>
      </c>
      <c r="H2455" s="304">
        <v>12000</v>
      </c>
      <c r="I2455" s="304">
        <v>12000</v>
      </c>
    </row>
    <row r="2456" spans="1:9">
      <c r="A2456" s="357"/>
      <c r="B2456" s="259"/>
      <c r="C2456" s="406" t="s">
        <v>1283</v>
      </c>
      <c r="D2456" s="356">
        <v>22020307</v>
      </c>
      <c r="E2456" s="259" t="s">
        <v>80</v>
      </c>
      <c r="F2456" s="409">
        <v>281122.8</v>
      </c>
      <c r="G2456" s="404">
        <v>219000</v>
      </c>
      <c r="H2456" s="304">
        <v>339000</v>
      </c>
      <c r="I2456" s="304">
        <v>339000</v>
      </c>
    </row>
    <row r="2457" spans="1:9">
      <c r="A2457" s="357"/>
      <c r="B2457" s="259"/>
      <c r="C2457" s="406" t="s">
        <v>1283</v>
      </c>
      <c r="D2457" s="356">
        <v>22020310</v>
      </c>
      <c r="E2457" s="259" t="s">
        <v>81</v>
      </c>
      <c r="F2457" s="409">
        <v>187319.58</v>
      </c>
      <c r="G2457" s="404">
        <v>165900</v>
      </c>
      <c r="H2457" s="304">
        <v>165900</v>
      </c>
      <c r="I2457" s="304">
        <v>165900</v>
      </c>
    </row>
    <row r="2458" spans="1:9">
      <c r="A2458" s="357"/>
      <c r="B2458" s="259"/>
      <c r="C2458" s="406" t="s">
        <v>1283</v>
      </c>
      <c r="D2458" s="356">
        <v>22020403</v>
      </c>
      <c r="E2458" s="259" t="s">
        <v>58</v>
      </c>
      <c r="F2458" s="409">
        <v>554596</v>
      </c>
      <c r="G2458" s="404">
        <v>110000</v>
      </c>
      <c r="H2458" s="304">
        <v>180000</v>
      </c>
      <c r="I2458" s="304">
        <v>180000</v>
      </c>
    </row>
    <row r="2459" spans="1:9">
      <c r="A2459" s="357"/>
      <c r="B2459" s="259"/>
      <c r="C2459" s="406" t="s">
        <v>1283</v>
      </c>
      <c r="D2459" s="356">
        <v>22020417</v>
      </c>
      <c r="E2459" s="259" t="s">
        <v>1266</v>
      </c>
      <c r="F2459" s="409"/>
      <c r="G2459" s="404">
        <v>720000</v>
      </c>
      <c r="H2459" s="304"/>
      <c r="I2459" s="304"/>
    </row>
    <row r="2460" spans="1:9">
      <c r="A2460" s="357"/>
      <c r="B2460" s="259"/>
      <c r="C2460" s="406" t="s">
        <v>1283</v>
      </c>
      <c r="D2460" s="356">
        <v>22020605</v>
      </c>
      <c r="E2460" s="259" t="s">
        <v>39</v>
      </c>
      <c r="F2460" s="409">
        <v>221743</v>
      </c>
      <c r="G2460" s="404">
        <v>170400</v>
      </c>
      <c r="H2460" s="304">
        <v>170400</v>
      </c>
      <c r="I2460" s="304">
        <v>170400</v>
      </c>
    </row>
    <row r="2461" spans="1:9">
      <c r="A2461" s="357"/>
      <c r="B2461" s="259"/>
      <c r="C2461" s="406" t="s">
        <v>1283</v>
      </c>
      <c r="D2461" s="356">
        <v>22020709</v>
      </c>
      <c r="E2461" s="259" t="s">
        <v>23</v>
      </c>
      <c r="F2461" s="409">
        <v>334670</v>
      </c>
      <c r="G2461" s="404">
        <v>350000</v>
      </c>
      <c r="H2461" s="304">
        <v>350000</v>
      </c>
      <c r="I2461" s="304">
        <v>350000</v>
      </c>
    </row>
    <row r="2462" spans="1:9">
      <c r="A2462" s="357"/>
      <c r="B2462" s="259"/>
      <c r="C2462" s="406" t="s">
        <v>1283</v>
      </c>
      <c r="D2462" s="356">
        <v>22021001</v>
      </c>
      <c r="E2462" s="259" t="s">
        <v>16</v>
      </c>
      <c r="F2462" s="409">
        <v>43029</v>
      </c>
      <c r="G2462" s="404">
        <v>63000</v>
      </c>
      <c r="H2462" s="304">
        <v>63000</v>
      </c>
      <c r="I2462" s="304">
        <v>63000</v>
      </c>
    </row>
    <row r="2463" spans="1:9">
      <c r="A2463" s="357"/>
      <c r="B2463" s="259"/>
      <c r="C2463" s="406" t="s">
        <v>1283</v>
      </c>
      <c r="D2463" s="356">
        <v>22021009</v>
      </c>
      <c r="E2463" s="259" t="s">
        <v>101</v>
      </c>
      <c r="F2463" s="409">
        <v>286860</v>
      </c>
      <c r="G2463" s="404">
        <v>360000</v>
      </c>
      <c r="H2463" s="304">
        <v>240000</v>
      </c>
      <c r="I2463" s="304">
        <v>360000</v>
      </c>
    </row>
    <row r="2464" spans="1:9">
      <c r="A2464" s="357"/>
      <c r="B2464" s="259"/>
      <c r="C2464" s="406" t="s">
        <v>1283</v>
      </c>
      <c r="D2464" s="356">
        <v>22020114</v>
      </c>
      <c r="E2464" s="259" t="s">
        <v>703</v>
      </c>
      <c r="F2464" s="409">
        <v>344232</v>
      </c>
      <c r="G2464" s="404"/>
      <c r="H2464" s="304"/>
      <c r="I2464" s="304"/>
    </row>
    <row r="2465" spans="1:9" s="310" customFormat="1" ht="31.5">
      <c r="A2465" s="359" t="s">
        <v>202</v>
      </c>
      <c r="B2465" s="308" t="s">
        <v>203</v>
      </c>
      <c r="C2465" s="407" t="s">
        <v>1287</v>
      </c>
      <c r="D2465" s="400"/>
      <c r="E2465" s="308"/>
      <c r="F2465" s="326">
        <f>SUM(F2449:F2464)</f>
        <v>3324612</v>
      </c>
      <c r="G2465" s="326">
        <f>SUM(G2449:G2464)</f>
        <v>4027900</v>
      </c>
      <c r="H2465" s="326">
        <f>SUM(H2449:H2464)</f>
        <v>2381900</v>
      </c>
      <c r="I2465" s="326">
        <f>SUM(I2449:I2464)</f>
        <v>2677900</v>
      </c>
    </row>
    <row r="2466" spans="1:9" s="310" customFormat="1" ht="31.5">
      <c r="A2466" s="359" t="s">
        <v>202</v>
      </c>
      <c r="B2466" s="308" t="s">
        <v>203</v>
      </c>
      <c r="C2466" s="407" t="s">
        <v>1288</v>
      </c>
      <c r="D2466" s="400"/>
      <c r="E2466" s="308"/>
      <c r="F2466" s="326">
        <f>F2465+F2448</f>
        <v>78750404.988825873</v>
      </c>
      <c r="G2466" s="326">
        <f>G2465+G2448</f>
        <v>49926435.940960027</v>
      </c>
      <c r="H2466" s="326">
        <f>H2465+H2448</f>
        <v>55165216.332104027</v>
      </c>
      <c r="I2466" s="326">
        <f>I2465+I2448</f>
        <v>63378713.781919636</v>
      </c>
    </row>
    <row r="2467" spans="1:9" s="310" customFormat="1">
      <c r="A2467" s="359"/>
      <c r="B2467" s="308"/>
      <c r="C2467" s="407"/>
      <c r="D2467" s="400"/>
      <c r="E2467" s="308"/>
      <c r="F2467" s="408"/>
      <c r="G2467" s="404"/>
      <c r="H2467" s="326"/>
      <c r="I2467" s="326"/>
    </row>
    <row r="2468" spans="1:9" s="310" customFormat="1">
      <c r="A2468" s="359" t="s">
        <v>204</v>
      </c>
      <c r="B2468" s="308" t="s">
        <v>205</v>
      </c>
      <c r="C2468" s="407"/>
      <c r="D2468" s="400"/>
      <c r="E2468" s="308"/>
      <c r="F2468" s="408"/>
      <c r="G2468" s="404"/>
      <c r="H2468" s="326"/>
      <c r="I2468" s="326"/>
    </row>
    <row r="2469" spans="1:9">
      <c r="A2469" s="357"/>
      <c r="B2469" s="259"/>
      <c r="C2469" s="402" t="s">
        <v>1281</v>
      </c>
      <c r="D2469" s="356">
        <v>21010101</v>
      </c>
      <c r="E2469" s="259" t="s">
        <v>368</v>
      </c>
      <c r="F2469" s="409">
        <v>31297631.559999999</v>
      </c>
      <c r="G2469" s="404">
        <v>23288055.000000004</v>
      </c>
      <c r="H2469" s="404">
        <v>23288055.000000004</v>
      </c>
      <c r="I2469" s="404">
        <v>23288055.000000004</v>
      </c>
    </row>
    <row r="2470" spans="1:9">
      <c r="A2470" s="357"/>
      <c r="B2470" s="259"/>
      <c r="C2470" s="402" t="s">
        <v>1281</v>
      </c>
      <c r="D2470" s="356">
        <v>21020101</v>
      </c>
      <c r="E2470" s="259" t="s">
        <v>401</v>
      </c>
      <c r="F2470" s="409">
        <v>7525047.2400000002</v>
      </c>
      <c r="G2470" s="404">
        <v>5397799.9200000009</v>
      </c>
      <c r="H2470" s="404">
        <v>5397799.9200000009</v>
      </c>
      <c r="I2470" s="404">
        <v>5397799.9200000009</v>
      </c>
    </row>
    <row r="2471" spans="1:9">
      <c r="A2471" s="357"/>
      <c r="B2471" s="259"/>
      <c r="C2471" s="402" t="s">
        <v>1281</v>
      </c>
      <c r="D2471" s="356">
        <v>21020102</v>
      </c>
      <c r="E2471" s="259" t="s">
        <v>99</v>
      </c>
      <c r="F2471" s="409">
        <v>3010407.48</v>
      </c>
      <c r="G2471" s="404">
        <v>2350202.6399999987</v>
      </c>
      <c r="H2471" s="404">
        <v>2350202.6399999987</v>
      </c>
      <c r="I2471" s="404">
        <v>2350202.6399999987</v>
      </c>
    </row>
    <row r="2472" spans="1:9">
      <c r="A2472" s="357"/>
      <c r="B2472" s="259"/>
      <c r="C2472" s="402" t="s">
        <v>1281</v>
      </c>
      <c r="D2472" s="356">
        <v>21020103</v>
      </c>
      <c r="E2472" s="259" t="s">
        <v>370</v>
      </c>
      <c r="F2472" s="409">
        <v>1507603.32</v>
      </c>
      <c r="G2472" s="404">
        <v>1079857.7999999996</v>
      </c>
      <c r="H2472" s="404">
        <v>1079857.7999999996</v>
      </c>
      <c r="I2472" s="404">
        <v>1079857.7999999996</v>
      </c>
    </row>
    <row r="2473" spans="1:9">
      <c r="A2473" s="357"/>
      <c r="B2473" s="259"/>
      <c r="C2473" s="402" t="s">
        <v>1281</v>
      </c>
      <c r="D2473" s="356">
        <v>21020104</v>
      </c>
      <c r="E2473" s="259" t="s">
        <v>371</v>
      </c>
      <c r="F2473" s="409">
        <v>1507603.32</v>
      </c>
      <c r="G2473" s="404">
        <v>1079857.7999999996</v>
      </c>
      <c r="H2473" s="404">
        <v>1079857.7999999996</v>
      </c>
      <c r="I2473" s="404">
        <v>1079857.7999999996</v>
      </c>
    </row>
    <row r="2474" spans="1:9">
      <c r="A2474" s="357"/>
      <c r="B2474" s="259"/>
      <c r="C2474" s="402" t="s">
        <v>1281</v>
      </c>
      <c r="D2474" s="356">
        <v>21020105</v>
      </c>
      <c r="E2474" s="259" t="s">
        <v>372</v>
      </c>
      <c r="F2474" s="409">
        <v>137276.4</v>
      </c>
      <c r="G2474" s="404">
        <v>110213.75999999999</v>
      </c>
      <c r="H2474" s="404">
        <v>110213.75999999999</v>
      </c>
      <c r="I2474" s="404">
        <v>110213.75999999999</v>
      </c>
    </row>
    <row r="2475" spans="1:9">
      <c r="A2475" s="357"/>
      <c r="B2475" s="259"/>
      <c r="C2475" s="402" t="s">
        <v>1281</v>
      </c>
      <c r="D2475" s="356">
        <v>21020106</v>
      </c>
      <c r="E2475" s="259" t="s">
        <v>373</v>
      </c>
      <c r="F2475" s="409">
        <v>36220629.479999997</v>
      </c>
      <c r="G2475" s="404">
        <v>2328805.5000000005</v>
      </c>
      <c r="H2475" s="404">
        <v>2328805.5000000005</v>
      </c>
      <c r="I2475" s="404">
        <v>2328805.5000000005</v>
      </c>
    </row>
    <row r="2476" spans="1:9">
      <c r="A2476" s="357"/>
      <c r="B2476" s="259"/>
      <c r="C2476" s="402" t="s">
        <v>1281</v>
      </c>
      <c r="D2476" s="356">
        <v>21020107</v>
      </c>
      <c r="E2476" s="259" t="s">
        <v>374</v>
      </c>
      <c r="F2476" s="409">
        <v>1296000</v>
      </c>
      <c r="G2476" s="404">
        <v>1296000</v>
      </c>
      <c r="H2476" s="404">
        <v>1296000</v>
      </c>
      <c r="I2476" s="404">
        <v>1296000</v>
      </c>
    </row>
    <row r="2477" spans="1:9">
      <c r="A2477" s="357"/>
      <c r="B2477" s="259"/>
      <c r="C2477" s="402" t="s">
        <v>1281</v>
      </c>
      <c r="D2477" s="356">
        <v>21020110</v>
      </c>
      <c r="E2477" s="259" t="s">
        <v>375</v>
      </c>
      <c r="F2477" s="409">
        <v>121430.39999999999</v>
      </c>
      <c r="G2477" s="404">
        <v>181196.4</v>
      </c>
      <c r="H2477" s="404">
        <v>181196.4</v>
      </c>
      <c r="I2477" s="404">
        <v>181196.4</v>
      </c>
    </row>
    <row r="2478" spans="1:9">
      <c r="A2478" s="357"/>
      <c r="B2478" s="259"/>
      <c r="C2478" s="402" t="s">
        <v>1281</v>
      </c>
      <c r="D2478" s="356">
        <v>21020124</v>
      </c>
      <c r="E2478" s="259" t="s">
        <v>376</v>
      </c>
      <c r="F2478" s="409">
        <v>42000</v>
      </c>
      <c r="G2478" s="404">
        <v>84000</v>
      </c>
      <c r="H2478" s="404">
        <v>84000</v>
      </c>
      <c r="I2478" s="404">
        <v>84000</v>
      </c>
    </row>
    <row r="2479" spans="1:9">
      <c r="A2479" s="357"/>
      <c r="B2479" s="259"/>
      <c r="C2479" s="402" t="s">
        <v>1281</v>
      </c>
      <c r="D2479" s="400" t="s">
        <v>2157</v>
      </c>
      <c r="E2479" s="259" t="s">
        <v>1613</v>
      </c>
      <c r="F2479" s="409">
        <v>1256541</v>
      </c>
      <c r="G2479" s="404">
        <v>887165.86800000025</v>
      </c>
      <c r="H2479" s="404">
        <v>887165.86800000025</v>
      </c>
      <c r="I2479" s="404">
        <v>887165.86800000025</v>
      </c>
    </row>
    <row r="2480" spans="1:9">
      <c r="A2480" s="357"/>
      <c r="B2480" s="259"/>
      <c r="C2480" s="402" t="s">
        <v>1281</v>
      </c>
      <c r="D2480" s="400">
        <v>21020143</v>
      </c>
      <c r="E2480" s="259" t="s">
        <v>398</v>
      </c>
      <c r="F2480" s="409">
        <v>6910978.7999999998</v>
      </c>
      <c r="G2480" s="404">
        <v>4612178.2739999974</v>
      </c>
      <c r="H2480" s="404">
        <v>4612178.2739999974</v>
      </c>
      <c r="I2480" s="404">
        <v>4612178.2739999974</v>
      </c>
    </row>
    <row r="2481" spans="1:9" s="310" customFormat="1">
      <c r="A2481" s="359" t="s">
        <v>204</v>
      </c>
      <c r="B2481" s="308" t="s">
        <v>205</v>
      </c>
      <c r="C2481" s="405" t="s">
        <v>1282</v>
      </c>
      <c r="D2481" s="400"/>
      <c r="E2481" s="308"/>
      <c r="F2481" s="408">
        <f>SUM(F2469:F2480)</f>
        <v>90833148.999999985</v>
      </c>
      <c r="G2481" s="326">
        <f>SUM(G2469:G2480)</f>
        <v>42695332.962000005</v>
      </c>
      <c r="H2481" s="326">
        <f>SUM(H2469:H2480)</f>
        <v>42695332.962000005</v>
      </c>
      <c r="I2481" s="326">
        <f>SUM(I2469:I2480)</f>
        <v>42695332.962000005</v>
      </c>
    </row>
    <row r="2482" spans="1:9">
      <c r="A2482" s="357"/>
      <c r="B2482" s="259"/>
      <c r="C2482" s="406" t="s">
        <v>1283</v>
      </c>
      <c r="D2482" s="356">
        <v>22020105</v>
      </c>
      <c r="E2482" s="259" t="s">
        <v>1250</v>
      </c>
      <c r="F2482" s="409">
        <v>201567</v>
      </c>
      <c r="G2482" s="404">
        <v>417400</v>
      </c>
      <c r="H2482" s="304">
        <v>117400</v>
      </c>
      <c r="I2482" s="304">
        <v>117400</v>
      </c>
    </row>
    <row r="2483" spans="1:9">
      <c r="A2483" s="357"/>
      <c r="B2483" s="259"/>
      <c r="C2483" s="406" t="s">
        <v>1283</v>
      </c>
      <c r="D2483" s="356">
        <v>22020201</v>
      </c>
      <c r="E2483" s="259" t="s">
        <v>115</v>
      </c>
      <c r="F2483" s="409">
        <v>101118</v>
      </c>
      <c r="G2483" s="404">
        <v>800000</v>
      </c>
      <c r="H2483" s="304">
        <v>45000</v>
      </c>
      <c r="I2483" s="304">
        <v>45000</v>
      </c>
    </row>
    <row r="2484" spans="1:9">
      <c r="A2484" s="357"/>
      <c r="B2484" s="259"/>
      <c r="C2484" s="406" t="s">
        <v>1283</v>
      </c>
      <c r="D2484" s="356">
        <v>22020205</v>
      </c>
      <c r="E2484" s="259" t="s">
        <v>53</v>
      </c>
      <c r="F2484" s="409">
        <v>81755</v>
      </c>
      <c r="G2484" s="404">
        <v>150000</v>
      </c>
      <c r="H2484" s="304">
        <v>43695</v>
      </c>
      <c r="I2484" s="304">
        <v>43695</v>
      </c>
    </row>
    <row r="2485" spans="1:9">
      <c r="A2485" s="357"/>
      <c r="B2485" s="259"/>
      <c r="C2485" s="406" t="s">
        <v>1283</v>
      </c>
      <c r="D2485" s="356">
        <v>22020209</v>
      </c>
      <c r="E2485" s="259" t="s">
        <v>34</v>
      </c>
      <c r="F2485" s="409">
        <v>9562</v>
      </c>
      <c r="G2485" s="404">
        <v>10000</v>
      </c>
      <c r="H2485" s="304">
        <v>10000</v>
      </c>
      <c r="I2485" s="304">
        <v>10000</v>
      </c>
    </row>
    <row r="2486" spans="1:9">
      <c r="A2486" s="357"/>
      <c r="B2486" s="259"/>
      <c r="C2486" s="406" t="s">
        <v>1283</v>
      </c>
      <c r="D2486" s="356">
        <v>22020301</v>
      </c>
      <c r="E2486" s="259" t="s">
        <v>5</v>
      </c>
      <c r="F2486" s="409">
        <v>262382</v>
      </c>
      <c r="G2486" s="404">
        <v>620000</v>
      </c>
      <c r="H2486" s="304">
        <v>107400</v>
      </c>
      <c r="I2486" s="304">
        <v>107400</v>
      </c>
    </row>
    <row r="2487" spans="1:9">
      <c r="A2487" s="357"/>
      <c r="B2487" s="259"/>
      <c r="C2487" s="406" t="s">
        <v>1283</v>
      </c>
      <c r="D2487" s="356">
        <v>22020302</v>
      </c>
      <c r="E2487" s="259" t="s">
        <v>91</v>
      </c>
      <c r="F2487" s="409">
        <v>206539</v>
      </c>
      <c r="G2487" s="404">
        <v>564800</v>
      </c>
      <c r="H2487" s="304">
        <v>64800</v>
      </c>
      <c r="I2487" s="304">
        <v>64800</v>
      </c>
    </row>
    <row r="2488" spans="1:9">
      <c r="A2488" s="357"/>
      <c r="B2488" s="259"/>
      <c r="C2488" s="406" t="s">
        <v>1283</v>
      </c>
      <c r="D2488" s="356">
        <v>22020305</v>
      </c>
      <c r="E2488" s="259" t="s">
        <v>35</v>
      </c>
      <c r="F2488" s="409">
        <v>219257</v>
      </c>
      <c r="G2488" s="404">
        <v>850000</v>
      </c>
      <c r="H2488" s="304">
        <v>110650</v>
      </c>
      <c r="I2488" s="304">
        <v>110650</v>
      </c>
    </row>
    <row r="2489" spans="1:9">
      <c r="A2489" s="357"/>
      <c r="B2489" s="259"/>
      <c r="C2489" s="406" t="s">
        <v>1283</v>
      </c>
      <c r="D2489" s="356">
        <v>22020307</v>
      </c>
      <c r="E2489" s="259" t="s">
        <v>80</v>
      </c>
      <c r="F2489" s="409">
        <v>117038</v>
      </c>
      <c r="G2489" s="404">
        <v>675000</v>
      </c>
      <c r="H2489" s="304">
        <v>72760</v>
      </c>
      <c r="I2489" s="304">
        <v>72760</v>
      </c>
    </row>
    <row r="2490" spans="1:9">
      <c r="A2490" s="357"/>
      <c r="B2490" s="259"/>
      <c r="C2490" s="406" t="s">
        <v>1283</v>
      </c>
      <c r="D2490" s="356">
        <v>22020417</v>
      </c>
      <c r="E2490" s="259" t="s">
        <v>1259</v>
      </c>
      <c r="F2490" s="409"/>
      <c r="G2490" s="404">
        <v>720000</v>
      </c>
      <c r="H2490" s="304"/>
      <c r="I2490" s="304"/>
    </row>
    <row r="2491" spans="1:9">
      <c r="A2491" s="357"/>
      <c r="B2491" s="259"/>
      <c r="C2491" s="406" t="s">
        <v>1283</v>
      </c>
      <c r="D2491" s="356">
        <v>22020401</v>
      </c>
      <c r="E2491" s="259" t="s">
        <v>1985</v>
      </c>
      <c r="F2491" s="409">
        <v>156817</v>
      </c>
      <c r="G2491" s="404">
        <v>50400</v>
      </c>
      <c r="H2491" s="304">
        <v>50400</v>
      </c>
      <c r="I2491" s="304">
        <v>50400</v>
      </c>
    </row>
    <row r="2492" spans="1:9">
      <c r="A2492" s="357"/>
      <c r="B2492" s="259"/>
      <c r="C2492" s="406" t="s">
        <v>1283</v>
      </c>
      <c r="D2492" s="356">
        <v>22020405</v>
      </c>
      <c r="E2492" s="259" t="s">
        <v>9</v>
      </c>
      <c r="F2492" s="409">
        <v>129087</v>
      </c>
      <c r="G2492" s="404">
        <v>120000</v>
      </c>
      <c r="H2492" s="304">
        <v>25500</v>
      </c>
      <c r="I2492" s="304">
        <v>25500</v>
      </c>
    </row>
    <row r="2493" spans="1:9">
      <c r="A2493" s="357"/>
      <c r="B2493" s="259"/>
      <c r="C2493" s="406" t="s">
        <v>1283</v>
      </c>
      <c r="D2493" s="356">
        <v>22020801</v>
      </c>
      <c r="E2493" s="259" t="s">
        <v>13</v>
      </c>
      <c r="F2493" s="409">
        <v>113137</v>
      </c>
      <c r="G2493" s="404">
        <v>120000</v>
      </c>
      <c r="H2493" s="304">
        <v>30450</v>
      </c>
      <c r="I2493" s="304">
        <v>30450</v>
      </c>
    </row>
    <row r="2494" spans="1:9">
      <c r="A2494" s="357"/>
      <c r="B2494" s="259"/>
      <c r="C2494" s="406" t="s">
        <v>1283</v>
      </c>
      <c r="D2494" s="356">
        <v>22020803</v>
      </c>
      <c r="E2494" s="259" t="s">
        <v>14</v>
      </c>
      <c r="F2494" s="409">
        <v>332853</v>
      </c>
      <c r="G2494" s="404">
        <v>340000</v>
      </c>
      <c r="H2494" s="304">
        <v>107075</v>
      </c>
      <c r="I2494" s="304">
        <v>107075</v>
      </c>
    </row>
    <row r="2495" spans="1:9">
      <c r="A2495" s="357"/>
      <c r="B2495" s="259"/>
      <c r="C2495" s="406" t="s">
        <v>1283</v>
      </c>
      <c r="D2495" s="356">
        <v>22020901</v>
      </c>
      <c r="E2495" s="259" t="s">
        <v>15</v>
      </c>
      <c r="F2495" s="409">
        <v>75055</v>
      </c>
      <c r="G2495" s="404">
        <v>78502.716</v>
      </c>
      <c r="H2495" s="304">
        <v>78502.716</v>
      </c>
      <c r="I2495" s="304">
        <v>78502.716</v>
      </c>
    </row>
    <row r="2496" spans="1:9">
      <c r="A2496" s="357"/>
      <c r="B2496" s="259"/>
      <c r="C2496" s="406" t="s">
        <v>1283</v>
      </c>
      <c r="D2496" s="356">
        <v>22021001</v>
      </c>
      <c r="E2496" s="259" t="s">
        <v>16</v>
      </c>
      <c r="F2496" s="409">
        <v>369093</v>
      </c>
      <c r="G2496" s="404">
        <v>115900</v>
      </c>
      <c r="H2496" s="304">
        <v>115900</v>
      </c>
      <c r="I2496" s="304">
        <v>115900</v>
      </c>
    </row>
    <row r="2497" spans="1:9">
      <c r="A2497" s="357"/>
      <c r="B2497" s="259"/>
      <c r="C2497" s="406" t="s">
        <v>1283</v>
      </c>
      <c r="D2497" s="356">
        <v>22021009</v>
      </c>
      <c r="E2497" s="259" t="s">
        <v>101</v>
      </c>
      <c r="F2497" s="409">
        <v>286860</v>
      </c>
      <c r="G2497" s="404">
        <v>200000</v>
      </c>
      <c r="H2497" s="304">
        <v>72500</v>
      </c>
      <c r="I2497" s="304">
        <v>72500</v>
      </c>
    </row>
    <row r="2498" spans="1:9">
      <c r="A2498" s="357"/>
      <c r="B2498" s="259"/>
      <c r="C2498" s="406" t="s">
        <v>1283</v>
      </c>
      <c r="D2498" s="356">
        <v>22020108</v>
      </c>
      <c r="E2498" s="259" t="s">
        <v>4348</v>
      </c>
      <c r="F2498" s="409">
        <v>13387</v>
      </c>
      <c r="G2498" s="404"/>
      <c r="H2498" s="304"/>
      <c r="I2498" s="304"/>
    </row>
    <row r="2499" spans="1:9">
      <c r="A2499" s="357"/>
      <c r="B2499" s="259"/>
      <c r="C2499" s="406" t="s">
        <v>1283</v>
      </c>
      <c r="D2499" s="356">
        <v>22020404</v>
      </c>
      <c r="E2499" s="259" t="s">
        <v>1269</v>
      </c>
      <c r="F2499" s="409">
        <v>191240</v>
      </c>
      <c r="G2499" s="404"/>
      <c r="H2499" s="304"/>
      <c r="I2499" s="304"/>
    </row>
    <row r="2500" spans="1:9" s="310" customFormat="1">
      <c r="A2500" s="359" t="s">
        <v>204</v>
      </c>
      <c r="B2500" s="308" t="s">
        <v>205</v>
      </c>
      <c r="C2500" s="407" t="s">
        <v>1287</v>
      </c>
      <c r="D2500" s="400"/>
      <c r="E2500" s="308"/>
      <c r="F2500" s="408">
        <f>SUM(F2482:F2499)</f>
        <v>2866747</v>
      </c>
      <c r="G2500" s="326">
        <f>SUM(G2482:G2499)</f>
        <v>5832002.716</v>
      </c>
      <c r="H2500" s="326">
        <f>SUM(H2482:H2499)</f>
        <v>1052032.716</v>
      </c>
      <c r="I2500" s="326">
        <f>SUM(I2482:I2499)</f>
        <v>1052032.716</v>
      </c>
    </row>
    <row r="2501" spans="1:9" s="310" customFormat="1">
      <c r="A2501" s="359" t="s">
        <v>204</v>
      </c>
      <c r="B2501" s="308" t="s">
        <v>205</v>
      </c>
      <c r="C2501" s="407" t="s">
        <v>1288</v>
      </c>
      <c r="D2501" s="400"/>
      <c r="E2501" s="308"/>
      <c r="F2501" s="326">
        <f>F2500+F2481</f>
        <v>93699895.999999985</v>
      </c>
      <c r="G2501" s="326">
        <f>G2500+G2481</f>
        <v>48527335.678000003</v>
      </c>
      <c r="H2501" s="326">
        <f>H2500+H2481</f>
        <v>43747365.678000003</v>
      </c>
      <c r="I2501" s="326">
        <f>I2500+I2481</f>
        <v>43747365.678000003</v>
      </c>
    </row>
    <row r="2502" spans="1:9" s="310" customFormat="1">
      <c r="A2502" s="359"/>
      <c r="B2502" s="308"/>
      <c r="C2502" s="407"/>
      <c r="D2502" s="400"/>
      <c r="E2502" s="308"/>
      <c r="F2502" s="408"/>
      <c r="G2502" s="404"/>
      <c r="H2502" s="326"/>
      <c r="I2502" s="326"/>
    </row>
    <row r="2503" spans="1:9" s="310" customFormat="1">
      <c r="A2503" s="359" t="s">
        <v>1765</v>
      </c>
      <c r="B2503" s="308" t="s">
        <v>1986</v>
      </c>
      <c r="C2503" s="407"/>
      <c r="D2503" s="400"/>
      <c r="E2503" s="308"/>
      <c r="F2503" s="408"/>
      <c r="G2503" s="404"/>
      <c r="H2503" s="326"/>
      <c r="I2503" s="326"/>
    </row>
    <row r="2504" spans="1:9">
      <c r="A2504" s="357"/>
      <c r="B2504" s="259"/>
      <c r="C2504" s="402" t="s">
        <v>1281</v>
      </c>
      <c r="D2504" s="356">
        <v>21010101</v>
      </c>
      <c r="E2504" s="259" t="s">
        <v>368</v>
      </c>
      <c r="F2504" s="409">
        <v>2239492.42</v>
      </c>
      <c r="G2504" s="404">
        <v>19630813.919999994</v>
      </c>
      <c r="H2504" s="404">
        <v>19630813.919999994</v>
      </c>
      <c r="I2504" s="404">
        <v>19630813.919999994</v>
      </c>
    </row>
    <row r="2505" spans="1:9">
      <c r="A2505" s="357"/>
      <c r="B2505" s="259"/>
      <c r="C2505" s="402" t="s">
        <v>1281</v>
      </c>
      <c r="D2505" s="356">
        <v>21020101</v>
      </c>
      <c r="E2505" s="402" t="s">
        <v>369</v>
      </c>
      <c r="F2505" s="403">
        <v>184934.98</v>
      </c>
      <c r="G2505" s="404">
        <v>4437864.1199999955</v>
      </c>
      <c r="H2505" s="404">
        <v>4437864.1199999955</v>
      </c>
      <c r="I2505" s="404">
        <v>4437864.1199999955</v>
      </c>
    </row>
    <row r="2506" spans="1:9">
      <c r="A2506" s="357"/>
      <c r="B2506" s="259"/>
      <c r="C2506" s="402" t="s">
        <v>1281</v>
      </c>
      <c r="D2506" s="356">
        <v>21020102</v>
      </c>
      <c r="E2506" s="259" t="s">
        <v>99</v>
      </c>
      <c r="F2506" s="409">
        <v>154810.76</v>
      </c>
      <c r="G2506" s="404">
        <v>2008253.9999999986</v>
      </c>
      <c r="H2506" s="404">
        <v>2008253.9999999986</v>
      </c>
      <c r="I2506" s="404">
        <v>2008253.9999999986</v>
      </c>
    </row>
    <row r="2507" spans="1:9">
      <c r="A2507" s="357"/>
      <c r="B2507" s="259"/>
      <c r="C2507" s="402" t="s">
        <v>1281</v>
      </c>
      <c r="D2507" s="356">
        <v>21020103</v>
      </c>
      <c r="E2507" s="259" t="s">
        <v>370</v>
      </c>
      <c r="F2507" s="409">
        <v>154810.76</v>
      </c>
      <c r="G2507" s="404">
        <v>1701598.4399999992</v>
      </c>
      <c r="H2507" s="404">
        <v>1701598.4399999992</v>
      </c>
      <c r="I2507" s="404">
        <v>1701598.4399999992</v>
      </c>
    </row>
    <row r="2508" spans="1:9">
      <c r="A2508" s="357"/>
      <c r="B2508" s="259"/>
      <c r="C2508" s="402" t="s">
        <v>1281</v>
      </c>
      <c r="D2508" s="356">
        <v>21020104</v>
      </c>
      <c r="E2508" s="259" t="s">
        <v>371</v>
      </c>
      <c r="F2508" s="409">
        <v>154810.76</v>
      </c>
      <c r="G2508" s="404">
        <v>1701598.4399999992</v>
      </c>
      <c r="H2508" s="404">
        <v>1701598.4399999992</v>
      </c>
      <c r="I2508" s="404">
        <v>1701598.4399999992</v>
      </c>
    </row>
    <row r="2509" spans="1:9">
      <c r="A2509" s="357"/>
      <c r="B2509" s="259"/>
      <c r="C2509" s="402" t="s">
        <v>1281</v>
      </c>
      <c r="D2509" s="356">
        <v>21020105</v>
      </c>
      <c r="E2509" s="259" t="s">
        <v>372</v>
      </c>
      <c r="F2509" s="409">
        <v>83829.899999999994</v>
      </c>
      <c r="G2509" s="404">
        <v>1701598.4399999992</v>
      </c>
      <c r="H2509" s="404">
        <v>1701598.4399999992</v>
      </c>
      <c r="I2509" s="404">
        <v>1701598.4399999992</v>
      </c>
    </row>
    <row r="2510" spans="1:9">
      <c r="A2510" s="357"/>
      <c r="B2510" s="259"/>
      <c r="C2510" s="402" t="s">
        <v>1281</v>
      </c>
      <c r="D2510" s="356">
        <v>21020106</v>
      </c>
      <c r="E2510" s="259" t="s">
        <v>373</v>
      </c>
      <c r="F2510" s="409">
        <v>1828650.94</v>
      </c>
      <c r="G2510" s="404">
        <v>1963081.3919999995</v>
      </c>
      <c r="H2510" s="404">
        <v>1963081.3919999995</v>
      </c>
      <c r="I2510" s="404">
        <v>1963081.3919999995</v>
      </c>
    </row>
    <row r="2511" spans="1:9">
      <c r="A2511" s="357"/>
      <c r="B2511" s="259"/>
      <c r="C2511" s="402" t="s">
        <v>1281</v>
      </c>
      <c r="D2511" s="356">
        <v>21020107</v>
      </c>
      <c r="E2511" s="259" t="s">
        <v>374</v>
      </c>
      <c r="F2511" s="409">
        <v>78376.7</v>
      </c>
      <c r="G2511" s="404">
        <v>752416.32000000007</v>
      </c>
      <c r="H2511" s="404">
        <v>752416.32000000007</v>
      </c>
      <c r="I2511" s="404">
        <v>752416.32000000007</v>
      </c>
    </row>
    <row r="2512" spans="1:9">
      <c r="A2512" s="357"/>
      <c r="B2512" s="259"/>
      <c r="C2512" s="402" t="s">
        <v>1281</v>
      </c>
      <c r="D2512" s="400" t="s">
        <v>2157</v>
      </c>
      <c r="E2512" s="259" t="s">
        <v>1613</v>
      </c>
      <c r="F2512" s="409">
        <v>163536.12</v>
      </c>
      <c r="G2512" s="404">
        <v>1729246.6799999983</v>
      </c>
      <c r="H2512" s="404">
        <v>1729246.6799999983</v>
      </c>
      <c r="I2512" s="404">
        <v>1729246.6799999983</v>
      </c>
    </row>
    <row r="2513" spans="1:9">
      <c r="A2513" s="357"/>
      <c r="B2513" s="259"/>
      <c r="C2513" s="402" t="s">
        <v>1281</v>
      </c>
      <c r="D2513" s="400">
        <v>21020143</v>
      </c>
      <c r="E2513" s="259" t="s">
        <v>398</v>
      </c>
      <c r="F2513" s="409">
        <v>362375.1</v>
      </c>
      <c r="G2513" s="404">
        <v>4083944.6399999997</v>
      </c>
      <c r="H2513" s="404">
        <v>4083944.6399999997</v>
      </c>
      <c r="I2513" s="404">
        <v>4083944.6399999997</v>
      </c>
    </row>
    <row r="2514" spans="1:9" s="310" customFormat="1">
      <c r="A2514" s="359" t="s">
        <v>1765</v>
      </c>
      <c r="B2514" s="308" t="s">
        <v>1986</v>
      </c>
      <c r="C2514" s="405" t="s">
        <v>1282</v>
      </c>
      <c r="D2514" s="400"/>
      <c r="E2514" s="308"/>
      <c r="F2514" s="408">
        <f>SUM(F2504:F2513)</f>
        <v>5405628.4399999995</v>
      </c>
      <c r="G2514" s="326">
        <f>SUM(G2504:G2513)</f>
        <v>39710416.391999982</v>
      </c>
      <c r="H2514" s="326">
        <f>SUM(H2504:H2513)</f>
        <v>39710416.391999982</v>
      </c>
      <c r="I2514" s="326">
        <f>SUM(I2504:I2513)</f>
        <v>39710416.391999982</v>
      </c>
    </row>
    <row r="2515" spans="1:9">
      <c r="A2515" s="357"/>
      <c r="B2515" s="259"/>
      <c r="C2515" s="406" t="s">
        <v>1283</v>
      </c>
      <c r="D2515" s="356">
        <v>22020105</v>
      </c>
      <c r="E2515" s="259" t="s">
        <v>1250</v>
      </c>
      <c r="F2515" s="409"/>
      <c r="G2515" s="404">
        <v>417400</v>
      </c>
      <c r="H2515" s="304">
        <v>117400</v>
      </c>
      <c r="I2515" s="304">
        <v>117400</v>
      </c>
    </row>
    <row r="2516" spans="1:9">
      <c r="A2516" s="357"/>
      <c r="B2516" s="259"/>
      <c r="C2516" s="406" t="s">
        <v>1283</v>
      </c>
      <c r="D2516" s="356">
        <v>22020417</v>
      </c>
      <c r="E2516" s="259" t="s">
        <v>1267</v>
      </c>
      <c r="F2516" s="409"/>
      <c r="G2516" s="404">
        <v>720000</v>
      </c>
      <c r="H2516" s="304"/>
      <c r="I2516" s="304"/>
    </row>
    <row r="2517" spans="1:9">
      <c r="A2517" s="357"/>
      <c r="B2517" s="259"/>
      <c r="C2517" s="406" t="s">
        <v>1283</v>
      </c>
      <c r="D2517" s="356">
        <v>22020201</v>
      </c>
      <c r="E2517" s="259" t="s">
        <v>115</v>
      </c>
      <c r="F2517" s="409">
        <v>229488</v>
      </c>
      <c r="G2517" s="404">
        <v>600000</v>
      </c>
      <c r="H2517" s="304">
        <v>600000</v>
      </c>
      <c r="I2517" s="304">
        <v>600000</v>
      </c>
    </row>
    <row r="2518" spans="1:9">
      <c r="A2518" s="357"/>
      <c r="B2518" s="259"/>
      <c r="C2518" s="406" t="s">
        <v>1283</v>
      </c>
      <c r="D2518" s="356">
        <v>22020205</v>
      </c>
      <c r="E2518" s="259" t="s">
        <v>53</v>
      </c>
      <c r="F2518" s="409">
        <v>143430</v>
      </c>
      <c r="G2518" s="404">
        <v>120000</v>
      </c>
      <c r="H2518" s="304">
        <v>120000</v>
      </c>
      <c r="I2518" s="304">
        <v>120000</v>
      </c>
    </row>
    <row r="2519" spans="1:9">
      <c r="A2519" s="357"/>
      <c r="B2519" s="259"/>
      <c r="C2519" s="406" t="s">
        <v>1283</v>
      </c>
      <c r="D2519" s="356">
        <v>22020302</v>
      </c>
      <c r="E2519" s="259" t="s">
        <v>91</v>
      </c>
      <c r="F2519" s="409">
        <v>478100</v>
      </c>
      <c r="G2519" s="404">
        <v>400000</v>
      </c>
      <c r="H2519" s="304">
        <v>1200000</v>
      </c>
      <c r="I2519" s="304">
        <v>1200000</v>
      </c>
    </row>
    <row r="2520" spans="1:9">
      <c r="A2520" s="357"/>
      <c r="B2520" s="259"/>
      <c r="C2520" s="406" t="s">
        <v>1283</v>
      </c>
      <c r="D2520" s="356">
        <v>22020307</v>
      </c>
      <c r="E2520" s="259" t="s">
        <v>80</v>
      </c>
      <c r="F2520" s="409">
        <v>191240</v>
      </c>
      <c r="G2520" s="404">
        <v>690000</v>
      </c>
      <c r="H2520" s="304">
        <v>1690000</v>
      </c>
      <c r="I2520" s="304">
        <v>1690000</v>
      </c>
    </row>
    <row r="2521" spans="1:9">
      <c r="A2521" s="357"/>
      <c r="B2521" s="259"/>
      <c r="C2521" s="406" t="s">
        <v>1283</v>
      </c>
      <c r="D2521" s="356">
        <v>22020402</v>
      </c>
      <c r="E2521" s="259" t="s">
        <v>36</v>
      </c>
      <c r="F2521" s="409"/>
      <c r="G2521" s="404">
        <v>510000</v>
      </c>
      <c r="H2521" s="304">
        <v>510000</v>
      </c>
      <c r="I2521" s="304">
        <v>510000</v>
      </c>
    </row>
    <row r="2522" spans="1:9">
      <c r="A2522" s="357"/>
      <c r="B2522" s="259"/>
      <c r="C2522" s="406" t="s">
        <v>1283</v>
      </c>
      <c r="D2522" s="356">
        <v>22020404</v>
      </c>
      <c r="E2522" s="259" t="s">
        <v>735</v>
      </c>
      <c r="F2522" s="409"/>
      <c r="G2522" s="404">
        <v>850000</v>
      </c>
      <c r="H2522" s="304">
        <v>1000000</v>
      </c>
      <c r="I2522" s="304">
        <v>1100000</v>
      </c>
    </row>
    <row r="2523" spans="1:9">
      <c r="A2523" s="357"/>
      <c r="B2523" s="259"/>
      <c r="C2523" s="406" t="s">
        <v>1283</v>
      </c>
      <c r="D2523" s="356">
        <v>22020601</v>
      </c>
      <c r="E2523" s="259" t="s">
        <v>37</v>
      </c>
      <c r="F2523" s="409"/>
      <c r="G2523" s="404">
        <v>300000</v>
      </c>
      <c r="H2523" s="304">
        <v>500000</v>
      </c>
      <c r="I2523" s="304">
        <v>500000</v>
      </c>
    </row>
    <row r="2524" spans="1:9">
      <c r="A2524" s="357"/>
      <c r="B2524" s="259"/>
      <c r="C2524" s="406" t="s">
        <v>1283</v>
      </c>
      <c r="D2524" s="356">
        <v>22020901</v>
      </c>
      <c r="E2524" s="259" t="s">
        <v>15</v>
      </c>
      <c r="F2524" s="409">
        <v>4781</v>
      </c>
      <c r="G2524" s="404">
        <v>45000</v>
      </c>
      <c r="H2524" s="304">
        <v>345000</v>
      </c>
      <c r="I2524" s="304">
        <v>345000</v>
      </c>
    </row>
    <row r="2525" spans="1:9">
      <c r="A2525" s="357"/>
      <c r="B2525" s="259"/>
      <c r="C2525" s="406" t="s">
        <v>1283</v>
      </c>
      <c r="D2525" s="356">
        <v>22021009</v>
      </c>
      <c r="E2525" s="259" t="s">
        <v>101</v>
      </c>
      <c r="F2525" s="409">
        <v>286860</v>
      </c>
      <c r="G2525" s="404">
        <v>263000</v>
      </c>
      <c r="H2525" s="304">
        <v>563000</v>
      </c>
      <c r="I2525" s="304">
        <v>563000</v>
      </c>
    </row>
    <row r="2526" spans="1:9">
      <c r="A2526" s="357"/>
      <c r="B2526" s="259"/>
      <c r="C2526" s="406" t="s">
        <v>1283</v>
      </c>
      <c r="D2526" s="356">
        <v>22020108</v>
      </c>
      <c r="E2526" s="259" t="s">
        <v>4348</v>
      </c>
      <c r="F2526" s="409">
        <v>554596</v>
      </c>
      <c r="G2526" s="404"/>
      <c r="H2526" s="304"/>
      <c r="I2526" s="304"/>
    </row>
    <row r="2527" spans="1:9">
      <c r="A2527" s="357"/>
      <c r="B2527" s="259"/>
      <c r="C2527" s="406" t="s">
        <v>1283</v>
      </c>
      <c r="D2527" s="356">
        <v>22020203</v>
      </c>
      <c r="E2527" s="259" t="s">
        <v>20</v>
      </c>
      <c r="F2527" s="409">
        <v>229488</v>
      </c>
      <c r="G2527" s="404"/>
      <c r="H2527" s="304"/>
      <c r="I2527" s="304"/>
    </row>
    <row r="2528" spans="1:9">
      <c r="A2528" s="357"/>
      <c r="B2528" s="259"/>
      <c r="C2528" s="406" t="s">
        <v>1283</v>
      </c>
      <c r="D2528" s="356">
        <v>22020301</v>
      </c>
      <c r="E2528" s="259" t="s">
        <v>5</v>
      </c>
      <c r="F2528" s="409">
        <v>621530</v>
      </c>
      <c r="G2528" s="404"/>
      <c r="H2528" s="304"/>
      <c r="I2528" s="304"/>
    </row>
    <row r="2529" spans="1:9">
      <c r="A2529" s="357"/>
      <c r="B2529" s="259"/>
      <c r="C2529" s="406" t="s">
        <v>1283</v>
      </c>
      <c r="D2529" s="356">
        <v>22020303</v>
      </c>
      <c r="E2529" s="259" t="s">
        <v>6</v>
      </c>
      <c r="F2529" s="409">
        <v>38248</v>
      </c>
      <c r="G2529" s="404"/>
      <c r="H2529" s="304"/>
      <c r="I2529" s="304"/>
    </row>
    <row r="2530" spans="1:9">
      <c r="A2530" s="357"/>
      <c r="B2530" s="259"/>
      <c r="C2530" s="406" t="s">
        <v>1283</v>
      </c>
      <c r="D2530" s="356">
        <v>22020305</v>
      </c>
      <c r="E2530" s="259" t="s">
        <v>35</v>
      </c>
      <c r="F2530" s="409">
        <v>28686</v>
      </c>
      <c r="G2530" s="404"/>
      <c r="H2530" s="304"/>
      <c r="I2530" s="304"/>
    </row>
    <row r="2531" spans="1:9">
      <c r="A2531" s="357"/>
      <c r="B2531" s="259"/>
      <c r="C2531" s="406" t="s">
        <v>1283</v>
      </c>
      <c r="D2531" s="356">
        <v>22020315</v>
      </c>
      <c r="E2531" s="259" t="s">
        <v>4329</v>
      </c>
      <c r="F2531" s="409">
        <v>138649</v>
      </c>
      <c r="G2531" s="404"/>
      <c r="H2531" s="304"/>
      <c r="I2531" s="304"/>
    </row>
    <row r="2532" spans="1:9">
      <c r="A2532" s="357"/>
      <c r="B2532" s="259"/>
      <c r="C2532" s="406" t="s">
        <v>1283</v>
      </c>
      <c r="D2532" s="356">
        <v>22020709</v>
      </c>
      <c r="E2532" s="259" t="s">
        <v>23</v>
      </c>
      <c r="F2532" s="409">
        <v>286860</v>
      </c>
      <c r="G2532" s="404"/>
      <c r="H2532" s="304"/>
      <c r="I2532" s="304"/>
    </row>
    <row r="2533" spans="1:9" s="310" customFormat="1">
      <c r="A2533" s="359" t="s">
        <v>1765</v>
      </c>
      <c r="B2533" s="308" t="s">
        <v>1986</v>
      </c>
      <c r="C2533" s="407" t="s">
        <v>1287</v>
      </c>
      <c r="D2533" s="400"/>
      <c r="E2533" s="308"/>
      <c r="F2533" s="408">
        <f>SUM(F2517:F2532)</f>
        <v>3231956</v>
      </c>
      <c r="G2533" s="326">
        <f>SUM(G2515:G2532)</f>
        <v>4915400</v>
      </c>
      <c r="H2533" s="326">
        <f>SUM(H2515:H2532)</f>
        <v>6645400</v>
      </c>
      <c r="I2533" s="326">
        <f>SUM(I2515:I2532)</f>
        <v>6745400</v>
      </c>
    </row>
    <row r="2534" spans="1:9" s="310" customFormat="1">
      <c r="A2534" s="359" t="s">
        <v>1765</v>
      </c>
      <c r="B2534" s="308" t="s">
        <v>1986</v>
      </c>
      <c r="C2534" s="407" t="s">
        <v>1288</v>
      </c>
      <c r="D2534" s="400"/>
      <c r="E2534" s="308"/>
      <c r="F2534" s="326">
        <f>F2533+F2514</f>
        <v>8637584.4399999995</v>
      </c>
      <c r="G2534" s="326">
        <f>G2533+G2514</f>
        <v>44625816.391999982</v>
      </c>
      <c r="H2534" s="326">
        <f>H2533+H2514</f>
        <v>46355816.391999982</v>
      </c>
      <c r="I2534" s="326">
        <f>I2533+I2514</f>
        <v>46455816.391999982</v>
      </c>
    </row>
    <row r="2535" spans="1:9" s="310" customFormat="1">
      <c r="A2535" s="359"/>
      <c r="B2535" s="308"/>
      <c r="C2535" s="407"/>
      <c r="D2535" s="400"/>
      <c r="E2535" s="308"/>
      <c r="F2535" s="408"/>
      <c r="G2535" s="404"/>
      <c r="H2535" s="326"/>
      <c r="I2535" s="326"/>
    </row>
    <row r="2536" spans="1:9" s="310" customFormat="1">
      <c r="A2536" s="359" t="s">
        <v>206</v>
      </c>
      <c r="B2536" s="308" t="s">
        <v>207</v>
      </c>
      <c r="C2536" s="407"/>
      <c r="D2536" s="400"/>
      <c r="E2536" s="308"/>
      <c r="F2536" s="408"/>
      <c r="G2536" s="404"/>
      <c r="H2536" s="326"/>
      <c r="I2536" s="326"/>
    </row>
    <row r="2537" spans="1:9">
      <c r="A2537" s="357"/>
      <c r="B2537" s="259"/>
      <c r="C2537" s="402" t="s">
        <v>1281</v>
      </c>
      <c r="D2537" s="356">
        <v>21010101</v>
      </c>
      <c r="E2537" s="259" t="s">
        <v>368</v>
      </c>
      <c r="F2537" s="409">
        <v>33533129.030000001</v>
      </c>
      <c r="G2537" s="404">
        <v>1455109.0099999995</v>
      </c>
      <c r="H2537" s="404">
        <v>1455109.0099999995</v>
      </c>
      <c r="I2537" s="404">
        <v>1455109.0099999995</v>
      </c>
    </row>
    <row r="2538" spans="1:9">
      <c r="A2538" s="357"/>
      <c r="B2538" s="259"/>
      <c r="C2538" s="402" t="s">
        <v>1281</v>
      </c>
      <c r="D2538" s="356">
        <v>21020101</v>
      </c>
      <c r="E2538" s="259" t="s">
        <v>369</v>
      </c>
      <c r="F2538" s="409"/>
      <c r="G2538" s="404">
        <v>4268804.7299999986</v>
      </c>
      <c r="H2538" s="404">
        <v>4268804.7299999986</v>
      </c>
      <c r="I2538" s="404">
        <v>4268804.7299999986</v>
      </c>
    </row>
    <row r="2539" spans="1:9">
      <c r="A2539" s="357"/>
      <c r="B2539" s="259"/>
      <c r="C2539" s="402" t="s">
        <v>1281</v>
      </c>
      <c r="D2539" s="356">
        <v>21020102</v>
      </c>
      <c r="E2539" s="259" t="s">
        <v>99</v>
      </c>
      <c r="F2539" s="409"/>
      <c r="G2539" s="404">
        <v>1707521.8920000007</v>
      </c>
      <c r="H2539" s="404">
        <v>1707521.8920000007</v>
      </c>
      <c r="I2539" s="404">
        <v>1707521.8920000007</v>
      </c>
    </row>
    <row r="2540" spans="1:9">
      <c r="A2540" s="357"/>
      <c r="B2540" s="259"/>
      <c r="C2540" s="402" t="s">
        <v>1281</v>
      </c>
      <c r="D2540" s="356">
        <v>21020103</v>
      </c>
      <c r="E2540" s="259" t="s">
        <v>370</v>
      </c>
      <c r="F2540" s="409"/>
      <c r="G2540" s="404">
        <v>853760.94600000035</v>
      </c>
      <c r="H2540" s="404">
        <v>853760.94600000035</v>
      </c>
      <c r="I2540" s="404">
        <v>853760.94600000035</v>
      </c>
    </row>
    <row r="2541" spans="1:9">
      <c r="A2541" s="357"/>
      <c r="B2541" s="259"/>
      <c r="C2541" s="402" t="s">
        <v>1281</v>
      </c>
      <c r="D2541" s="356">
        <v>21020104</v>
      </c>
      <c r="E2541" s="259" t="s">
        <v>371</v>
      </c>
      <c r="F2541" s="409"/>
      <c r="G2541" s="404">
        <v>853760.94600000035</v>
      </c>
      <c r="H2541" s="404">
        <v>853760.94600000035</v>
      </c>
      <c r="I2541" s="404">
        <v>853760.94600000035</v>
      </c>
    </row>
    <row r="2542" spans="1:9">
      <c r="A2542" s="357"/>
      <c r="B2542" s="259"/>
      <c r="C2542" s="402" t="s">
        <v>1281</v>
      </c>
      <c r="D2542" s="356">
        <v>21020105</v>
      </c>
      <c r="E2542" s="259" t="s">
        <v>372</v>
      </c>
      <c r="F2542" s="409"/>
      <c r="G2542" s="404">
        <v>853760.94600000035</v>
      </c>
      <c r="H2542" s="404">
        <v>853760.94600000035</v>
      </c>
      <c r="I2542" s="404">
        <v>853760.94600000035</v>
      </c>
    </row>
    <row r="2543" spans="1:9">
      <c r="A2543" s="357"/>
      <c r="B2543" s="259"/>
      <c r="C2543" s="402" t="s">
        <v>1281</v>
      </c>
      <c r="D2543" s="356">
        <v>21020106</v>
      </c>
      <c r="E2543" s="259" t="s">
        <v>373</v>
      </c>
      <c r="F2543" s="409"/>
      <c r="G2543" s="404">
        <v>145510.90099999995</v>
      </c>
      <c r="H2543" s="404">
        <v>145510.90099999995</v>
      </c>
      <c r="I2543" s="404">
        <v>145510.90099999995</v>
      </c>
    </row>
    <row r="2544" spans="1:9">
      <c r="A2544" s="357"/>
      <c r="B2544" s="259"/>
      <c r="C2544" s="402" t="s">
        <v>1281</v>
      </c>
      <c r="D2544" s="356">
        <v>21020107</v>
      </c>
      <c r="E2544" s="259" t="s">
        <v>374</v>
      </c>
      <c r="F2544" s="409"/>
      <c r="G2544" s="404">
        <v>72000</v>
      </c>
      <c r="H2544" s="404">
        <v>72000</v>
      </c>
      <c r="I2544" s="404">
        <v>72000</v>
      </c>
    </row>
    <row r="2545" spans="1:9">
      <c r="A2545" s="357"/>
      <c r="B2545" s="259"/>
      <c r="C2545" s="402" t="s">
        <v>1281</v>
      </c>
      <c r="D2545" s="400">
        <v>21020143</v>
      </c>
      <c r="E2545" s="259" t="s">
        <v>398</v>
      </c>
      <c r="F2545" s="409"/>
      <c r="G2545" s="404">
        <v>3585199.6289999997</v>
      </c>
      <c r="H2545" s="404">
        <v>3585199.6289999997</v>
      </c>
      <c r="I2545" s="404">
        <v>3585199.6289999997</v>
      </c>
    </row>
    <row r="2546" spans="1:9">
      <c r="A2546" s="357"/>
      <c r="B2546" s="259"/>
      <c r="C2546" s="402" t="s">
        <v>1281</v>
      </c>
      <c r="D2546" s="400">
        <v>21020138</v>
      </c>
      <c r="E2546" s="259" t="s">
        <v>399</v>
      </c>
      <c r="F2546" s="409"/>
      <c r="G2546" s="404">
        <v>853760.94600000035</v>
      </c>
      <c r="H2546" s="404">
        <v>853760.94600000035</v>
      </c>
      <c r="I2546" s="404">
        <v>853760.94600000035</v>
      </c>
    </row>
    <row r="2547" spans="1:9">
      <c r="A2547" s="357"/>
      <c r="B2547" s="259"/>
      <c r="C2547" s="402" t="s">
        <v>1281</v>
      </c>
      <c r="D2547" s="400">
        <v>21020137</v>
      </c>
      <c r="E2547" s="259" t="s">
        <v>400</v>
      </c>
      <c r="F2547" s="409"/>
      <c r="G2547" s="404">
        <v>30600</v>
      </c>
      <c r="H2547" s="404">
        <v>30600</v>
      </c>
      <c r="I2547" s="404">
        <v>30600</v>
      </c>
    </row>
    <row r="2548" spans="1:9" s="310" customFormat="1">
      <c r="A2548" s="359" t="s">
        <v>206</v>
      </c>
      <c r="B2548" s="308" t="s">
        <v>207</v>
      </c>
      <c r="C2548" s="405" t="s">
        <v>1282</v>
      </c>
      <c r="D2548" s="400"/>
      <c r="E2548" s="308"/>
      <c r="F2548" s="408">
        <f>SUM(F2537:F2547)</f>
        <v>33533129.030000001</v>
      </c>
      <c r="G2548" s="326">
        <f>SUM(G2537:G2547)</f>
        <v>14679789.946</v>
      </c>
      <c r="H2548" s="326">
        <f>SUM(H2537:H2547)</f>
        <v>14679789.946</v>
      </c>
      <c r="I2548" s="326">
        <f>SUM(I2537:I2547)</f>
        <v>14679789.946</v>
      </c>
    </row>
    <row r="2549" spans="1:9">
      <c r="A2549" s="357"/>
      <c r="B2549" s="259"/>
      <c r="C2549" s="406" t="s">
        <v>1283</v>
      </c>
      <c r="D2549" s="356">
        <v>22020105</v>
      </c>
      <c r="E2549" s="259" t="s">
        <v>1250</v>
      </c>
      <c r="F2549" s="409">
        <v>260086.39999999999</v>
      </c>
      <c r="G2549" s="404">
        <v>520000</v>
      </c>
      <c r="H2549" s="304">
        <v>220000</v>
      </c>
      <c r="I2549" s="304">
        <v>220000</v>
      </c>
    </row>
    <row r="2550" spans="1:9">
      <c r="A2550" s="357"/>
      <c r="B2550" s="259"/>
      <c r="C2550" s="406" t="s">
        <v>1283</v>
      </c>
      <c r="D2550" s="356">
        <v>22020203</v>
      </c>
      <c r="E2550" s="259" t="s">
        <v>20</v>
      </c>
      <c r="F2550" s="409">
        <v>143430</v>
      </c>
      <c r="G2550" s="404">
        <v>130000</v>
      </c>
      <c r="H2550" s="304">
        <v>30000</v>
      </c>
      <c r="I2550" s="304">
        <v>30000</v>
      </c>
    </row>
    <row r="2551" spans="1:9">
      <c r="A2551" s="357"/>
      <c r="B2551" s="259"/>
      <c r="C2551" s="406" t="s">
        <v>1283</v>
      </c>
      <c r="D2551" s="356">
        <v>22020205</v>
      </c>
      <c r="E2551" s="259" t="s">
        <v>53</v>
      </c>
      <c r="F2551" s="409">
        <v>114744</v>
      </c>
      <c r="G2551" s="404">
        <v>60000</v>
      </c>
      <c r="H2551" s="304">
        <v>60000</v>
      </c>
      <c r="I2551" s="304">
        <v>60000</v>
      </c>
    </row>
    <row r="2552" spans="1:9">
      <c r="A2552" s="357"/>
      <c r="B2552" s="259"/>
      <c r="C2552" s="406" t="s">
        <v>1283</v>
      </c>
      <c r="D2552" s="356">
        <v>22020301</v>
      </c>
      <c r="E2552" s="259" t="s">
        <v>5</v>
      </c>
      <c r="F2552" s="409">
        <v>213328.22</v>
      </c>
      <c r="G2552" s="404">
        <v>629500</v>
      </c>
      <c r="H2552" s="304">
        <v>129500</v>
      </c>
      <c r="I2552" s="304">
        <v>129500</v>
      </c>
    </row>
    <row r="2553" spans="1:9">
      <c r="A2553" s="357"/>
      <c r="B2553" s="259"/>
      <c r="C2553" s="406" t="s">
        <v>1283</v>
      </c>
      <c r="D2553" s="356">
        <v>22020303</v>
      </c>
      <c r="E2553" s="259" t="s">
        <v>6</v>
      </c>
      <c r="F2553" s="409">
        <v>32128.32</v>
      </c>
      <c r="G2553" s="404">
        <v>33600</v>
      </c>
      <c r="H2553" s="304">
        <v>33600</v>
      </c>
      <c r="I2553" s="304">
        <v>33600</v>
      </c>
    </row>
    <row r="2554" spans="1:9">
      <c r="A2554" s="357"/>
      <c r="B2554" s="259"/>
      <c r="C2554" s="406" t="s">
        <v>1283</v>
      </c>
      <c r="D2554" s="356">
        <v>22020307</v>
      </c>
      <c r="E2554" s="259" t="s">
        <v>80</v>
      </c>
      <c r="F2554" s="409">
        <v>83763.12</v>
      </c>
      <c r="G2554" s="404">
        <v>255200</v>
      </c>
      <c r="H2554" s="304">
        <v>55200</v>
      </c>
      <c r="I2554" s="304">
        <v>55200</v>
      </c>
    </row>
    <row r="2555" spans="1:9">
      <c r="A2555" s="357"/>
      <c r="B2555" s="259"/>
      <c r="C2555" s="406" t="s">
        <v>1283</v>
      </c>
      <c r="D2555" s="356">
        <v>22020310</v>
      </c>
      <c r="E2555" s="259" t="s">
        <v>1255</v>
      </c>
      <c r="F2555" s="409">
        <v>314111.7</v>
      </c>
      <c r="G2555" s="404">
        <v>334100</v>
      </c>
      <c r="H2555" s="304">
        <v>134100</v>
      </c>
      <c r="I2555" s="304">
        <v>134100</v>
      </c>
    </row>
    <row r="2556" spans="1:9">
      <c r="A2556" s="357"/>
      <c r="B2556" s="259"/>
      <c r="C2556" s="406" t="s">
        <v>1283</v>
      </c>
      <c r="D2556" s="356">
        <v>22020405</v>
      </c>
      <c r="E2556" s="259" t="s">
        <v>9</v>
      </c>
      <c r="F2556" s="409">
        <v>57372</v>
      </c>
      <c r="G2556" s="404">
        <v>330000</v>
      </c>
      <c r="H2556" s="304">
        <v>60000</v>
      </c>
      <c r="I2556" s="304">
        <v>60000</v>
      </c>
    </row>
    <row r="2557" spans="1:9">
      <c r="A2557" s="357"/>
      <c r="B2557" s="259"/>
      <c r="C2557" s="406" t="s">
        <v>1283</v>
      </c>
      <c r="D2557" s="356">
        <v>22020114</v>
      </c>
      <c r="E2557" s="259" t="s">
        <v>1709</v>
      </c>
      <c r="F2557" s="409">
        <v>57372</v>
      </c>
      <c r="G2557" s="404">
        <v>420600</v>
      </c>
      <c r="H2557" s="304">
        <v>228600</v>
      </c>
      <c r="I2557" s="304">
        <v>228600</v>
      </c>
    </row>
    <row r="2558" spans="1:9">
      <c r="A2558" s="357"/>
      <c r="B2558" s="259"/>
      <c r="C2558" s="406" t="s">
        <v>1283</v>
      </c>
      <c r="D2558" s="356">
        <v>22020709</v>
      </c>
      <c r="E2558" s="259" t="s">
        <v>23</v>
      </c>
      <c r="F2558" s="409">
        <v>286860</v>
      </c>
      <c r="G2558" s="404">
        <v>300000</v>
      </c>
      <c r="H2558" s="304">
        <v>80000</v>
      </c>
      <c r="I2558" s="304">
        <v>80000</v>
      </c>
    </row>
    <row r="2559" spans="1:9">
      <c r="A2559" s="357"/>
      <c r="B2559" s="259"/>
      <c r="C2559" s="406" t="s">
        <v>1283</v>
      </c>
      <c r="D2559" s="356">
        <v>22020803</v>
      </c>
      <c r="E2559" s="259" t="s">
        <v>14</v>
      </c>
      <c r="F2559" s="409">
        <v>52686.62</v>
      </c>
      <c r="G2559" s="404">
        <v>150000</v>
      </c>
      <c r="H2559" s="304">
        <v>55100</v>
      </c>
      <c r="I2559" s="304">
        <v>55100</v>
      </c>
    </row>
    <row r="2560" spans="1:9">
      <c r="A2560" s="357"/>
      <c r="B2560" s="259"/>
      <c r="C2560" s="406" t="s">
        <v>1283</v>
      </c>
      <c r="D2560" s="356">
        <v>22020901</v>
      </c>
      <c r="E2560" s="259" t="s">
        <v>15</v>
      </c>
      <c r="F2560" s="409">
        <v>4781</v>
      </c>
      <c r="G2560" s="404">
        <v>14400</v>
      </c>
      <c r="H2560" s="304">
        <v>14400</v>
      </c>
      <c r="I2560" s="304">
        <v>14400</v>
      </c>
    </row>
    <row r="2561" spans="1:9">
      <c r="A2561" s="357"/>
      <c r="B2561" s="259"/>
      <c r="C2561" s="406" t="s">
        <v>1283</v>
      </c>
      <c r="D2561" s="356">
        <v>22021001</v>
      </c>
      <c r="E2561" s="259" t="s">
        <v>16</v>
      </c>
      <c r="F2561" s="409">
        <v>253871.1</v>
      </c>
      <c r="G2561" s="404">
        <v>169000</v>
      </c>
      <c r="H2561" s="304">
        <v>69000</v>
      </c>
      <c r="I2561" s="304">
        <v>69000</v>
      </c>
    </row>
    <row r="2562" spans="1:9">
      <c r="A2562" s="357"/>
      <c r="B2562" s="259"/>
      <c r="C2562" s="406" t="s">
        <v>1283</v>
      </c>
      <c r="D2562" s="356">
        <v>22021009</v>
      </c>
      <c r="E2562" s="259" t="s">
        <v>101</v>
      </c>
      <c r="F2562" s="409">
        <v>286860</v>
      </c>
      <c r="G2562" s="404">
        <v>266600</v>
      </c>
      <c r="H2562" s="304">
        <v>66600</v>
      </c>
      <c r="I2562" s="304">
        <v>66600</v>
      </c>
    </row>
    <row r="2563" spans="1:9">
      <c r="A2563" s="357"/>
      <c r="B2563" s="259"/>
      <c r="C2563" s="406" t="s">
        <v>1283</v>
      </c>
      <c r="D2563" s="356">
        <v>22020308</v>
      </c>
      <c r="E2563" s="259" t="s">
        <v>22</v>
      </c>
      <c r="F2563" s="409">
        <v>258174</v>
      </c>
      <c r="G2563" s="404"/>
      <c r="H2563" s="304"/>
      <c r="I2563" s="304"/>
    </row>
    <row r="2564" spans="1:9">
      <c r="A2564" s="357"/>
      <c r="B2564" s="259"/>
      <c r="C2564" s="406" t="s">
        <v>1283</v>
      </c>
      <c r="D2564" s="356">
        <v>22020315</v>
      </c>
      <c r="E2564" s="259" t="s">
        <v>4349</v>
      </c>
      <c r="F2564" s="409">
        <v>103269.6</v>
      </c>
      <c r="G2564" s="404"/>
      <c r="H2564" s="304"/>
      <c r="I2564" s="304"/>
    </row>
    <row r="2565" spans="1:9">
      <c r="A2565" s="357"/>
      <c r="B2565" s="259"/>
      <c r="C2565" s="406" t="s">
        <v>1283</v>
      </c>
      <c r="D2565" s="356">
        <v>22020404</v>
      </c>
      <c r="E2565" s="259" t="s">
        <v>1269</v>
      </c>
      <c r="F2565" s="409">
        <v>358575</v>
      </c>
      <c r="G2565" s="404"/>
      <c r="H2565" s="304"/>
      <c r="I2565" s="304"/>
    </row>
    <row r="2566" spans="1:9" s="310" customFormat="1">
      <c r="A2566" s="359" t="s">
        <v>206</v>
      </c>
      <c r="B2566" s="308" t="s">
        <v>207</v>
      </c>
      <c r="C2566" s="407" t="s">
        <v>1287</v>
      </c>
      <c r="D2566" s="400"/>
      <c r="E2566" s="308"/>
      <c r="F2566" s="326">
        <f>SUM(F2549:F2565)</f>
        <v>2881413.0800000005</v>
      </c>
      <c r="G2566" s="326">
        <f>SUM(G2549:G2565)</f>
        <v>3613000</v>
      </c>
      <c r="H2566" s="326">
        <f>SUM(H2549:H2565)</f>
        <v>1236100</v>
      </c>
      <c r="I2566" s="326">
        <f>SUM(I2549:I2565)</f>
        <v>1236100</v>
      </c>
    </row>
    <row r="2567" spans="1:9" s="310" customFormat="1">
      <c r="A2567" s="359" t="s">
        <v>206</v>
      </c>
      <c r="B2567" s="308" t="s">
        <v>207</v>
      </c>
      <c r="C2567" s="407" t="s">
        <v>1288</v>
      </c>
      <c r="D2567" s="400"/>
      <c r="E2567" s="308"/>
      <c r="F2567" s="326">
        <f>F2566+F2548</f>
        <v>36414542.109999999</v>
      </c>
      <c r="G2567" s="326">
        <f>G2566+G2548</f>
        <v>18292789.946000002</v>
      </c>
      <c r="H2567" s="326">
        <f>H2566+H2548</f>
        <v>15915889.946</v>
      </c>
      <c r="I2567" s="326">
        <f>I2566+I2548</f>
        <v>15915889.946</v>
      </c>
    </row>
    <row r="2568" spans="1:9" s="310" customFormat="1">
      <c r="A2568" s="359"/>
      <c r="B2568" s="308"/>
      <c r="C2568" s="407"/>
      <c r="D2568" s="400"/>
      <c r="E2568" s="308"/>
      <c r="F2568" s="408"/>
      <c r="G2568" s="404"/>
      <c r="H2568" s="326"/>
      <c r="I2568" s="326"/>
    </row>
    <row r="2569" spans="1:9" s="310" customFormat="1">
      <c r="A2569" s="359" t="s">
        <v>208</v>
      </c>
      <c r="B2569" s="308" t="s">
        <v>209</v>
      </c>
      <c r="C2569" s="407"/>
      <c r="D2569" s="400"/>
      <c r="E2569" s="308"/>
      <c r="F2569" s="408"/>
      <c r="G2569" s="404"/>
      <c r="H2569" s="326"/>
      <c r="I2569" s="326"/>
    </row>
    <row r="2570" spans="1:9">
      <c r="A2570" s="357"/>
      <c r="B2570" s="259"/>
      <c r="C2570" s="402" t="s">
        <v>1281</v>
      </c>
      <c r="D2570" s="356">
        <v>21010101</v>
      </c>
      <c r="E2570" s="259" t="s">
        <v>368</v>
      </c>
      <c r="F2570" s="409">
        <v>42562862.640000001</v>
      </c>
      <c r="G2570" s="404">
        <v>39050852.519999951</v>
      </c>
      <c r="H2570" s="404">
        <v>39050852.519999951</v>
      </c>
      <c r="I2570" s="404">
        <v>39050852.519999951</v>
      </c>
    </row>
    <row r="2571" spans="1:9">
      <c r="A2571" s="357"/>
      <c r="B2571" s="259"/>
      <c r="C2571" s="402" t="s">
        <v>1281</v>
      </c>
      <c r="D2571" s="356">
        <v>21020101</v>
      </c>
      <c r="E2571" s="259" t="s">
        <v>369</v>
      </c>
      <c r="F2571" s="409">
        <v>9274554</v>
      </c>
      <c r="G2571" s="404">
        <v>9449993.0399999917</v>
      </c>
      <c r="H2571" s="404">
        <v>9449993.0399999917</v>
      </c>
      <c r="I2571" s="404">
        <v>9449993.0399999917</v>
      </c>
    </row>
    <row r="2572" spans="1:9">
      <c r="A2572" s="357"/>
      <c r="B2572" s="259"/>
      <c r="C2572" s="402" t="s">
        <v>1281</v>
      </c>
      <c r="D2572" s="356">
        <v>21020102</v>
      </c>
      <c r="E2572" s="259" t="s">
        <v>99</v>
      </c>
      <c r="F2572" s="409">
        <v>3712732.32</v>
      </c>
      <c r="G2572" s="404">
        <v>3779998.9199999976</v>
      </c>
      <c r="H2572" s="404">
        <v>3779998.9199999976</v>
      </c>
      <c r="I2572" s="404">
        <v>3779998.9199999976</v>
      </c>
    </row>
    <row r="2573" spans="1:9">
      <c r="A2573" s="357"/>
      <c r="B2573" s="259"/>
      <c r="C2573" s="402" t="s">
        <v>1281</v>
      </c>
      <c r="D2573" s="356">
        <v>21020103</v>
      </c>
      <c r="E2573" s="259" t="s">
        <v>370</v>
      </c>
      <c r="F2573" s="409">
        <v>2021110.68</v>
      </c>
      <c r="G2573" s="404">
        <v>2189991.0000000019</v>
      </c>
      <c r="H2573" s="404">
        <v>2189991.0000000019</v>
      </c>
      <c r="I2573" s="404">
        <v>2189991.0000000019</v>
      </c>
    </row>
    <row r="2574" spans="1:9">
      <c r="A2574" s="357"/>
      <c r="B2574" s="259"/>
      <c r="C2574" s="402" t="s">
        <v>1281</v>
      </c>
      <c r="D2574" s="356">
        <v>21020104</v>
      </c>
      <c r="E2574" s="259" t="s">
        <v>371</v>
      </c>
      <c r="F2574" s="409">
        <v>1946112.96</v>
      </c>
      <c r="G2574" s="404">
        <v>1889999.6399999997</v>
      </c>
      <c r="H2574" s="404">
        <v>1889999.6399999997</v>
      </c>
      <c r="I2574" s="404">
        <v>1889999.6399999997</v>
      </c>
    </row>
    <row r="2575" spans="1:9">
      <c r="A2575" s="357"/>
      <c r="B2575" s="259"/>
      <c r="C2575" s="402" t="s">
        <v>1281</v>
      </c>
      <c r="D2575" s="356">
        <v>21020105</v>
      </c>
      <c r="E2575" s="259" t="s">
        <v>372</v>
      </c>
      <c r="F2575" s="409">
        <v>555461.88</v>
      </c>
      <c r="G2575" s="404">
        <v>499218.11999999994</v>
      </c>
      <c r="H2575" s="404">
        <v>499218.11999999994</v>
      </c>
      <c r="I2575" s="404">
        <v>499218.11999999994</v>
      </c>
    </row>
    <row r="2576" spans="1:9">
      <c r="A2576" s="357"/>
      <c r="B2576" s="259"/>
      <c r="C2576" s="402" t="s">
        <v>1281</v>
      </c>
      <c r="D2576" s="356">
        <v>21020106</v>
      </c>
      <c r="E2576" s="259" t="s">
        <v>373</v>
      </c>
      <c r="F2576" s="409">
        <v>3892262.06</v>
      </c>
      <c r="G2576" s="404">
        <v>3887102.2719999952</v>
      </c>
      <c r="H2576" s="404">
        <v>3887102.2719999952</v>
      </c>
      <c r="I2576" s="404">
        <v>3887102.2719999952</v>
      </c>
    </row>
    <row r="2577" spans="1:9">
      <c r="A2577" s="357"/>
      <c r="B2577" s="259"/>
      <c r="C2577" s="402" t="s">
        <v>1281</v>
      </c>
      <c r="D2577" s="356">
        <v>21020107</v>
      </c>
      <c r="E2577" s="259" t="s">
        <v>374</v>
      </c>
      <c r="F2577" s="409">
        <v>5184000</v>
      </c>
      <c r="G2577" s="404">
        <v>4968000</v>
      </c>
      <c r="H2577" s="404">
        <v>4968000</v>
      </c>
      <c r="I2577" s="404">
        <v>4968000</v>
      </c>
    </row>
    <row r="2578" spans="1:9">
      <c r="A2578" s="357"/>
      <c r="B2578" s="259"/>
      <c r="C2578" s="402" t="s">
        <v>1281</v>
      </c>
      <c r="D2578" s="400">
        <v>21020143</v>
      </c>
      <c r="E2578" s="259" t="s">
        <v>398</v>
      </c>
      <c r="F2578" s="409">
        <v>9958379.8100000005</v>
      </c>
      <c r="G2578" s="404">
        <v>9817442.2170000076</v>
      </c>
      <c r="H2578" s="404">
        <v>9817442.2170000076</v>
      </c>
      <c r="I2578" s="404">
        <v>9817442.2170000076</v>
      </c>
    </row>
    <row r="2579" spans="1:9">
      <c r="A2579" s="357"/>
      <c r="B2579" s="259"/>
      <c r="C2579" s="402" t="s">
        <v>1281</v>
      </c>
      <c r="D2579" s="356">
        <v>21020110</v>
      </c>
      <c r="E2579" s="259" t="s">
        <v>375</v>
      </c>
      <c r="F2579" s="409">
        <v>84000</v>
      </c>
      <c r="G2579" s="404"/>
      <c r="H2579" s="404"/>
      <c r="I2579" s="404"/>
    </row>
    <row r="2580" spans="1:9">
      <c r="A2580" s="357"/>
      <c r="B2580" s="259"/>
      <c r="C2580" s="402" t="s">
        <v>1281</v>
      </c>
      <c r="D2580" s="356">
        <v>21020124</v>
      </c>
      <c r="E2580" s="259" t="s">
        <v>376</v>
      </c>
      <c r="F2580" s="409">
        <v>89905.2</v>
      </c>
      <c r="G2580" s="404"/>
      <c r="H2580" s="404"/>
      <c r="I2580" s="404"/>
    </row>
    <row r="2581" spans="1:9">
      <c r="A2581" s="357"/>
      <c r="B2581" s="259"/>
      <c r="C2581" s="402" t="s">
        <v>1281</v>
      </c>
      <c r="D2581" s="400" t="s">
        <v>2157</v>
      </c>
      <c r="E2581" s="259" t="s">
        <v>1613</v>
      </c>
      <c r="F2581" s="409">
        <v>1810614.51</v>
      </c>
      <c r="G2581" s="404"/>
      <c r="H2581" s="404"/>
      <c r="I2581" s="404"/>
    </row>
    <row r="2582" spans="1:9" s="310" customFormat="1">
      <c r="A2582" s="359" t="s">
        <v>208</v>
      </c>
      <c r="B2582" s="308" t="s">
        <v>209</v>
      </c>
      <c r="C2582" s="405" t="s">
        <v>1282</v>
      </c>
      <c r="D2582" s="400"/>
      <c r="E2582" s="308"/>
      <c r="F2582" s="408">
        <f>SUM(F2570:F2581)</f>
        <v>81091996.060000017</v>
      </c>
      <c r="G2582" s="326">
        <f>SUM(G2570:G2581)</f>
        <v>75532597.728999943</v>
      </c>
      <c r="H2582" s="326">
        <f>SUM(H2570:H2581)</f>
        <v>75532597.728999943</v>
      </c>
      <c r="I2582" s="326">
        <f>SUM(I2570:I2581)</f>
        <v>75532597.728999943</v>
      </c>
    </row>
    <row r="2583" spans="1:9">
      <c r="A2583" s="357"/>
      <c r="B2583" s="259"/>
      <c r="C2583" s="406" t="s">
        <v>1283</v>
      </c>
      <c r="D2583" s="356">
        <v>22020105</v>
      </c>
      <c r="E2583" s="259" t="s">
        <v>1250</v>
      </c>
      <c r="F2583" s="409">
        <v>316311</v>
      </c>
      <c r="G2583" s="404">
        <v>399600</v>
      </c>
      <c r="H2583" s="304">
        <v>399600</v>
      </c>
      <c r="I2583" s="304">
        <v>399600</v>
      </c>
    </row>
    <row r="2584" spans="1:9">
      <c r="A2584" s="357"/>
      <c r="B2584" s="259"/>
      <c r="C2584" s="406" t="s">
        <v>1283</v>
      </c>
      <c r="D2584" s="356">
        <v>22020201</v>
      </c>
      <c r="E2584" s="259" t="s">
        <v>115</v>
      </c>
      <c r="F2584" s="409">
        <v>101118.15</v>
      </c>
      <c r="G2584" s="404">
        <v>135000</v>
      </c>
      <c r="H2584" s="304">
        <v>135000</v>
      </c>
      <c r="I2584" s="304">
        <v>135000</v>
      </c>
    </row>
    <row r="2585" spans="1:9">
      <c r="A2585" s="357"/>
      <c r="B2585" s="259"/>
      <c r="C2585" s="406" t="s">
        <v>1283</v>
      </c>
      <c r="D2585" s="356">
        <v>22020205</v>
      </c>
      <c r="E2585" s="259" t="s">
        <v>53</v>
      </c>
      <c r="F2585" s="409">
        <v>81755.7</v>
      </c>
      <c r="G2585" s="404">
        <v>142500</v>
      </c>
      <c r="H2585" s="304">
        <v>142500</v>
      </c>
      <c r="I2585" s="304">
        <v>142500</v>
      </c>
    </row>
    <row r="2586" spans="1:9">
      <c r="A2586" s="357"/>
      <c r="B2586" s="259"/>
      <c r="C2586" s="406" t="s">
        <v>1283</v>
      </c>
      <c r="D2586" s="356">
        <v>22020209</v>
      </c>
      <c r="E2586" s="259" t="s">
        <v>34</v>
      </c>
      <c r="F2586" s="409">
        <v>9562</v>
      </c>
      <c r="G2586" s="404">
        <v>10000</v>
      </c>
      <c r="H2586" s="304">
        <v>10000</v>
      </c>
      <c r="I2586" s="304">
        <v>10000</v>
      </c>
    </row>
    <row r="2587" spans="1:9">
      <c r="A2587" s="357"/>
      <c r="B2587" s="259"/>
      <c r="C2587" s="406" t="s">
        <v>1283</v>
      </c>
      <c r="D2587" s="356">
        <v>22020301</v>
      </c>
      <c r="E2587" s="259" t="s">
        <v>5</v>
      </c>
      <c r="F2587" s="409">
        <v>366798.32</v>
      </c>
      <c r="G2587" s="404">
        <v>372600</v>
      </c>
      <c r="H2587" s="304">
        <v>372600</v>
      </c>
      <c r="I2587" s="304">
        <v>372600</v>
      </c>
    </row>
    <row r="2588" spans="1:9">
      <c r="A2588" s="357"/>
      <c r="B2588" s="259"/>
      <c r="C2588" s="406" t="s">
        <v>1283</v>
      </c>
      <c r="D2588" s="356">
        <v>22020302</v>
      </c>
      <c r="E2588" s="259" t="s">
        <v>91</v>
      </c>
      <c r="F2588" s="409">
        <v>321283.20000000001</v>
      </c>
      <c r="G2588" s="404">
        <v>329982.98</v>
      </c>
      <c r="H2588" s="304">
        <v>312000</v>
      </c>
      <c r="I2588" s="304">
        <v>312000</v>
      </c>
    </row>
    <row r="2589" spans="1:9">
      <c r="A2589" s="357"/>
      <c r="B2589" s="259"/>
      <c r="C2589" s="406" t="s">
        <v>1283</v>
      </c>
      <c r="D2589" s="356">
        <v>22020305</v>
      </c>
      <c r="E2589" s="259" t="s">
        <v>35</v>
      </c>
      <c r="F2589" s="409">
        <v>216388.06</v>
      </c>
      <c r="G2589" s="404">
        <v>234300</v>
      </c>
      <c r="H2589" s="304">
        <v>234300</v>
      </c>
      <c r="I2589" s="304">
        <v>234300</v>
      </c>
    </row>
    <row r="2590" spans="1:9">
      <c r="A2590" s="357"/>
      <c r="B2590" s="259"/>
      <c r="C2590" s="406" t="s">
        <v>1283</v>
      </c>
      <c r="D2590" s="356">
        <v>22020307</v>
      </c>
      <c r="E2590" s="259" t="s">
        <v>80</v>
      </c>
      <c r="F2590" s="409">
        <v>156855.04999999999</v>
      </c>
      <c r="G2590" s="404">
        <v>210150</v>
      </c>
      <c r="H2590" s="304">
        <v>210150</v>
      </c>
      <c r="I2590" s="304">
        <v>210150</v>
      </c>
    </row>
    <row r="2591" spans="1:9">
      <c r="A2591" s="357"/>
      <c r="B2591" s="259"/>
      <c r="C2591" s="406" t="s">
        <v>1283</v>
      </c>
      <c r="D2591" s="356">
        <v>22020401</v>
      </c>
      <c r="E2591" s="259" t="s">
        <v>1985</v>
      </c>
      <c r="F2591" s="409">
        <v>180722</v>
      </c>
      <c r="G2591" s="404">
        <v>164800</v>
      </c>
      <c r="H2591" s="304">
        <v>164800</v>
      </c>
      <c r="I2591" s="304">
        <v>164800</v>
      </c>
    </row>
    <row r="2592" spans="1:9">
      <c r="A2592" s="357"/>
      <c r="B2592" s="259"/>
      <c r="C2592" s="406" t="s">
        <v>1283</v>
      </c>
      <c r="D2592" s="356">
        <v>22020405</v>
      </c>
      <c r="E2592" s="259" t="s">
        <v>9</v>
      </c>
      <c r="F2592" s="409">
        <v>129087</v>
      </c>
      <c r="G2592" s="404">
        <v>135000</v>
      </c>
      <c r="H2592" s="304">
        <v>135000</v>
      </c>
      <c r="I2592" s="304">
        <v>135000</v>
      </c>
    </row>
    <row r="2593" spans="1:9">
      <c r="A2593" s="357"/>
      <c r="B2593" s="259"/>
      <c r="C2593" s="406" t="s">
        <v>1283</v>
      </c>
      <c r="D2593" s="356">
        <v>22020801</v>
      </c>
      <c r="E2593" s="259" t="s">
        <v>13</v>
      </c>
      <c r="F2593" s="409">
        <v>133103.04000000001</v>
      </c>
      <c r="G2593" s="404">
        <v>121800</v>
      </c>
      <c r="H2593" s="304">
        <v>121800</v>
      </c>
      <c r="I2593" s="304">
        <v>121800</v>
      </c>
    </row>
    <row r="2594" spans="1:9">
      <c r="A2594" s="357"/>
      <c r="B2594" s="259"/>
      <c r="C2594" s="406" t="s">
        <v>1283</v>
      </c>
      <c r="D2594" s="356">
        <v>22020803</v>
      </c>
      <c r="E2594" s="259" t="s">
        <v>14</v>
      </c>
      <c r="F2594" s="409">
        <v>191240</v>
      </c>
      <c r="G2594" s="404">
        <v>518600</v>
      </c>
      <c r="H2594" s="304">
        <v>518600</v>
      </c>
      <c r="I2594" s="304">
        <v>518600</v>
      </c>
    </row>
    <row r="2595" spans="1:9">
      <c r="A2595" s="357"/>
      <c r="B2595" s="259"/>
      <c r="C2595" s="406" t="s">
        <v>1283</v>
      </c>
      <c r="D2595" s="356">
        <v>22020901</v>
      </c>
      <c r="E2595" s="259" t="s">
        <v>15</v>
      </c>
      <c r="F2595" s="409">
        <v>4781</v>
      </c>
      <c r="G2595" s="404">
        <v>78492.99960000001</v>
      </c>
      <c r="H2595" s="304">
        <v>78492.99960000001</v>
      </c>
      <c r="I2595" s="304">
        <v>78492.99960000001</v>
      </c>
    </row>
    <row r="2596" spans="1:9">
      <c r="A2596" s="357"/>
      <c r="B2596" s="259"/>
      <c r="C2596" s="406" t="s">
        <v>1283</v>
      </c>
      <c r="D2596" s="356">
        <v>22021001</v>
      </c>
      <c r="E2596" s="259" t="s">
        <v>16</v>
      </c>
      <c r="F2596" s="409">
        <v>443868.04</v>
      </c>
      <c r="G2596" s="404">
        <v>471000</v>
      </c>
      <c r="H2596" s="304">
        <v>471000</v>
      </c>
      <c r="I2596" s="304">
        <v>471000</v>
      </c>
    </row>
    <row r="2597" spans="1:9">
      <c r="A2597" s="357"/>
      <c r="B2597" s="259"/>
      <c r="C2597" s="406" t="s">
        <v>1283</v>
      </c>
      <c r="D2597" s="356">
        <v>22021009</v>
      </c>
      <c r="E2597" s="259" t="s">
        <v>101</v>
      </c>
      <c r="F2597" s="409">
        <v>286860</v>
      </c>
      <c r="G2597" s="404">
        <v>331750</v>
      </c>
      <c r="H2597" s="304">
        <v>331750</v>
      </c>
      <c r="I2597" s="304">
        <v>331750</v>
      </c>
    </row>
    <row r="2598" spans="1:9">
      <c r="A2598" s="357"/>
      <c r="B2598" s="259"/>
      <c r="C2598" s="406" t="s">
        <v>1283</v>
      </c>
      <c r="D2598" s="356">
        <v>22020108</v>
      </c>
      <c r="E2598" s="259" t="s">
        <v>4348</v>
      </c>
      <c r="F2598" s="409">
        <v>20080.2</v>
      </c>
      <c r="G2598" s="404"/>
      <c r="H2598" s="304"/>
      <c r="I2598" s="304"/>
    </row>
    <row r="2599" spans="1:9">
      <c r="A2599" s="357"/>
      <c r="B2599" s="259"/>
      <c r="C2599" s="406" t="s">
        <v>1283</v>
      </c>
      <c r="D2599" s="356">
        <v>22020404</v>
      </c>
      <c r="E2599" s="259" t="s">
        <v>1269</v>
      </c>
      <c r="F2599" s="409">
        <v>143430</v>
      </c>
      <c r="G2599" s="404"/>
      <c r="H2599" s="304"/>
      <c r="I2599" s="304"/>
    </row>
    <row r="2600" spans="1:9" s="310" customFormat="1">
      <c r="A2600" s="359" t="s">
        <v>208</v>
      </c>
      <c r="B2600" s="308" t="s">
        <v>209</v>
      </c>
      <c r="C2600" s="407" t="s">
        <v>1287</v>
      </c>
      <c r="D2600" s="400"/>
      <c r="E2600" s="308"/>
      <c r="F2600" s="326">
        <f>SUM(F2583:F2599)</f>
        <v>3103242.7600000007</v>
      </c>
      <c r="G2600" s="326">
        <f>SUM(G2583:G2599)</f>
        <v>3655575.9796000002</v>
      </c>
      <c r="H2600" s="326">
        <f>SUM(H2583:H2599)</f>
        <v>3637592.9996000002</v>
      </c>
      <c r="I2600" s="326">
        <f>SUM(I2583:I2599)</f>
        <v>3637592.9996000002</v>
      </c>
    </row>
    <row r="2601" spans="1:9" s="310" customFormat="1">
      <c r="A2601" s="359" t="s">
        <v>208</v>
      </c>
      <c r="B2601" s="308" t="s">
        <v>209</v>
      </c>
      <c r="C2601" s="407" t="s">
        <v>1288</v>
      </c>
      <c r="D2601" s="400"/>
      <c r="E2601" s="308"/>
      <c r="F2601" s="326">
        <f>F2600+F2582</f>
        <v>84195238.820000023</v>
      </c>
      <c r="G2601" s="326">
        <f>G2600+G2582</f>
        <v>79188173.70859994</v>
      </c>
      <c r="H2601" s="326">
        <f>H2600+H2582</f>
        <v>79170190.728599936</v>
      </c>
      <c r="I2601" s="326">
        <f>I2600+I2582</f>
        <v>79170190.728599936</v>
      </c>
    </row>
    <row r="2602" spans="1:9" s="310" customFormat="1">
      <c r="A2602" s="359"/>
      <c r="B2602" s="308"/>
      <c r="C2602" s="407"/>
      <c r="D2602" s="400"/>
      <c r="E2602" s="308"/>
      <c r="F2602" s="408"/>
      <c r="G2602" s="404"/>
      <c r="H2602" s="326"/>
      <c r="I2602" s="326"/>
    </row>
    <row r="2603" spans="1:9" s="310" customFormat="1">
      <c r="A2603" s="359" t="s">
        <v>1766</v>
      </c>
      <c r="B2603" s="410" t="s">
        <v>210</v>
      </c>
      <c r="C2603" s="407"/>
      <c r="D2603" s="400"/>
      <c r="E2603" s="308"/>
      <c r="F2603" s="408"/>
      <c r="G2603" s="404"/>
      <c r="H2603" s="326"/>
      <c r="I2603" s="326"/>
    </row>
    <row r="2604" spans="1:9">
      <c r="A2604" s="357"/>
      <c r="B2604" s="259"/>
      <c r="C2604" s="402" t="s">
        <v>1281</v>
      </c>
      <c r="D2604" s="356">
        <v>21010101</v>
      </c>
      <c r="E2604" s="259" t="s">
        <v>368</v>
      </c>
      <c r="F2604" s="409">
        <v>14181036</v>
      </c>
      <c r="G2604" s="404">
        <v>13668678.960000001</v>
      </c>
      <c r="H2604" s="404">
        <v>13668678.960000001</v>
      </c>
      <c r="I2604" s="404">
        <v>13668678.960000001</v>
      </c>
    </row>
    <row r="2605" spans="1:9">
      <c r="A2605" s="357"/>
      <c r="B2605" s="259"/>
      <c r="C2605" s="402" t="s">
        <v>1281</v>
      </c>
      <c r="D2605" s="356">
        <v>21020101</v>
      </c>
      <c r="E2605" s="259" t="s">
        <v>369</v>
      </c>
      <c r="F2605" s="409">
        <v>3409230</v>
      </c>
      <c r="G2605" s="404">
        <v>3447170.28</v>
      </c>
      <c r="H2605" s="404">
        <v>3447170.28</v>
      </c>
      <c r="I2605" s="404">
        <v>3447170.28</v>
      </c>
    </row>
    <row r="2606" spans="1:9">
      <c r="A2606" s="357"/>
      <c r="B2606" s="259"/>
      <c r="C2606" s="402" t="s">
        <v>1281</v>
      </c>
      <c r="D2606" s="356">
        <v>21020102</v>
      </c>
      <c r="E2606" s="259" t="s">
        <v>99</v>
      </c>
      <c r="F2606" s="409">
        <v>1420119</v>
      </c>
      <c r="G2606" s="404">
        <v>1378867.92</v>
      </c>
      <c r="H2606" s="404">
        <v>1378867.92</v>
      </c>
      <c r="I2606" s="404">
        <v>1378867.92</v>
      </c>
    </row>
    <row r="2607" spans="1:9">
      <c r="A2607" s="357"/>
      <c r="B2607" s="259"/>
      <c r="C2607" s="402" t="s">
        <v>1281</v>
      </c>
      <c r="D2607" s="356">
        <v>21020103</v>
      </c>
      <c r="E2607" s="259" t="s">
        <v>370</v>
      </c>
      <c r="F2607" s="409">
        <v>710059</v>
      </c>
      <c r="G2607" s="404">
        <v>689194.32</v>
      </c>
      <c r="H2607" s="404">
        <v>689194.32</v>
      </c>
      <c r="I2607" s="404">
        <v>689194.32</v>
      </c>
    </row>
    <row r="2608" spans="1:9">
      <c r="A2608" s="357"/>
      <c r="B2608" s="259"/>
      <c r="C2608" s="402" t="s">
        <v>1281</v>
      </c>
      <c r="D2608" s="356">
        <v>21020104</v>
      </c>
      <c r="E2608" s="259" t="s">
        <v>371</v>
      </c>
      <c r="F2608" s="409">
        <v>710059</v>
      </c>
      <c r="G2608" s="404">
        <v>689194.32</v>
      </c>
      <c r="H2608" s="404">
        <v>689194.32</v>
      </c>
      <c r="I2608" s="404">
        <v>689194.32</v>
      </c>
    </row>
    <row r="2609" spans="1:9">
      <c r="A2609" s="357"/>
      <c r="B2609" s="259"/>
      <c r="C2609" s="402" t="s">
        <v>1281</v>
      </c>
      <c r="D2609" s="356">
        <v>21020105</v>
      </c>
      <c r="E2609" s="259" t="s">
        <v>372</v>
      </c>
      <c r="F2609" s="409">
        <v>249080</v>
      </c>
      <c r="G2609" s="404">
        <v>151647.44</v>
      </c>
      <c r="H2609" s="404">
        <v>151647.44</v>
      </c>
      <c r="I2609" s="404">
        <v>151647.44</v>
      </c>
    </row>
    <row r="2610" spans="1:9">
      <c r="A2610" s="357"/>
      <c r="B2610" s="259"/>
      <c r="C2610" s="402" t="s">
        <v>1281</v>
      </c>
      <c r="D2610" s="356">
        <v>21020106</v>
      </c>
      <c r="E2610" s="259" t="s">
        <v>373</v>
      </c>
      <c r="F2610" s="409">
        <v>1414983</v>
      </c>
      <c r="G2610" s="404">
        <v>1366867.8960000002</v>
      </c>
      <c r="H2610" s="404">
        <v>1366867.8960000002</v>
      </c>
      <c r="I2610" s="404">
        <v>1366867.8960000002</v>
      </c>
    </row>
    <row r="2611" spans="1:9">
      <c r="A2611" s="357"/>
      <c r="B2611" s="259"/>
      <c r="C2611" s="402" t="s">
        <v>1281</v>
      </c>
      <c r="D2611" s="356">
        <v>21020107</v>
      </c>
      <c r="E2611" s="259" t="s">
        <v>374</v>
      </c>
      <c r="F2611" s="409">
        <v>2808000</v>
      </c>
      <c r="G2611" s="404">
        <v>2592000</v>
      </c>
      <c r="H2611" s="404">
        <v>2592000</v>
      </c>
      <c r="I2611" s="404">
        <v>2592000</v>
      </c>
    </row>
    <row r="2612" spans="1:9">
      <c r="A2612" s="357"/>
      <c r="B2612" s="259"/>
      <c r="C2612" s="402" t="s">
        <v>1281</v>
      </c>
      <c r="D2612" s="400">
        <v>21020143</v>
      </c>
      <c r="E2612" s="259" t="s">
        <v>398</v>
      </c>
      <c r="F2612" s="409">
        <v>1502158</v>
      </c>
      <c r="G2612" s="404"/>
      <c r="H2612" s="404"/>
      <c r="I2612" s="404"/>
    </row>
    <row r="2613" spans="1:9" s="310" customFormat="1">
      <c r="A2613" s="359" t="s">
        <v>1766</v>
      </c>
      <c r="B2613" s="308" t="s">
        <v>210</v>
      </c>
      <c r="C2613" s="405" t="s">
        <v>1282</v>
      </c>
      <c r="D2613" s="400"/>
      <c r="E2613" s="308"/>
      <c r="F2613" s="408">
        <f>SUM(F2604:F2612)</f>
        <v>26404724</v>
      </c>
      <c r="G2613" s="326">
        <f>SUM(G2604:G2611)</f>
        <v>23983621.136000007</v>
      </c>
      <c r="H2613" s="326">
        <f>SUM(H2604:H2611)</f>
        <v>23983621.136000007</v>
      </c>
      <c r="I2613" s="326">
        <f>SUM(I2604:I2611)</f>
        <v>23983621.136000007</v>
      </c>
    </row>
    <row r="2614" spans="1:9">
      <c r="A2614" s="357"/>
      <c r="B2614" s="259"/>
      <c r="C2614" s="406" t="s">
        <v>1283</v>
      </c>
      <c r="D2614" s="356">
        <v>22020102</v>
      </c>
      <c r="E2614" s="259" t="s">
        <v>49</v>
      </c>
      <c r="F2614" s="409">
        <v>3748304</v>
      </c>
      <c r="G2614" s="404">
        <v>600000</v>
      </c>
      <c r="H2614" s="304">
        <v>600000</v>
      </c>
      <c r="I2614" s="304">
        <v>500000</v>
      </c>
    </row>
    <row r="2615" spans="1:9">
      <c r="A2615" s="357"/>
      <c r="B2615" s="259"/>
      <c r="C2615" s="406" t="s">
        <v>1283</v>
      </c>
      <c r="D2615" s="356">
        <v>22020105</v>
      </c>
      <c r="E2615" s="259" t="s">
        <v>1250</v>
      </c>
      <c r="F2615" s="409">
        <v>1816780</v>
      </c>
      <c r="G2615" s="404">
        <v>3042000</v>
      </c>
      <c r="H2615" s="304">
        <v>3042000</v>
      </c>
      <c r="I2615" s="304">
        <v>3042000</v>
      </c>
    </row>
    <row r="2616" spans="1:9">
      <c r="A2616" s="357"/>
      <c r="B2616" s="259"/>
      <c r="C2616" s="406" t="s">
        <v>1283</v>
      </c>
      <c r="D2616" s="356">
        <v>22020301</v>
      </c>
      <c r="E2616" s="259" t="s">
        <v>5</v>
      </c>
      <c r="F2616" s="409">
        <v>244787</v>
      </c>
      <c r="G2616" s="404">
        <v>336000</v>
      </c>
      <c r="H2616" s="304">
        <v>289500</v>
      </c>
      <c r="I2616" s="304">
        <v>280000</v>
      </c>
    </row>
    <row r="2617" spans="1:9">
      <c r="A2617" s="357"/>
      <c r="B2617" s="259"/>
      <c r="C2617" s="406" t="s">
        <v>1283</v>
      </c>
      <c r="D2617" s="356">
        <v>22020305</v>
      </c>
      <c r="E2617" s="259" t="s">
        <v>35</v>
      </c>
      <c r="F2617" s="409">
        <v>114744</v>
      </c>
      <c r="G2617" s="404">
        <v>225000</v>
      </c>
      <c r="H2617" s="304">
        <v>180000</v>
      </c>
      <c r="I2617" s="304">
        <v>225000</v>
      </c>
    </row>
    <row r="2618" spans="1:9">
      <c r="A2618" s="357"/>
      <c r="B2618" s="259"/>
      <c r="C2618" s="406" t="s">
        <v>1283</v>
      </c>
      <c r="D2618" s="356">
        <v>22020401</v>
      </c>
      <c r="E2618" s="259" t="s">
        <v>1985</v>
      </c>
      <c r="F2618" s="409">
        <v>458976</v>
      </c>
      <c r="G2618" s="404">
        <v>800000</v>
      </c>
      <c r="H2618" s="304">
        <v>800000</v>
      </c>
      <c r="I2618" s="304">
        <v>800000</v>
      </c>
    </row>
    <row r="2619" spans="1:9">
      <c r="A2619" s="357"/>
      <c r="B2619" s="259"/>
      <c r="C2619" s="406" t="s">
        <v>1283</v>
      </c>
      <c r="D2619" s="356">
        <v>22020402</v>
      </c>
      <c r="E2619" s="259" t="s">
        <v>36</v>
      </c>
      <c r="F2619" s="409">
        <v>71715</v>
      </c>
      <c r="G2619" s="404">
        <v>75000</v>
      </c>
      <c r="H2619" s="304">
        <v>50000</v>
      </c>
      <c r="I2619" s="304">
        <v>50000</v>
      </c>
    </row>
    <row r="2620" spans="1:9">
      <c r="A2620" s="357"/>
      <c r="B2620" s="259"/>
      <c r="C2620" s="406" t="s">
        <v>1283</v>
      </c>
      <c r="D2620" s="356">
        <v>22020405</v>
      </c>
      <c r="E2620" s="259" t="s">
        <v>9</v>
      </c>
      <c r="F2620" s="409">
        <v>76496</v>
      </c>
      <c r="G2620" s="404">
        <v>50000</v>
      </c>
      <c r="H2620" s="304">
        <v>50000</v>
      </c>
      <c r="I2620" s="304">
        <v>50000</v>
      </c>
    </row>
    <row r="2621" spans="1:9">
      <c r="A2621" s="357"/>
      <c r="B2621" s="259"/>
      <c r="C2621" s="406" t="s">
        <v>1283</v>
      </c>
      <c r="D2621" s="356">
        <v>22020406</v>
      </c>
      <c r="E2621" s="259" t="s">
        <v>45</v>
      </c>
      <c r="F2621" s="409">
        <v>286860</v>
      </c>
      <c r="G2621" s="404">
        <v>440000</v>
      </c>
      <c r="H2621" s="304">
        <v>440000</v>
      </c>
      <c r="I2621" s="304">
        <v>440000</v>
      </c>
    </row>
    <row r="2622" spans="1:9">
      <c r="A2622" s="357"/>
      <c r="B2622" s="259"/>
      <c r="C2622" s="406" t="s">
        <v>1283</v>
      </c>
      <c r="D2622" s="356">
        <v>22020801</v>
      </c>
      <c r="E2622" s="259" t="s">
        <v>13</v>
      </c>
      <c r="F2622" s="409">
        <v>553210</v>
      </c>
      <c r="G2622" s="404">
        <v>504000</v>
      </c>
      <c r="H2622" s="304">
        <v>504000</v>
      </c>
      <c r="I2622" s="304">
        <v>504000</v>
      </c>
    </row>
    <row r="2623" spans="1:9">
      <c r="A2623" s="357"/>
      <c r="B2623" s="259"/>
      <c r="C2623" s="406" t="s">
        <v>1283</v>
      </c>
      <c r="D2623" s="356">
        <v>22020803</v>
      </c>
      <c r="E2623" s="259" t="s">
        <v>14</v>
      </c>
      <c r="F2623" s="409">
        <v>334670</v>
      </c>
      <c r="G2623" s="404">
        <v>400000</v>
      </c>
      <c r="H2623" s="304">
        <v>400000</v>
      </c>
      <c r="I2623" s="304">
        <v>400000</v>
      </c>
    </row>
    <row r="2624" spans="1:9">
      <c r="A2624" s="357"/>
      <c r="B2624" s="259"/>
      <c r="C2624" s="406" t="s">
        <v>1283</v>
      </c>
      <c r="D2624" s="356">
        <v>22020901</v>
      </c>
      <c r="E2624" s="259" t="s">
        <v>15</v>
      </c>
      <c r="F2624" s="409">
        <v>385365</v>
      </c>
      <c r="G2624" s="404">
        <v>420000</v>
      </c>
      <c r="H2624" s="304">
        <v>420000</v>
      </c>
      <c r="I2624" s="304">
        <v>420000</v>
      </c>
    </row>
    <row r="2625" spans="1:9">
      <c r="A2625" s="357"/>
      <c r="B2625" s="259"/>
      <c r="C2625" s="406" t="s">
        <v>1283</v>
      </c>
      <c r="D2625" s="356">
        <v>22021001</v>
      </c>
      <c r="E2625" s="259" t="s">
        <v>16</v>
      </c>
      <c r="F2625" s="409">
        <v>5786922</v>
      </c>
      <c r="G2625" s="404">
        <v>150000</v>
      </c>
      <c r="H2625" s="304">
        <v>150000</v>
      </c>
      <c r="I2625" s="304">
        <v>150000</v>
      </c>
    </row>
    <row r="2626" spans="1:9">
      <c r="A2626" s="357"/>
      <c r="B2626" s="259"/>
      <c r="C2626" s="406" t="s">
        <v>1283</v>
      </c>
      <c r="D2626" s="356">
        <v>22021003</v>
      </c>
      <c r="E2626" s="259" t="s">
        <v>17</v>
      </c>
      <c r="F2626" s="409">
        <v>239050</v>
      </c>
      <c r="G2626" s="404">
        <v>358000</v>
      </c>
      <c r="H2626" s="304">
        <v>1000000</v>
      </c>
      <c r="I2626" s="304">
        <v>1000000</v>
      </c>
    </row>
    <row r="2627" spans="1:9">
      <c r="A2627" s="357"/>
      <c r="B2627" s="259"/>
      <c r="C2627" s="406" t="s">
        <v>1283</v>
      </c>
      <c r="D2627" s="400">
        <v>22020709</v>
      </c>
      <c r="E2627" s="259" t="s">
        <v>2139</v>
      </c>
      <c r="F2627" s="409">
        <v>525910</v>
      </c>
      <c r="G2627" s="404">
        <v>450000</v>
      </c>
      <c r="H2627" s="304"/>
      <c r="I2627" s="304"/>
    </row>
    <row r="2628" spans="1:9">
      <c r="A2628" s="357"/>
      <c r="B2628" s="259"/>
      <c r="C2628" s="406" t="s">
        <v>1283</v>
      </c>
      <c r="D2628" s="356">
        <v>22020303</v>
      </c>
      <c r="E2628" s="259" t="s">
        <v>6</v>
      </c>
      <c r="F2628" s="409">
        <v>191240</v>
      </c>
      <c r="G2628" s="404">
        <v>192000</v>
      </c>
      <c r="H2628" s="304"/>
      <c r="I2628" s="304"/>
    </row>
    <row r="2629" spans="1:9">
      <c r="A2629" s="357"/>
      <c r="B2629" s="259"/>
      <c r="C2629" s="406" t="s">
        <v>1283</v>
      </c>
      <c r="D2629" s="356">
        <v>22021020</v>
      </c>
      <c r="E2629" s="259" t="s">
        <v>189</v>
      </c>
      <c r="F2629" s="409">
        <v>244787200</v>
      </c>
      <c r="G2629" s="404">
        <v>515733076</v>
      </c>
      <c r="H2629" s="304">
        <v>515733076</v>
      </c>
      <c r="I2629" s="304">
        <v>515733076</v>
      </c>
    </row>
    <row r="2630" spans="1:9">
      <c r="A2630" s="357"/>
      <c r="B2630" s="259"/>
      <c r="C2630" s="406" t="s">
        <v>1283</v>
      </c>
      <c r="D2630" s="356">
        <v>22021031</v>
      </c>
      <c r="E2630" s="259" t="s">
        <v>133</v>
      </c>
      <c r="F2630" s="409">
        <v>1237665120</v>
      </c>
      <c r="G2630" s="404">
        <v>780000000</v>
      </c>
      <c r="H2630" s="304">
        <v>1280000000</v>
      </c>
      <c r="I2630" s="304">
        <v>1280000000</v>
      </c>
    </row>
    <row r="2631" spans="1:9" s="310" customFormat="1">
      <c r="A2631" s="359" t="s">
        <v>1766</v>
      </c>
      <c r="B2631" s="308" t="s">
        <v>210</v>
      </c>
      <c r="C2631" s="407" t="s">
        <v>1287</v>
      </c>
      <c r="D2631" s="400"/>
      <c r="E2631" s="308"/>
      <c r="F2631" s="326">
        <f>SUM(F2614:F2630)</f>
        <v>1497287349</v>
      </c>
      <c r="G2631" s="326">
        <f>SUM(G2614:G2630)</f>
        <v>1303775076</v>
      </c>
      <c r="H2631" s="326">
        <f>SUM(H2614:H2630)</f>
        <v>1803658576</v>
      </c>
      <c r="I2631" s="326">
        <f>SUM(I2614:I2630)</f>
        <v>1803594076</v>
      </c>
    </row>
    <row r="2632" spans="1:9" s="310" customFormat="1">
      <c r="A2632" s="359" t="s">
        <v>1766</v>
      </c>
      <c r="B2632" s="308" t="s">
        <v>210</v>
      </c>
      <c r="C2632" s="407" t="s">
        <v>1288</v>
      </c>
      <c r="D2632" s="400"/>
      <c r="E2632" s="308"/>
      <c r="F2632" s="326">
        <f>F2631+F2613</f>
        <v>1523692073</v>
      </c>
      <c r="G2632" s="326">
        <f>G2631+G2613</f>
        <v>1327758697.1359999</v>
      </c>
      <c r="H2632" s="326">
        <f>H2631+H2613</f>
        <v>1827642197.1359999</v>
      </c>
      <c r="I2632" s="326">
        <f>I2631+I2613</f>
        <v>1827577697.1359999</v>
      </c>
    </row>
    <row r="2633" spans="1:9" s="310" customFormat="1">
      <c r="A2633" s="359"/>
      <c r="B2633" s="308"/>
      <c r="C2633" s="407"/>
      <c r="D2633" s="400"/>
      <c r="E2633" s="308"/>
      <c r="F2633" s="408"/>
      <c r="G2633" s="404"/>
      <c r="H2633" s="326"/>
      <c r="I2633" s="326"/>
    </row>
    <row r="2634" spans="1:9" s="310" customFormat="1">
      <c r="A2634" s="359" t="s">
        <v>1767</v>
      </c>
      <c r="B2634" s="410" t="s">
        <v>4467</v>
      </c>
      <c r="C2634" s="407"/>
      <c r="D2634" s="400"/>
      <c r="E2634" s="308"/>
      <c r="F2634" s="408"/>
      <c r="G2634" s="404"/>
      <c r="H2634" s="326"/>
      <c r="I2634" s="326"/>
    </row>
    <row r="2635" spans="1:9">
      <c r="A2635" s="357"/>
      <c r="B2635" s="259"/>
      <c r="C2635" s="402" t="s">
        <v>1281</v>
      </c>
      <c r="D2635" s="356">
        <v>21010101</v>
      </c>
      <c r="E2635" s="259" t="s">
        <v>397</v>
      </c>
      <c r="F2635" s="409">
        <v>54951203</v>
      </c>
      <c r="G2635" s="404"/>
      <c r="H2635" s="304"/>
      <c r="I2635" s="304"/>
    </row>
    <row r="2636" spans="1:9" s="310" customFormat="1">
      <c r="A2636" s="359" t="s">
        <v>1767</v>
      </c>
      <c r="B2636" s="410" t="s">
        <v>4467</v>
      </c>
      <c r="C2636" s="405" t="s">
        <v>1282</v>
      </c>
      <c r="D2636" s="400"/>
      <c r="E2636" s="308"/>
      <c r="F2636" s="408">
        <f>SUM(F2635:F2635)</f>
        <v>54951203</v>
      </c>
      <c r="G2636" s="326">
        <f>SUM(G2635:G2635)</f>
        <v>0</v>
      </c>
      <c r="H2636" s="326">
        <f>SUM(H2635:H2635)</f>
        <v>0</v>
      </c>
      <c r="I2636" s="326">
        <f>SUM(I2635:I2635)</f>
        <v>0</v>
      </c>
    </row>
    <row r="2637" spans="1:9">
      <c r="A2637" s="357"/>
      <c r="B2637" s="259"/>
      <c r="C2637" s="406" t="s">
        <v>1283</v>
      </c>
      <c r="D2637" s="356">
        <v>22020105</v>
      </c>
      <c r="E2637" s="259" t="s">
        <v>1250</v>
      </c>
      <c r="F2637" s="409">
        <v>2390500</v>
      </c>
      <c r="G2637" s="404"/>
      <c r="H2637" s="304"/>
      <c r="I2637" s="304"/>
    </row>
    <row r="2638" spans="1:9">
      <c r="A2638" s="357"/>
      <c r="B2638" s="259"/>
      <c r="C2638" s="406" t="s">
        <v>1283</v>
      </c>
      <c r="D2638" s="356">
        <v>22020301</v>
      </c>
      <c r="E2638" s="259" t="s">
        <v>5</v>
      </c>
      <c r="F2638" s="409">
        <v>294318</v>
      </c>
      <c r="G2638" s="404"/>
      <c r="H2638" s="304"/>
      <c r="I2638" s="304"/>
    </row>
    <row r="2639" spans="1:9">
      <c r="A2639" s="357"/>
      <c r="B2639" s="259"/>
      <c r="C2639" s="406" t="s">
        <v>1283</v>
      </c>
      <c r="D2639" s="356">
        <v>22020305</v>
      </c>
      <c r="E2639" s="259" t="s">
        <v>35</v>
      </c>
      <c r="F2639" s="409">
        <v>860580</v>
      </c>
      <c r="G2639" s="404"/>
      <c r="H2639" s="304"/>
      <c r="I2639" s="304"/>
    </row>
    <row r="2640" spans="1:9">
      <c r="A2640" s="357"/>
      <c r="B2640" s="259"/>
      <c r="C2640" s="406" t="s">
        <v>1283</v>
      </c>
      <c r="D2640" s="356">
        <v>22020315</v>
      </c>
      <c r="E2640" s="259" t="s">
        <v>8</v>
      </c>
      <c r="F2640" s="409">
        <v>567983</v>
      </c>
      <c r="G2640" s="404"/>
      <c r="H2640" s="304"/>
      <c r="I2640" s="304"/>
    </row>
    <row r="2641" spans="1:9">
      <c r="A2641" s="357"/>
      <c r="B2641" s="259"/>
      <c r="C2641" s="406" t="s">
        <v>1283</v>
      </c>
      <c r="D2641" s="356">
        <v>22020401</v>
      </c>
      <c r="E2641" s="259" t="s">
        <v>1985</v>
      </c>
      <c r="F2641" s="409">
        <v>441764</v>
      </c>
      <c r="G2641" s="404"/>
      <c r="H2641" s="304"/>
      <c r="I2641" s="304"/>
    </row>
    <row r="2642" spans="1:9">
      <c r="A2642" s="357"/>
      <c r="B2642" s="259"/>
      <c r="C2642" s="406" t="s">
        <v>1283</v>
      </c>
      <c r="D2642" s="356">
        <v>22020405</v>
      </c>
      <c r="E2642" s="259" t="s">
        <v>9</v>
      </c>
      <c r="F2642" s="409">
        <v>60241</v>
      </c>
      <c r="G2642" s="404"/>
      <c r="H2642" s="304"/>
      <c r="I2642" s="304"/>
    </row>
    <row r="2643" spans="1:9">
      <c r="A2643" s="357"/>
      <c r="B2643" s="259"/>
      <c r="C2643" s="406" t="s">
        <v>1283</v>
      </c>
      <c r="D2643" s="356">
        <v>22020709</v>
      </c>
      <c r="E2643" s="259" t="s">
        <v>23</v>
      </c>
      <c r="F2643" s="409">
        <v>316693</v>
      </c>
      <c r="G2643" s="404"/>
      <c r="H2643" s="304"/>
      <c r="I2643" s="304"/>
    </row>
    <row r="2644" spans="1:9">
      <c r="A2644" s="357"/>
      <c r="B2644" s="259"/>
      <c r="C2644" s="406" t="s">
        <v>1283</v>
      </c>
      <c r="D2644" s="356">
        <v>22020801</v>
      </c>
      <c r="E2644" s="259" t="s">
        <v>13</v>
      </c>
      <c r="F2644" s="409">
        <v>693245</v>
      </c>
      <c r="G2644" s="404"/>
      <c r="H2644" s="304"/>
      <c r="I2644" s="304"/>
    </row>
    <row r="2645" spans="1:9">
      <c r="A2645" s="357"/>
      <c r="B2645" s="259"/>
      <c r="C2645" s="406" t="s">
        <v>1283</v>
      </c>
      <c r="D2645" s="356">
        <v>22020803</v>
      </c>
      <c r="E2645" s="259" t="s">
        <v>14</v>
      </c>
      <c r="F2645" s="409">
        <v>481925</v>
      </c>
      <c r="G2645" s="404"/>
      <c r="H2645" s="304"/>
      <c r="I2645" s="304"/>
    </row>
    <row r="2646" spans="1:9">
      <c r="A2646" s="357"/>
      <c r="B2646" s="259"/>
      <c r="C2646" s="406" t="s">
        <v>1283</v>
      </c>
      <c r="D2646" s="356">
        <v>22021001</v>
      </c>
      <c r="E2646" s="259" t="s">
        <v>16</v>
      </c>
      <c r="F2646" s="409">
        <v>571808</v>
      </c>
      <c r="G2646" s="404"/>
      <c r="H2646" s="304"/>
      <c r="I2646" s="304"/>
    </row>
    <row r="2647" spans="1:9">
      <c r="A2647" s="357"/>
      <c r="B2647" s="259"/>
      <c r="C2647" s="406" t="s">
        <v>1283</v>
      </c>
      <c r="D2647" s="356">
        <v>22021003</v>
      </c>
      <c r="E2647" s="259" t="s">
        <v>17</v>
      </c>
      <c r="F2647" s="409">
        <v>114744</v>
      </c>
      <c r="G2647" s="404"/>
      <c r="H2647" s="304"/>
      <c r="I2647" s="304"/>
    </row>
    <row r="2648" spans="1:9">
      <c r="A2648" s="357"/>
      <c r="B2648" s="259"/>
      <c r="C2648" s="406" t="s">
        <v>1283</v>
      </c>
      <c r="D2648" s="356">
        <v>22020402</v>
      </c>
      <c r="E2648" s="259" t="s">
        <v>36</v>
      </c>
      <c r="F2648" s="409">
        <v>1068075</v>
      </c>
      <c r="G2648" s="404"/>
      <c r="H2648" s="304"/>
      <c r="I2648" s="304"/>
    </row>
    <row r="2649" spans="1:9">
      <c r="A2649" s="357"/>
      <c r="B2649" s="259"/>
      <c r="C2649" s="406" t="s">
        <v>1283</v>
      </c>
      <c r="D2649" s="356">
        <v>22020201</v>
      </c>
      <c r="E2649" s="259" t="s">
        <v>115</v>
      </c>
      <c r="F2649" s="409">
        <v>1149353</v>
      </c>
      <c r="G2649" s="404"/>
      <c r="H2649" s="304"/>
      <c r="I2649" s="304"/>
    </row>
    <row r="2650" spans="1:9" s="310" customFormat="1">
      <c r="A2650" s="359" t="s">
        <v>1767</v>
      </c>
      <c r="B2650" s="410" t="s">
        <v>4467</v>
      </c>
      <c r="C2650" s="407" t="s">
        <v>1287</v>
      </c>
      <c r="D2650" s="400"/>
      <c r="E2650" s="308"/>
      <c r="F2650" s="408">
        <f>SUM(F2637:F2649)</f>
        <v>9011229</v>
      </c>
      <c r="G2650" s="326">
        <f>SUM(G2637:G2649)</f>
        <v>0</v>
      </c>
      <c r="H2650" s="326">
        <f>SUM(H2637:H2649)</f>
        <v>0</v>
      </c>
      <c r="I2650" s="326">
        <f>SUM(I2637:I2649)</f>
        <v>0</v>
      </c>
    </row>
    <row r="2651" spans="1:9" s="310" customFormat="1">
      <c r="A2651" s="359" t="s">
        <v>1767</v>
      </c>
      <c r="B2651" s="410" t="s">
        <v>4467</v>
      </c>
      <c r="C2651" s="407" t="s">
        <v>1288</v>
      </c>
      <c r="D2651" s="400"/>
      <c r="E2651" s="413"/>
      <c r="F2651" s="326">
        <f>F2650+F2636</f>
        <v>63962432</v>
      </c>
      <c r="G2651" s="326">
        <f>G2650+G2636</f>
        <v>0</v>
      </c>
      <c r="H2651" s="326">
        <f>H2650+H2636</f>
        <v>0</v>
      </c>
      <c r="I2651" s="326">
        <f>I2650+I2636</f>
        <v>0</v>
      </c>
    </row>
    <row r="2652" spans="1:9" s="310" customFormat="1">
      <c r="A2652" s="359"/>
      <c r="B2652" s="308"/>
      <c r="C2652" s="407"/>
      <c r="D2652" s="400"/>
      <c r="E2652" s="308"/>
      <c r="F2652" s="408"/>
      <c r="G2652" s="404"/>
      <c r="H2652" s="326"/>
      <c r="I2652" s="326"/>
    </row>
    <row r="2653" spans="1:9" s="310" customFormat="1">
      <c r="A2653" s="359" t="s">
        <v>4466</v>
      </c>
      <c r="B2653" s="410" t="s">
        <v>1837</v>
      </c>
      <c r="C2653" s="407"/>
      <c r="D2653" s="400"/>
      <c r="E2653" s="308"/>
      <c r="F2653" s="408"/>
      <c r="G2653" s="404"/>
      <c r="H2653" s="326"/>
      <c r="I2653" s="326"/>
    </row>
    <row r="2654" spans="1:9">
      <c r="A2654" s="357"/>
      <c r="B2654" s="259"/>
      <c r="C2654" s="402" t="s">
        <v>1281</v>
      </c>
      <c r="D2654" s="356">
        <v>21010101</v>
      </c>
      <c r="E2654" s="259" t="s">
        <v>397</v>
      </c>
      <c r="F2654" s="409">
        <v>0</v>
      </c>
      <c r="G2654" s="404">
        <v>35930085.719999999</v>
      </c>
      <c r="H2654" s="404">
        <v>35930085.719999999</v>
      </c>
      <c r="I2654" s="404">
        <v>35930085.719999999</v>
      </c>
    </row>
    <row r="2655" spans="1:9">
      <c r="A2655" s="357"/>
      <c r="B2655" s="259"/>
      <c r="C2655" s="402" t="s">
        <v>1281</v>
      </c>
      <c r="D2655" s="356">
        <v>21020101</v>
      </c>
      <c r="E2655" s="402" t="s">
        <v>369</v>
      </c>
      <c r="F2655" s="403"/>
      <c r="G2655" s="404">
        <v>9139221.4400000013</v>
      </c>
      <c r="H2655" s="404">
        <v>9139221.4400000013</v>
      </c>
      <c r="I2655" s="404">
        <v>9139221.4400000013</v>
      </c>
    </row>
    <row r="2656" spans="1:9">
      <c r="A2656" s="357"/>
      <c r="B2656" s="259"/>
      <c r="C2656" s="402" t="s">
        <v>1281</v>
      </c>
      <c r="D2656" s="356">
        <v>21020102</v>
      </c>
      <c r="E2656" s="259" t="s">
        <v>99</v>
      </c>
      <c r="F2656" s="409"/>
      <c r="G2656" s="404">
        <v>8611370.9100000001</v>
      </c>
      <c r="H2656" s="404">
        <v>8611370.9100000001</v>
      </c>
      <c r="I2656" s="404">
        <v>8611370.9100000001</v>
      </c>
    </row>
    <row r="2657" spans="1:9">
      <c r="A2657" s="357"/>
      <c r="B2657" s="259"/>
      <c r="C2657" s="402" t="s">
        <v>1281</v>
      </c>
      <c r="D2657" s="356">
        <v>21020103</v>
      </c>
      <c r="E2657" s="259" t="s">
        <v>370</v>
      </c>
      <c r="F2657" s="409"/>
      <c r="G2657" s="404">
        <v>1833774.96</v>
      </c>
      <c r="H2657" s="404">
        <v>1833774.96</v>
      </c>
      <c r="I2657" s="404">
        <v>1833774.96</v>
      </c>
    </row>
    <row r="2658" spans="1:9">
      <c r="A2658" s="357"/>
      <c r="B2658" s="259"/>
      <c r="C2658" s="402" t="s">
        <v>1281</v>
      </c>
      <c r="D2658" s="356">
        <v>21020104</v>
      </c>
      <c r="E2658" s="259" t="s">
        <v>371</v>
      </c>
      <c r="F2658" s="409"/>
      <c r="G2658" s="404">
        <v>1808388.9300000002</v>
      </c>
      <c r="H2658" s="404">
        <v>1808388.9300000002</v>
      </c>
      <c r="I2658" s="404">
        <v>1808388.9300000002</v>
      </c>
    </row>
    <row r="2659" spans="1:9">
      <c r="A2659" s="357"/>
      <c r="B2659" s="259"/>
      <c r="C2659" s="402" t="s">
        <v>1281</v>
      </c>
      <c r="D2659" s="400">
        <v>21020105</v>
      </c>
      <c r="E2659" s="259" t="s">
        <v>1647</v>
      </c>
      <c r="F2659" s="409"/>
      <c r="G2659" s="404">
        <v>1005900.04</v>
      </c>
      <c r="H2659" s="404">
        <v>1005900.04</v>
      </c>
      <c r="I2659" s="404">
        <v>1005900.04</v>
      </c>
    </row>
    <row r="2660" spans="1:9">
      <c r="A2660" s="357"/>
      <c r="B2660" s="259"/>
      <c r="C2660" s="402" t="s">
        <v>1281</v>
      </c>
      <c r="D2660" s="356">
        <v>21020106</v>
      </c>
      <c r="E2660" s="259" t="s">
        <v>373</v>
      </c>
      <c r="F2660" s="409"/>
      <c r="G2660" s="404">
        <v>3593008.57</v>
      </c>
      <c r="H2660" s="404">
        <v>3593008.57</v>
      </c>
      <c r="I2660" s="404">
        <v>3593008.57</v>
      </c>
    </row>
    <row r="2661" spans="1:9">
      <c r="A2661" s="357"/>
      <c r="B2661" s="259"/>
      <c r="C2661" s="402" t="s">
        <v>1281</v>
      </c>
      <c r="D2661" s="356">
        <v>21020107</v>
      </c>
      <c r="E2661" s="259" t="s">
        <v>374</v>
      </c>
      <c r="F2661" s="409"/>
      <c r="G2661" s="404">
        <v>11448000</v>
      </c>
      <c r="H2661" s="404">
        <v>11448000</v>
      </c>
      <c r="I2661" s="404">
        <v>11448000</v>
      </c>
    </row>
    <row r="2662" spans="1:9">
      <c r="A2662" s="357"/>
      <c r="B2662" s="259"/>
      <c r="C2662" s="402" t="s">
        <v>1281</v>
      </c>
      <c r="D2662" s="400">
        <v>21020137</v>
      </c>
      <c r="E2662" s="259" t="s">
        <v>1268</v>
      </c>
      <c r="F2662" s="409"/>
      <c r="G2662" s="404">
        <v>18600</v>
      </c>
      <c r="H2662" s="404">
        <v>18600</v>
      </c>
      <c r="I2662" s="404">
        <v>18600</v>
      </c>
    </row>
    <row r="2663" spans="1:9">
      <c r="A2663" s="357"/>
      <c r="B2663" s="259"/>
      <c r="C2663" s="402" t="s">
        <v>1281</v>
      </c>
      <c r="D2663" s="400">
        <v>21020143</v>
      </c>
      <c r="E2663" s="259" t="s">
        <v>1648</v>
      </c>
      <c r="F2663" s="409"/>
      <c r="G2663" s="404">
        <v>5688468.8399999999</v>
      </c>
      <c r="H2663" s="404">
        <v>5688468.8399999999</v>
      </c>
      <c r="I2663" s="404">
        <v>5688468.8399999999</v>
      </c>
    </row>
    <row r="2664" spans="1:9">
      <c r="A2664" s="357"/>
      <c r="B2664" s="259"/>
      <c r="C2664" s="402" t="s">
        <v>1281</v>
      </c>
      <c r="D2664" s="400">
        <v>21020144</v>
      </c>
      <c r="E2664" s="259" t="s">
        <v>1838</v>
      </c>
      <c r="F2664" s="409"/>
      <c r="G2664" s="404">
        <v>794553.6</v>
      </c>
      <c r="H2664" s="404">
        <v>794553.6</v>
      </c>
      <c r="I2664" s="404">
        <v>794553.6</v>
      </c>
    </row>
    <row r="2665" spans="1:9">
      <c r="A2665" s="357"/>
      <c r="B2665" s="259"/>
      <c r="C2665" s="402" t="s">
        <v>1281</v>
      </c>
      <c r="D2665" s="400" t="s">
        <v>2157</v>
      </c>
      <c r="E2665" s="259" t="s">
        <v>1613</v>
      </c>
      <c r="F2665" s="409"/>
      <c r="G2665" s="404">
        <v>12172719.739999998</v>
      </c>
      <c r="H2665" s="404">
        <v>12172719.739999998</v>
      </c>
      <c r="I2665" s="404">
        <v>12172719.739999998</v>
      </c>
    </row>
    <row r="2666" spans="1:9" s="310" customFormat="1" ht="31.5">
      <c r="A2666" s="359" t="s">
        <v>4466</v>
      </c>
      <c r="B2666" s="308" t="s">
        <v>1837</v>
      </c>
      <c r="C2666" s="405" t="s">
        <v>1282</v>
      </c>
      <c r="D2666" s="400"/>
      <c r="E2666" s="308"/>
      <c r="F2666" s="408">
        <f>SUM(F2654:F2665)</f>
        <v>0</v>
      </c>
      <c r="G2666" s="326">
        <f>SUM(G2654:G2665)</f>
        <v>92044092.749999985</v>
      </c>
      <c r="H2666" s="326">
        <f>SUM(H2654:H2665)</f>
        <v>92044092.749999985</v>
      </c>
      <c r="I2666" s="326">
        <f>SUM(I2654:I2665)</f>
        <v>92044092.749999985</v>
      </c>
    </row>
    <row r="2667" spans="1:9">
      <c r="A2667" s="357"/>
      <c r="B2667" s="259"/>
      <c r="C2667" s="406" t="s">
        <v>1283</v>
      </c>
      <c r="D2667" s="356">
        <v>22020105</v>
      </c>
      <c r="E2667" s="259" t="s">
        <v>1250</v>
      </c>
      <c r="F2667" s="409">
        <v>23514560.690000001</v>
      </c>
      <c r="G2667" s="404">
        <v>5604000</v>
      </c>
      <c r="H2667" s="304">
        <v>5932000</v>
      </c>
      <c r="I2667" s="304">
        <v>5932000</v>
      </c>
    </row>
    <row r="2668" spans="1:9">
      <c r="A2668" s="357"/>
      <c r="B2668" s="259"/>
      <c r="C2668" s="406" t="s">
        <v>1283</v>
      </c>
      <c r="D2668" s="356">
        <v>22020301</v>
      </c>
      <c r="E2668" s="259" t="s">
        <v>5</v>
      </c>
      <c r="F2668" s="409">
        <v>1912400</v>
      </c>
      <c r="G2668" s="404">
        <v>2290200</v>
      </c>
      <c r="H2668" s="304">
        <v>307800</v>
      </c>
      <c r="I2668" s="304">
        <v>307800</v>
      </c>
    </row>
    <row r="2669" spans="1:9">
      <c r="A2669" s="357"/>
      <c r="B2669" s="259"/>
      <c r="C2669" s="406" t="s">
        <v>1283</v>
      </c>
      <c r="D2669" s="356">
        <v>22020305</v>
      </c>
      <c r="E2669" s="259" t="s">
        <v>35</v>
      </c>
      <c r="F2669" s="409">
        <v>4977992.8</v>
      </c>
      <c r="G2669" s="404">
        <v>2562400</v>
      </c>
      <c r="H2669" s="304">
        <v>900000</v>
      </c>
      <c r="I2669" s="304">
        <v>900000</v>
      </c>
    </row>
    <row r="2670" spans="1:9">
      <c r="A2670" s="357"/>
      <c r="B2670" s="259"/>
      <c r="C2670" s="406" t="s">
        <v>1283</v>
      </c>
      <c r="D2670" s="356">
        <v>22020315</v>
      </c>
      <c r="E2670" s="259" t="s">
        <v>8</v>
      </c>
      <c r="F2670" s="409">
        <v>114744</v>
      </c>
      <c r="G2670" s="404">
        <v>812000</v>
      </c>
      <c r="H2670" s="304">
        <v>812000</v>
      </c>
      <c r="I2670" s="304">
        <v>812000</v>
      </c>
    </row>
    <row r="2671" spans="1:9">
      <c r="A2671" s="357"/>
      <c r="B2671" s="259"/>
      <c r="C2671" s="406" t="s">
        <v>1283</v>
      </c>
      <c r="D2671" s="356">
        <v>22020401</v>
      </c>
      <c r="E2671" s="259" t="s">
        <v>1985</v>
      </c>
      <c r="F2671" s="409">
        <v>41594.699999999997</v>
      </c>
      <c r="G2671" s="404">
        <v>1602000</v>
      </c>
      <c r="H2671" s="304">
        <v>462000</v>
      </c>
      <c r="I2671" s="304">
        <v>462000</v>
      </c>
    </row>
    <row r="2672" spans="1:9">
      <c r="A2672" s="357"/>
      <c r="B2672" s="259"/>
      <c r="C2672" s="406" t="s">
        <v>1283</v>
      </c>
      <c r="D2672" s="356">
        <v>22020405</v>
      </c>
      <c r="E2672" s="259" t="s">
        <v>9</v>
      </c>
      <c r="F2672" s="409">
        <v>114744</v>
      </c>
      <c r="G2672" s="404">
        <v>303000</v>
      </c>
      <c r="H2672" s="304">
        <v>63000</v>
      </c>
      <c r="I2672" s="304">
        <v>63000</v>
      </c>
    </row>
    <row r="2673" spans="1:9">
      <c r="A2673" s="357"/>
      <c r="B2673" s="259"/>
      <c r="C2673" s="406" t="s">
        <v>1283</v>
      </c>
      <c r="D2673" s="356">
        <v>22020406</v>
      </c>
      <c r="E2673" s="259" t="s">
        <v>45</v>
      </c>
      <c r="F2673" s="409"/>
      <c r="G2673" s="404">
        <v>112187.5</v>
      </c>
      <c r="H2673" s="304">
        <v>63000</v>
      </c>
      <c r="I2673" s="304">
        <v>63000</v>
      </c>
    </row>
    <row r="2674" spans="1:9">
      <c r="A2674" s="357"/>
      <c r="B2674" s="259"/>
      <c r="C2674" s="406" t="s">
        <v>1283</v>
      </c>
      <c r="D2674" s="356">
        <v>22020709</v>
      </c>
      <c r="E2674" s="259" t="s">
        <v>23</v>
      </c>
      <c r="F2674" s="409">
        <v>334670</v>
      </c>
      <c r="G2674" s="404">
        <v>1050000</v>
      </c>
      <c r="H2674" s="304">
        <v>350000</v>
      </c>
      <c r="I2674" s="304">
        <v>350000</v>
      </c>
    </row>
    <row r="2675" spans="1:9">
      <c r="A2675" s="357"/>
      <c r="B2675" s="259"/>
      <c r="C2675" s="406" t="s">
        <v>1283</v>
      </c>
      <c r="D2675" s="356">
        <v>22020801</v>
      </c>
      <c r="E2675" s="259" t="s">
        <v>13</v>
      </c>
      <c r="F2675" s="409">
        <v>2117975.25</v>
      </c>
      <c r="G2675" s="404">
        <v>2764475</v>
      </c>
      <c r="H2675" s="304">
        <v>725000</v>
      </c>
      <c r="I2675" s="304">
        <v>725000</v>
      </c>
    </row>
    <row r="2676" spans="1:9">
      <c r="A2676" s="357"/>
      <c r="B2676" s="259"/>
      <c r="C2676" s="406" t="s">
        <v>1283</v>
      </c>
      <c r="D2676" s="356">
        <v>22020803</v>
      </c>
      <c r="E2676" s="259" t="s">
        <v>14</v>
      </c>
      <c r="F2676" s="409">
        <v>845435</v>
      </c>
      <c r="G2676" s="404">
        <v>1302000</v>
      </c>
      <c r="H2676" s="304">
        <v>504000</v>
      </c>
      <c r="I2676" s="304">
        <v>504000</v>
      </c>
    </row>
    <row r="2677" spans="1:9">
      <c r="A2677" s="357"/>
      <c r="B2677" s="259"/>
      <c r="C2677" s="406" t="s">
        <v>1283</v>
      </c>
      <c r="D2677" s="356">
        <v>22020901</v>
      </c>
      <c r="E2677" s="259" t="s">
        <v>15</v>
      </c>
      <c r="F2677" s="409">
        <v>4781</v>
      </c>
      <c r="G2677" s="404">
        <v>45440</v>
      </c>
      <c r="H2677" s="304">
        <v>21440</v>
      </c>
      <c r="I2677" s="304">
        <v>21440</v>
      </c>
    </row>
    <row r="2678" spans="1:9">
      <c r="A2678" s="357"/>
      <c r="B2678" s="259"/>
      <c r="C2678" s="406" t="s">
        <v>1283</v>
      </c>
      <c r="D2678" s="356">
        <v>22021001</v>
      </c>
      <c r="E2678" s="259" t="s">
        <v>16</v>
      </c>
      <c r="F2678" s="409">
        <v>1656200</v>
      </c>
      <c r="G2678" s="404">
        <v>5014500</v>
      </c>
      <c r="H2678" s="304">
        <v>2598000</v>
      </c>
      <c r="I2678" s="304">
        <v>2598000</v>
      </c>
    </row>
    <row r="2679" spans="1:9">
      <c r="A2679" s="357"/>
      <c r="B2679" s="259"/>
      <c r="C2679" s="406" t="s">
        <v>1283</v>
      </c>
      <c r="D2679" s="356">
        <v>22021003</v>
      </c>
      <c r="E2679" s="259" t="s">
        <v>17</v>
      </c>
      <c r="F2679" s="409">
        <v>28686</v>
      </c>
      <c r="G2679" s="404">
        <v>120000</v>
      </c>
      <c r="H2679" s="304">
        <v>120000</v>
      </c>
      <c r="I2679" s="304">
        <v>120000</v>
      </c>
    </row>
    <row r="2680" spans="1:9">
      <c r="A2680" s="357"/>
      <c r="B2680" s="259"/>
      <c r="C2680" s="406" t="s">
        <v>1283</v>
      </c>
      <c r="D2680" s="400">
        <v>22021014</v>
      </c>
      <c r="E2680" s="259" t="s">
        <v>124</v>
      </c>
      <c r="F2680" s="409">
        <v>228627.42</v>
      </c>
      <c r="G2680" s="404">
        <v>674800</v>
      </c>
      <c r="H2680" s="304">
        <v>120000</v>
      </c>
      <c r="I2680" s="304">
        <v>120000</v>
      </c>
    </row>
    <row r="2681" spans="1:9" ht="31.5">
      <c r="A2681" s="357"/>
      <c r="B2681" s="259"/>
      <c r="C2681" s="406" t="s">
        <v>1283</v>
      </c>
      <c r="D2681" s="400">
        <v>23020336</v>
      </c>
      <c r="E2681" s="259" t="s">
        <v>2114</v>
      </c>
      <c r="F2681" s="409"/>
      <c r="G2681" s="404">
        <v>31207500</v>
      </c>
      <c r="H2681" s="304"/>
      <c r="I2681" s="304"/>
    </row>
    <row r="2682" spans="1:9" ht="31.5">
      <c r="A2682" s="357"/>
      <c r="B2682" s="259"/>
      <c r="C2682" s="406" t="s">
        <v>1283</v>
      </c>
      <c r="D2682" s="400">
        <v>23020337</v>
      </c>
      <c r="E2682" s="259" t="s">
        <v>2115</v>
      </c>
      <c r="F2682" s="409"/>
      <c r="G2682" s="404">
        <v>3636000</v>
      </c>
      <c r="H2682" s="304"/>
      <c r="I2682" s="304"/>
    </row>
    <row r="2683" spans="1:9">
      <c r="A2683" s="357"/>
      <c r="B2683" s="259"/>
      <c r="C2683" s="406" t="s">
        <v>1283</v>
      </c>
      <c r="D2683" s="400">
        <v>23020338</v>
      </c>
      <c r="E2683" s="259" t="s">
        <v>2116</v>
      </c>
      <c r="F2683" s="409"/>
      <c r="G2683" s="404">
        <v>5350600</v>
      </c>
      <c r="H2683" s="304"/>
      <c r="I2683" s="304"/>
    </row>
    <row r="2684" spans="1:9">
      <c r="A2684" s="357"/>
      <c r="B2684" s="259"/>
      <c r="C2684" s="406" t="s">
        <v>1283</v>
      </c>
      <c r="D2684" s="400">
        <v>23020339</v>
      </c>
      <c r="E2684" s="259" t="s">
        <v>2117</v>
      </c>
      <c r="F2684" s="409"/>
      <c r="G2684" s="404">
        <v>16198375</v>
      </c>
      <c r="H2684" s="304"/>
      <c r="I2684" s="304"/>
    </row>
    <row r="2685" spans="1:9">
      <c r="A2685" s="357"/>
      <c r="B2685" s="259"/>
      <c r="C2685" s="406" t="s">
        <v>1283</v>
      </c>
      <c r="D2685" s="356">
        <v>22020108</v>
      </c>
      <c r="E2685" s="259" t="s">
        <v>4348</v>
      </c>
      <c r="F2685" s="409">
        <v>1912400</v>
      </c>
      <c r="G2685" s="404"/>
      <c r="H2685" s="304"/>
      <c r="I2685" s="304"/>
    </row>
    <row r="2686" spans="1:9">
      <c r="A2686" s="357"/>
      <c r="B2686" s="259"/>
      <c r="C2686" s="406" t="s">
        <v>1283</v>
      </c>
      <c r="D2686" s="356">
        <v>22020201</v>
      </c>
      <c r="E2686" s="259" t="s">
        <v>115</v>
      </c>
      <c r="F2686" s="409">
        <v>344232</v>
      </c>
      <c r="G2686" s="404"/>
      <c r="H2686" s="304"/>
      <c r="I2686" s="304"/>
    </row>
    <row r="2687" spans="1:9">
      <c r="A2687" s="357"/>
      <c r="B2687" s="259"/>
      <c r="C2687" s="406" t="s">
        <v>1283</v>
      </c>
      <c r="D2687" s="356">
        <v>22020306</v>
      </c>
      <c r="E2687" s="259" t="s">
        <v>21</v>
      </c>
      <c r="F2687" s="409">
        <v>15777.3</v>
      </c>
      <c r="G2687" s="404"/>
      <c r="H2687" s="304"/>
      <c r="I2687" s="304"/>
    </row>
    <row r="2688" spans="1:9">
      <c r="A2688" s="357"/>
      <c r="B2688" s="259"/>
      <c r="C2688" s="406" t="s">
        <v>1283</v>
      </c>
      <c r="D2688" s="356">
        <v>22020404</v>
      </c>
      <c r="E2688" s="259" t="s">
        <v>735</v>
      </c>
      <c r="F2688" s="409">
        <v>95620</v>
      </c>
      <c r="G2688" s="404"/>
      <c r="H2688" s="304"/>
      <c r="I2688" s="304"/>
    </row>
    <row r="2689" spans="1:9" s="310" customFormat="1" ht="31.5">
      <c r="A2689" s="359" t="s">
        <v>4466</v>
      </c>
      <c r="B2689" s="308" t="s">
        <v>1837</v>
      </c>
      <c r="C2689" s="407" t="s">
        <v>1287</v>
      </c>
      <c r="D2689" s="400"/>
      <c r="E2689" s="308"/>
      <c r="F2689" s="408">
        <f>SUM(F2667:F2688)</f>
        <v>38260440.159999996</v>
      </c>
      <c r="G2689" s="326">
        <f>SUM(G2667:G2688)</f>
        <v>80649477.5</v>
      </c>
      <c r="H2689" s="326">
        <f>SUM(H2667:H2688)</f>
        <v>12978240</v>
      </c>
      <c r="I2689" s="326">
        <f>SUM(I2667:I2688)</f>
        <v>12978240</v>
      </c>
    </row>
    <row r="2690" spans="1:9" s="310" customFormat="1" ht="31.5">
      <c r="A2690" s="359" t="s">
        <v>4466</v>
      </c>
      <c r="B2690" s="308" t="s">
        <v>1837</v>
      </c>
      <c r="C2690" s="407" t="s">
        <v>1288</v>
      </c>
      <c r="D2690" s="400"/>
      <c r="E2690" s="413"/>
      <c r="F2690" s="326">
        <f>F2689+F2666</f>
        <v>38260440.159999996</v>
      </c>
      <c r="G2690" s="326">
        <f>G2689+G2666</f>
        <v>172693570.25</v>
      </c>
      <c r="H2690" s="326">
        <f>H2689+H2666</f>
        <v>105022332.74999999</v>
      </c>
      <c r="I2690" s="326">
        <f>I2689+I2666</f>
        <v>105022332.74999999</v>
      </c>
    </row>
    <row r="2691" spans="1:9" s="310" customFormat="1">
      <c r="A2691" s="359"/>
      <c r="B2691" s="308"/>
      <c r="C2691" s="407"/>
      <c r="D2691" s="400"/>
      <c r="E2691" s="308"/>
      <c r="F2691" s="408"/>
      <c r="G2691" s="404"/>
      <c r="H2691" s="326"/>
      <c r="I2691" s="326"/>
    </row>
    <row r="2692" spans="1:9" s="310" customFormat="1">
      <c r="A2692" s="359" t="s">
        <v>1768</v>
      </c>
      <c r="B2692" s="410" t="s">
        <v>211</v>
      </c>
      <c r="C2692" s="407"/>
      <c r="D2692" s="400"/>
      <c r="E2692" s="308"/>
      <c r="F2692" s="408"/>
      <c r="G2692" s="404"/>
      <c r="H2692" s="326"/>
      <c r="I2692" s="326"/>
    </row>
    <row r="2693" spans="1:9">
      <c r="A2693" s="357"/>
      <c r="B2693" s="259"/>
      <c r="C2693" s="402" t="s">
        <v>1281</v>
      </c>
      <c r="D2693" s="400">
        <v>23020340</v>
      </c>
      <c r="E2693" s="415" t="s">
        <v>704</v>
      </c>
      <c r="F2693" s="416">
        <v>5270696814</v>
      </c>
      <c r="G2693" s="404">
        <v>167049720.22</v>
      </c>
      <c r="H2693" s="404">
        <v>167049720.22</v>
      </c>
      <c r="I2693" s="404">
        <v>167049720.22</v>
      </c>
    </row>
    <row r="2694" spans="1:9">
      <c r="A2694" s="357"/>
      <c r="B2694" s="259"/>
      <c r="C2694" s="402" t="s">
        <v>1281</v>
      </c>
      <c r="D2694" s="400">
        <v>23020341</v>
      </c>
      <c r="E2694" s="415" t="s">
        <v>705</v>
      </c>
      <c r="F2694" s="416"/>
      <c r="G2694" s="404">
        <v>4820874502.7645597</v>
      </c>
      <c r="H2694" s="404">
        <v>4820874502.7645597</v>
      </c>
      <c r="I2694" s="404">
        <v>4820874502.7645597</v>
      </c>
    </row>
    <row r="2695" spans="1:9">
      <c r="A2695" s="357"/>
      <c r="B2695" s="259"/>
      <c r="C2695" s="402" t="s">
        <v>1281</v>
      </c>
      <c r="D2695" s="400">
        <v>23020341</v>
      </c>
      <c r="E2695" s="415" t="s">
        <v>706</v>
      </c>
      <c r="F2695" s="416"/>
      <c r="G2695" s="404">
        <v>625020369.25</v>
      </c>
      <c r="H2695" s="404">
        <v>625020369.25</v>
      </c>
      <c r="I2695" s="404">
        <v>625020369.25</v>
      </c>
    </row>
    <row r="2696" spans="1:9" s="310" customFormat="1" ht="31.5">
      <c r="A2696" s="359" t="s">
        <v>1768</v>
      </c>
      <c r="B2696" s="308" t="s">
        <v>211</v>
      </c>
      <c r="C2696" s="405" t="s">
        <v>1282</v>
      </c>
      <c r="D2696" s="400"/>
      <c r="E2696" s="417"/>
      <c r="F2696" s="408">
        <f>SUM(F2693:F2695)</f>
        <v>5270696814</v>
      </c>
      <c r="G2696" s="326">
        <f>SUM(G2693:G2695)</f>
        <v>5612944592.23456</v>
      </c>
      <c r="H2696" s="326">
        <f>SUM(H2693:H2695)</f>
        <v>5612944592.23456</v>
      </c>
      <c r="I2696" s="326">
        <f>SUM(I2693:I2695)</f>
        <v>5612944592.23456</v>
      </c>
    </row>
    <row r="2697" spans="1:9">
      <c r="A2697" s="357"/>
      <c r="B2697" s="259"/>
      <c r="C2697" s="406" t="s">
        <v>1283</v>
      </c>
      <c r="D2697" s="356">
        <v>22020105</v>
      </c>
      <c r="E2697" s="259" t="s">
        <v>1250</v>
      </c>
      <c r="F2697" s="409">
        <v>14343000</v>
      </c>
      <c r="G2697" s="404">
        <v>14504000</v>
      </c>
      <c r="H2697" s="304">
        <v>16324000</v>
      </c>
      <c r="I2697" s="304">
        <v>16108000</v>
      </c>
    </row>
    <row r="2698" spans="1:9">
      <c r="A2698" s="357"/>
      <c r="B2698" s="259"/>
      <c r="C2698" s="406" t="s">
        <v>1283</v>
      </c>
      <c r="D2698" s="356">
        <v>22020301</v>
      </c>
      <c r="E2698" s="259" t="s">
        <v>5</v>
      </c>
      <c r="F2698" s="409">
        <v>4701635</v>
      </c>
      <c r="G2698" s="404">
        <v>4275400</v>
      </c>
      <c r="H2698" s="304">
        <v>6217600</v>
      </c>
      <c r="I2698" s="304">
        <v>6221000</v>
      </c>
    </row>
    <row r="2699" spans="1:9">
      <c r="A2699" s="357"/>
      <c r="B2699" s="259"/>
      <c r="C2699" s="406" t="s">
        <v>1283</v>
      </c>
      <c r="D2699" s="356">
        <v>22020305</v>
      </c>
      <c r="E2699" s="259" t="s">
        <v>35</v>
      </c>
      <c r="F2699" s="409">
        <v>3270204</v>
      </c>
      <c r="G2699" s="404">
        <v>3930000</v>
      </c>
      <c r="H2699" s="304">
        <v>5430000</v>
      </c>
      <c r="I2699" s="304">
        <v>5930000</v>
      </c>
    </row>
    <row r="2700" spans="1:9">
      <c r="A2700" s="357"/>
      <c r="B2700" s="259"/>
      <c r="C2700" s="406" t="s">
        <v>1283</v>
      </c>
      <c r="D2700" s="356">
        <v>22020307</v>
      </c>
      <c r="E2700" s="259" t="s">
        <v>80</v>
      </c>
      <c r="F2700" s="409">
        <v>4781000</v>
      </c>
      <c r="G2700" s="404">
        <v>4700000</v>
      </c>
      <c r="H2700" s="304">
        <v>6000000</v>
      </c>
      <c r="I2700" s="304">
        <v>6000000</v>
      </c>
    </row>
    <row r="2701" spans="1:9">
      <c r="A2701" s="357"/>
      <c r="B2701" s="259"/>
      <c r="C2701" s="406" t="s">
        <v>1283</v>
      </c>
      <c r="D2701" s="356">
        <v>22020315</v>
      </c>
      <c r="E2701" s="259" t="s">
        <v>8</v>
      </c>
      <c r="F2701" s="409">
        <v>1147440</v>
      </c>
      <c r="G2701" s="404">
        <v>1204000</v>
      </c>
      <c r="H2701" s="304">
        <v>1204000</v>
      </c>
      <c r="I2701" s="304">
        <v>1204000</v>
      </c>
    </row>
    <row r="2702" spans="1:9">
      <c r="A2702" s="357"/>
      <c r="B2702" s="259"/>
      <c r="C2702" s="406" t="s">
        <v>1283</v>
      </c>
      <c r="D2702" s="356">
        <v>22020401</v>
      </c>
      <c r="E2702" s="259" t="s">
        <v>1985</v>
      </c>
      <c r="F2702" s="409">
        <v>1912400</v>
      </c>
      <c r="G2702" s="404">
        <v>2000000</v>
      </c>
      <c r="H2702" s="304">
        <v>8000000</v>
      </c>
      <c r="I2702" s="304">
        <v>8000000</v>
      </c>
    </row>
    <row r="2703" spans="1:9">
      <c r="A2703" s="357"/>
      <c r="B2703" s="259"/>
      <c r="C2703" s="406" t="s">
        <v>1283</v>
      </c>
      <c r="D2703" s="356">
        <v>22020402</v>
      </c>
      <c r="E2703" s="259" t="s">
        <v>36</v>
      </c>
      <c r="F2703" s="409">
        <v>530691</v>
      </c>
      <c r="G2703" s="404">
        <v>1546000</v>
      </c>
      <c r="H2703" s="304">
        <v>480000</v>
      </c>
      <c r="I2703" s="304">
        <v>480000</v>
      </c>
    </row>
    <row r="2704" spans="1:9">
      <c r="A2704" s="357"/>
      <c r="B2704" s="259"/>
      <c r="C2704" s="406" t="s">
        <v>1283</v>
      </c>
      <c r="D2704" s="356">
        <v>22020403</v>
      </c>
      <c r="E2704" s="259" t="s">
        <v>58</v>
      </c>
      <c r="F2704" s="409">
        <v>1376928</v>
      </c>
      <c r="G2704" s="404">
        <v>1480000</v>
      </c>
      <c r="H2704" s="304">
        <v>480000</v>
      </c>
      <c r="I2704" s="304">
        <v>480000</v>
      </c>
    </row>
    <row r="2705" spans="1:9">
      <c r="A2705" s="357"/>
      <c r="B2705" s="259"/>
      <c r="C2705" s="406" t="s">
        <v>1283</v>
      </c>
      <c r="D2705" s="356">
        <v>22020404</v>
      </c>
      <c r="E2705" s="259" t="s">
        <v>735</v>
      </c>
      <c r="F2705" s="409">
        <v>1281308</v>
      </c>
      <c r="G2705" s="404">
        <v>1100000</v>
      </c>
      <c r="H2705" s="304">
        <v>560000</v>
      </c>
      <c r="I2705" s="304">
        <v>560000</v>
      </c>
    </row>
    <row r="2706" spans="1:9">
      <c r="A2706" s="357"/>
      <c r="B2706" s="259"/>
      <c r="C2706" s="406" t="s">
        <v>1283</v>
      </c>
      <c r="D2706" s="356">
        <v>22020405</v>
      </c>
      <c r="E2706" s="259" t="s">
        <v>9</v>
      </c>
      <c r="F2706" s="409">
        <v>2294880</v>
      </c>
      <c r="G2706" s="404">
        <v>2400000</v>
      </c>
      <c r="H2706" s="304">
        <v>2400000</v>
      </c>
      <c r="I2706" s="304">
        <v>2400000</v>
      </c>
    </row>
    <row r="2707" spans="1:9">
      <c r="A2707" s="357"/>
      <c r="B2707" s="259"/>
      <c r="C2707" s="406" t="s">
        <v>1283</v>
      </c>
      <c r="D2707" s="356">
        <v>22020609</v>
      </c>
      <c r="E2707" s="259" t="s">
        <v>1285</v>
      </c>
      <c r="F2707" s="409">
        <v>363356000</v>
      </c>
      <c r="G2707" s="404">
        <v>400000000</v>
      </c>
      <c r="H2707" s="304">
        <v>400000000</v>
      </c>
      <c r="I2707" s="304">
        <v>400000000</v>
      </c>
    </row>
    <row r="2708" spans="1:9">
      <c r="A2708" s="357"/>
      <c r="B2708" s="259"/>
      <c r="C2708" s="406" t="s">
        <v>1283</v>
      </c>
      <c r="D2708" s="356">
        <v>22020708</v>
      </c>
      <c r="E2708" s="259" t="s">
        <v>87</v>
      </c>
      <c r="F2708" s="409">
        <v>2581740</v>
      </c>
      <c r="G2708" s="404">
        <v>770000</v>
      </c>
      <c r="H2708" s="304">
        <v>290000</v>
      </c>
      <c r="I2708" s="304">
        <v>570000</v>
      </c>
    </row>
    <row r="2709" spans="1:9">
      <c r="A2709" s="357"/>
      <c r="B2709" s="259"/>
      <c r="C2709" s="406" t="s">
        <v>1283</v>
      </c>
      <c r="D2709" s="356">
        <v>22020801</v>
      </c>
      <c r="E2709" s="259" t="s">
        <v>13</v>
      </c>
      <c r="F2709" s="409">
        <v>2908378</v>
      </c>
      <c r="G2709" s="404">
        <v>3037600</v>
      </c>
      <c r="H2709" s="304">
        <v>5021600</v>
      </c>
      <c r="I2709" s="304">
        <v>5021600</v>
      </c>
    </row>
    <row r="2710" spans="1:9">
      <c r="A2710" s="357"/>
      <c r="B2710" s="259"/>
      <c r="C2710" s="406" t="s">
        <v>1283</v>
      </c>
      <c r="D2710" s="356">
        <v>22020803</v>
      </c>
      <c r="E2710" s="259" t="s">
        <v>14</v>
      </c>
      <c r="F2710" s="409">
        <v>2394325</v>
      </c>
      <c r="G2710" s="404">
        <v>2504000</v>
      </c>
      <c r="H2710" s="304">
        <v>2504000</v>
      </c>
      <c r="I2710" s="304">
        <v>2504000</v>
      </c>
    </row>
    <row r="2711" spans="1:9">
      <c r="A2711" s="357"/>
      <c r="B2711" s="259"/>
      <c r="C2711" s="406" t="s">
        <v>1283</v>
      </c>
      <c r="D2711" s="356">
        <v>22021001</v>
      </c>
      <c r="E2711" s="259" t="s">
        <v>16</v>
      </c>
      <c r="F2711" s="409">
        <v>1371191</v>
      </c>
      <c r="G2711" s="404">
        <v>2494500</v>
      </c>
      <c r="H2711" s="304">
        <v>9555000</v>
      </c>
      <c r="I2711" s="304">
        <v>9630000</v>
      </c>
    </row>
    <row r="2712" spans="1:9">
      <c r="A2712" s="357"/>
      <c r="B2712" s="259"/>
      <c r="C2712" s="406" t="s">
        <v>1283</v>
      </c>
      <c r="D2712" s="356">
        <v>22021003</v>
      </c>
      <c r="E2712" s="259" t="s">
        <v>17</v>
      </c>
      <c r="F2712" s="409">
        <v>535472</v>
      </c>
      <c r="G2712" s="404">
        <v>1160000</v>
      </c>
      <c r="H2712" s="304">
        <v>5160000</v>
      </c>
      <c r="I2712" s="304">
        <v>5160000</v>
      </c>
    </row>
    <row r="2713" spans="1:9">
      <c r="A2713" s="357"/>
      <c r="B2713" s="295"/>
      <c r="C2713" s="406" t="s">
        <v>1283</v>
      </c>
      <c r="D2713" s="356">
        <v>22021014</v>
      </c>
      <c r="E2713" s="259" t="s">
        <v>688</v>
      </c>
      <c r="F2713" s="409">
        <v>95620</v>
      </c>
      <c r="G2713" s="404">
        <v>365000</v>
      </c>
      <c r="H2713" s="304">
        <v>365000</v>
      </c>
      <c r="I2713" s="304">
        <v>365000</v>
      </c>
    </row>
    <row r="2714" spans="1:9">
      <c r="A2714" s="357"/>
      <c r="B2714" s="326"/>
      <c r="C2714" s="406" t="s">
        <v>1283</v>
      </c>
      <c r="D2714" s="356">
        <v>22021021</v>
      </c>
      <c r="E2714" s="259" t="s">
        <v>120</v>
      </c>
      <c r="F2714" s="409"/>
      <c r="G2714" s="404">
        <v>1574000</v>
      </c>
      <c r="H2714" s="304">
        <v>1574000</v>
      </c>
      <c r="I2714" s="304">
        <v>1574000</v>
      </c>
    </row>
    <row r="2715" spans="1:9">
      <c r="A2715" s="357"/>
      <c r="B2715" s="418"/>
      <c r="C2715" s="406" t="s">
        <v>1283</v>
      </c>
      <c r="D2715" s="356">
        <v>22021050</v>
      </c>
      <c r="E2715" s="259" t="s">
        <v>689</v>
      </c>
      <c r="F2715" s="409">
        <v>14343000</v>
      </c>
      <c r="G2715" s="404">
        <v>14889700</v>
      </c>
      <c r="H2715" s="304">
        <v>10101700</v>
      </c>
      <c r="I2715" s="304">
        <v>10101700</v>
      </c>
    </row>
    <row r="2716" spans="1:9">
      <c r="A2716" s="357"/>
      <c r="B2716" s="259"/>
      <c r="C2716" s="406" t="s">
        <v>1283</v>
      </c>
      <c r="D2716" s="356">
        <v>22021065</v>
      </c>
      <c r="E2716" s="259" t="s">
        <v>699</v>
      </c>
      <c r="F2716" s="409">
        <v>4781000</v>
      </c>
      <c r="G2716" s="404">
        <v>5353600</v>
      </c>
      <c r="H2716" s="304">
        <v>15353600</v>
      </c>
      <c r="I2716" s="304">
        <v>15353600</v>
      </c>
    </row>
    <row r="2717" spans="1:9">
      <c r="A2717" s="357"/>
      <c r="B2717" s="259"/>
      <c r="C2717" s="406" t="s">
        <v>1283</v>
      </c>
      <c r="D2717" s="400">
        <v>23020342</v>
      </c>
      <c r="E2717" s="259" t="s">
        <v>2095</v>
      </c>
      <c r="F2717" s="409"/>
      <c r="G2717" s="404">
        <v>5000000</v>
      </c>
      <c r="H2717" s="304"/>
      <c r="I2717" s="304"/>
    </row>
    <row r="2718" spans="1:9">
      <c r="A2718" s="357"/>
      <c r="B2718" s="259"/>
      <c r="C2718" s="406" t="s">
        <v>1283</v>
      </c>
      <c r="D2718" s="400">
        <v>23020343</v>
      </c>
      <c r="E2718" s="259" t="s">
        <v>2096</v>
      </c>
      <c r="F2718" s="409"/>
      <c r="G2718" s="404">
        <v>4730100</v>
      </c>
      <c r="H2718" s="304"/>
      <c r="I2718" s="304"/>
    </row>
    <row r="2719" spans="1:9">
      <c r="A2719" s="357"/>
      <c r="B2719" s="259"/>
      <c r="C2719" s="406" t="s">
        <v>1283</v>
      </c>
      <c r="D2719" s="400">
        <v>23020344</v>
      </c>
      <c r="E2719" s="259" t="s">
        <v>2097</v>
      </c>
      <c r="F2719" s="409"/>
      <c r="G2719" s="404">
        <v>716000</v>
      </c>
      <c r="H2719" s="304"/>
      <c r="I2719" s="304"/>
    </row>
    <row r="2720" spans="1:9">
      <c r="A2720" s="357"/>
      <c r="B2720" s="259"/>
      <c r="C2720" s="406" t="s">
        <v>1283</v>
      </c>
      <c r="D2720" s="400">
        <v>23020345</v>
      </c>
      <c r="E2720" s="259" t="s">
        <v>2098</v>
      </c>
      <c r="F2720" s="409"/>
      <c r="G2720" s="404">
        <v>8640000</v>
      </c>
      <c r="H2720" s="304"/>
      <c r="I2720" s="304"/>
    </row>
    <row r="2721" spans="1:9">
      <c r="A2721" s="357"/>
      <c r="B2721" s="259"/>
      <c r="C2721" s="406" t="s">
        <v>1283</v>
      </c>
      <c r="D2721" s="400">
        <v>23020346</v>
      </c>
      <c r="E2721" s="259" t="s">
        <v>2099</v>
      </c>
      <c r="F2721" s="409"/>
      <c r="G2721" s="404">
        <v>5000000</v>
      </c>
      <c r="H2721" s="304"/>
      <c r="I2721" s="304"/>
    </row>
    <row r="2722" spans="1:9">
      <c r="A2722" s="357"/>
      <c r="B2722" s="259"/>
      <c r="C2722" s="406" t="s">
        <v>1283</v>
      </c>
      <c r="D2722" s="356">
        <v>22020306</v>
      </c>
      <c r="E2722" s="259" t="s">
        <v>21</v>
      </c>
      <c r="F2722" s="409">
        <v>382480</v>
      </c>
      <c r="G2722" s="404"/>
      <c r="H2722" s="304"/>
      <c r="I2722" s="304"/>
    </row>
    <row r="2723" spans="1:9">
      <c r="A2723" s="357"/>
      <c r="B2723" s="259"/>
      <c r="C2723" s="406" t="s">
        <v>1283</v>
      </c>
      <c r="D2723" s="356">
        <v>22020605</v>
      </c>
      <c r="E2723" s="259" t="s">
        <v>4185</v>
      </c>
      <c r="F2723" s="409">
        <v>573720</v>
      </c>
      <c r="G2723" s="404"/>
      <c r="H2723" s="304"/>
      <c r="I2723" s="304"/>
    </row>
    <row r="2724" spans="1:9" s="310" customFormat="1" ht="31.5">
      <c r="A2724" s="359" t="s">
        <v>1768</v>
      </c>
      <c r="B2724" s="308" t="s">
        <v>211</v>
      </c>
      <c r="C2724" s="407" t="s">
        <v>1287</v>
      </c>
      <c r="D2724" s="400"/>
      <c r="E2724" s="308"/>
      <c r="F2724" s="326">
        <f>SUM(F2697:F2723)</f>
        <v>428962412</v>
      </c>
      <c r="G2724" s="326">
        <f>SUM(G2697:G2723)</f>
        <v>493373900</v>
      </c>
      <c r="H2724" s="326">
        <f>SUM(H2697:H2723)</f>
        <v>497020500</v>
      </c>
      <c r="I2724" s="326">
        <f>SUM(I2697:I2723)</f>
        <v>497662900</v>
      </c>
    </row>
    <row r="2725" spans="1:9" s="310" customFormat="1" ht="31.5">
      <c r="A2725" s="359" t="s">
        <v>1768</v>
      </c>
      <c r="B2725" s="308" t="s">
        <v>211</v>
      </c>
      <c r="C2725" s="407" t="s">
        <v>1288</v>
      </c>
      <c r="D2725" s="400"/>
      <c r="E2725" s="308"/>
      <c r="F2725" s="326">
        <f>F2724+F2696</f>
        <v>5699659226</v>
      </c>
      <c r="G2725" s="326">
        <f>G2724+G2696</f>
        <v>6106318492.23456</v>
      </c>
      <c r="H2725" s="326">
        <f>H2724+H2696</f>
        <v>6109965092.23456</v>
      </c>
      <c r="I2725" s="326">
        <f>I2724+I2696</f>
        <v>6110607492.23456</v>
      </c>
    </row>
    <row r="2726" spans="1:9" s="310" customFormat="1">
      <c r="A2726" s="359"/>
      <c r="B2726" s="308"/>
      <c r="C2726" s="407"/>
      <c r="D2726" s="400"/>
      <c r="E2726" s="308"/>
      <c r="F2726" s="408"/>
      <c r="G2726" s="404"/>
      <c r="H2726" s="326"/>
      <c r="I2726" s="326"/>
    </row>
    <row r="2727" spans="1:9" s="310" customFormat="1">
      <c r="A2727" s="359" t="s">
        <v>1769</v>
      </c>
      <c r="B2727" s="410" t="s">
        <v>1649</v>
      </c>
      <c r="C2727" s="407"/>
      <c r="D2727" s="400"/>
      <c r="E2727" s="308"/>
      <c r="F2727" s="408"/>
      <c r="G2727" s="404"/>
      <c r="H2727" s="326"/>
      <c r="I2727" s="326"/>
    </row>
    <row r="2728" spans="1:9">
      <c r="A2728" s="357"/>
      <c r="B2728" s="259"/>
      <c r="C2728" s="402" t="s">
        <v>1281</v>
      </c>
      <c r="D2728" s="356">
        <v>21010101</v>
      </c>
      <c r="E2728" s="259" t="s">
        <v>368</v>
      </c>
      <c r="F2728" s="409">
        <v>55139700</v>
      </c>
      <c r="G2728" s="404">
        <v>160259154.66043991</v>
      </c>
      <c r="H2728" s="404">
        <v>160259154.66043991</v>
      </c>
      <c r="I2728" s="404">
        <v>160259154.66043991</v>
      </c>
    </row>
    <row r="2729" spans="1:9">
      <c r="A2729" s="357"/>
      <c r="B2729" s="259"/>
      <c r="C2729" s="402" t="s">
        <v>1281</v>
      </c>
      <c r="D2729" s="356">
        <v>21020101</v>
      </c>
      <c r="E2729" s="259" t="s">
        <v>369</v>
      </c>
      <c r="F2729" s="409">
        <v>1974883</v>
      </c>
      <c r="G2729" s="404">
        <v>3317936.5161000006</v>
      </c>
      <c r="H2729" s="404">
        <v>3317936.5161000006</v>
      </c>
      <c r="I2729" s="404">
        <v>3317936.5161000006</v>
      </c>
    </row>
    <row r="2730" spans="1:9">
      <c r="A2730" s="357"/>
      <c r="B2730" s="259"/>
      <c r="C2730" s="402" t="s">
        <v>1281</v>
      </c>
      <c r="D2730" s="356">
        <v>21020102</v>
      </c>
      <c r="E2730" s="259" t="s">
        <v>99</v>
      </c>
      <c r="F2730" s="409">
        <v>789952</v>
      </c>
      <c r="G2730" s="404">
        <v>1327174.6304400002</v>
      </c>
      <c r="H2730" s="404">
        <v>1327174.6304400002</v>
      </c>
      <c r="I2730" s="404">
        <v>1327174.6304400002</v>
      </c>
    </row>
    <row r="2731" spans="1:9">
      <c r="A2731" s="357"/>
      <c r="B2731" s="259"/>
      <c r="C2731" s="402" t="s">
        <v>1281</v>
      </c>
      <c r="D2731" s="356">
        <v>21020103</v>
      </c>
      <c r="E2731" s="259" t="s">
        <v>370</v>
      </c>
      <c r="F2731" s="409">
        <v>394977</v>
      </c>
      <c r="G2731" s="404">
        <v>663587.37522000005</v>
      </c>
      <c r="H2731" s="404">
        <v>663587.37522000005</v>
      </c>
      <c r="I2731" s="404">
        <v>663587.37522000005</v>
      </c>
    </row>
    <row r="2732" spans="1:9">
      <c r="A2732" s="357"/>
      <c r="B2732" s="259"/>
      <c r="C2732" s="402" t="s">
        <v>1281</v>
      </c>
      <c r="D2732" s="356">
        <v>21020104</v>
      </c>
      <c r="E2732" s="259" t="s">
        <v>371</v>
      </c>
      <c r="F2732" s="409">
        <v>394977</v>
      </c>
      <c r="G2732" s="404">
        <v>663587.37522000005</v>
      </c>
      <c r="H2732" s="404">
        <v>663587.37522000005</v>
      </c>
      <c r="I2732" s="404">
        <v>663587.37522000005</v>
      </c>
    </row>
    <row r="2733" spans="1:9">
      <c r="A2733" s="357"/>
      <c r="B2733" s="259"/>
      <c r="C2733" s="402" t="s">
        <v>1281</v>
      </c>
      <c r="D2733" s="356">
        <v>21020105</v>
      </c>
      <c r="E2733" s="259" t="s">
        <v>372</v>
      </c>
      <c r="F2733" s="409">
        <v>32934</v>
      </c>
      <c r="G2733" s="404">
        <v>70716.84</v>
      </c>
      <c r="H2733" s="404">
        <v>70716.84</v>
      </c>
      <c r="I2733" s="404">
        <v>70716.84</v>
      </c>
    </row>
    <row r="2734" spans="1:9">
      <c r="A2734" s="357"/>
      <c r="B2734" s="259"/>
      <c r="C2734" s="402" t="s">
        <v>1281</v>
      </c>
      <c r="D2734" s="356">
        <v>21020107</v>
      </c>
      <c r="E2734" s="259" t="s">
        <v>374</v>
      </c>
      <c r="F2734" s="409">
        <v>432000</v>
      </c>
      <c r="G2734" s="404">
        <v>648000</v>
      </c>
      <c r="H2734" s="404">
        <v>648000</v>
      </c>
      <c r="I2734" s="404">
        <v>648000</v>
      </c>
    </row>
    <row r="2735" spans="1:9">
      <c r="A2735" s="357"/>
      <c r="B2735" s="259"/>
      <c r="C2735" s="402" t="s">
        <v>1281</v>
      </c>
      <c r="D2735" s="356">
        <v>21020110</v>
      </c>
      <c r="E2735" s="259" t="s">
        <v>375</v>
      </c>
      <c r="F2735" s="409">
        <v>6057834</v>
      </c>
      <c r="G2735" s="404">
        <v>12320949.600000007</v>
      </c>
      <c r="H2735" s="404">
        <v>12320949.600000007</v>
      </c>
      <c r="I2735" s="404">
        <v>12320949.600000007</v>
      </c>
    </row>
    <row r="2736" spans="1:9">
      <c r="A2736" s="357"/>
      <c r="B2736" s="259"/>
      <c r="C2736" s="402" t="s">
        <v>1281</v>
      </c>
      <c r="D2736" s="356">
        <v>21020124</v>
      </c>
      <c r="E2736" s="259" t="s">
        <v>376</v>
      </c>
      <c r="F2736" s="409">
        <v>2010000</v>
      </c>
      <c r="G2736" s="404">
        <v>3270000</v>
      </c>
      <c r="H2736" s="404">
        <v>3270000</v>
      </c>
      <c r="I2736" s="404">
        <v>3270000</v>
      </c>
    </row>
    <row r="2737" spans="1:9">
      <c r="A2737" s="357"/>
      <c r="B2737" s="259"/>
      <c r="C2737" s="402" t="s">
        <v>1281</v>
      </c>
      <c r="D2737" s="400">
        <v>21020118</v>
      </c>
      <c r="E2737" s="259" t="s">
        <v>396</v>
      </c>
      <c r="F2737" s="409"/>
      <c r="G2737" s="404">
        <v>6005629.0000000009</v>
      </c>
      <c r="H2737" s="404">
        <v>6005629.0000000009</v>
      </c>
      <c r="I2737" s="404">
        <v>6005629.0000000009</v>
      </c>
    </row>
    <row r="2738" spans="1:9">
      <c r="A2738" s="357"/>
      <c r="B2738" s="259"/>
      <c r="C2738" s="402" t="s">
        <v>1281</v>
      </c>
      <c r="D2738" s="400">
        <v>21020195</v>
      </c>
      <c r="E2738" s="259" t="s">
        <v>793</v>
      </c>
      <c r="F2738" s="409">
        <v>6164433507</v>
      </c>
      <c r="G2738" s="404">
        <v>6034679248.0600004</v>
      </c>
      <c r="H2738" s="404">
        <v>6034679248.0600004</v>
      </c>
      <c r="I2738" s="404">
        <v>6034679248.0600004</v>
      </c>
    </row>
    <row r="2739" spans="1:9">
      <c r="A2739" s="357"/>
      <c r="B2739" s="259"/>
      <c r="C2739" s="402" t="s">
        <v>1281</v>
      </c>
      <c r="D2739" s="400">
        <v>21020154</v>
      </c>
      <c r="E2739" s="259" t="s">
        <v>4456</v>
      </c>
      <c r="F2739" s="409">
        <v>38400000</v>
      </c>
      <c r="G2739" s="404">
        <v>0</v>
      </c>
      <c r="H2739" s="404">
        <v>0</v>
      </c>
      <c r="I2739" s="404">
        <v>0</v>
      </c>
    </row>
    <row r="2740" spans="1:9" s="310" customFormat="1" ht="31.5">
      <c r="A2740" s="359" t="s">
        <v>1769</v>
      </c>
      <c r="B2740" s="308" t="s">
        <v>1649</v>
      </c>
      <c r="C2740" s="405" t="s">
        <v>1282</v>
      </c>
      <c r="D2740" s="400"/>
      <c r="E2740" s="308"/>
      <c r="F2740" s="408">
        <f>SUM(F2728:F2739)</f>
        <v>6270060764</v>
      </c>
      <c r="G2740" s="326">
        <f>SUM(G2728:G2739)</f>
        <v>6223225984.0574207</v>
      </c>
      <c r="H2740" s="326">
        <f>SUM(H2728:H2739)</f>
        <v>6223225984.0574207</v>
      </c>
      <c r="I2740" s="326">
        <f>SUM(I2728:I2739)</f>
        <v>6223225984.0574207</v>
      </c>
    </row>
    <row r="2741" spans="1:9">
      <c r="A2741" s="357"/>
      <c r="B2741" s="259"/>
      <c r="C2741" s="406" t="s">
        <v>1283</v>
      </c>
      <c r="D2741" s="356">
        <v>21020116</v>
      </c>
      <c r="E2741" s="259" t="s">
        <v>127</v>
      </c>
      <c r="F2741" s="409"/>
      <c r="G2741" s="404">
        <v>4068000</v>
      </c>
      <c r="H2741" s="304">
        <v>4068000</v>
      </c>
      <c r="I2741" s="304">
        <v>4068000</v>
      </c>
    </row>
    <row r="2742" spans="1:9">
      <c r="A2742" s="357"/>
      <c r="B2742" s="259"/>
      <c r="C2742" s="406" t="s">
        <v>1283</v>
      </c>
      <c r="D2742" s="356">
        <v>22020105</v>
      </c>
      <c r="E2742" s="259" t="s">
        <v>1250</v>
      </c>
      <c r="F2742" s="409">
        <v>16733500</v>
      </c>
      <c r="G2742" s="404">
        <v>32206000</v>
      </c>
      <c r="H2742" s="304">
        <v>4180000</v>
      </c>
      <c r="I2742" s="304">
        <v>2340000</v>
      </c>
    </row>
    <row r="2743" spans="1:9">
      <c r="A2743" s="357"/>
      <c r="B2743" s="259"/>
      <c r="C2743" s="406" t="s">
        <v>1283</v>
      </c>
      <c r="D2743" s="356">
        <v>22020203</v>
      </c>
      <c r="E2743" s="259" t="s">
        <v>20</v>
      </c>
      <c r="F2743" s="409"/>
      <c r="G2743" s="404">
        <v>540000</v>
      </c>
      <c r="H2743" s="304">
        <v>540000</v>
      </c>
      <c r="I2743" s="304">
        <v>540000</v>
      </c>
    </row>
    <row r="2744" spans="1:9">
      <c r="A2744" s="357"/>
      <c r="B2744" s="259"/>
      <c r="C2744" s="406" t="s">
        <v>1283</v>
      </c>
      <c r="D2744" s="356">
        <v>22020301</v>
      </c>
      <c r="E2744" s="259" t="s">
        <v>5</v>
      </c>
      <c r="F2744" s="409">
        <v>2857126</v>
      </c>
      <c r="G2744" s="404">
        <v>6807400</v>
      </c>
      <c r="H2744" s="304">
        <v>727800</v>
      </c>
      <c r="I2744" s="304">
        <v>727800</v>
      </c>
    </row>
    <row r="2745" spans="1:9">
      <c r="A2745" s="357"/>
      <c r="B2745" s="259"/>
      <c r="C2745" s="406" t="s">
        <v>1283</v>
      </c>
      <c r="D2745" s="356">
        <v>22020305</v>
      </c>
      <c r="E2745" s="259" t="s">
        <v>35</v>
      </c>
      <c r="F2745" s="409">
        <v>956200</v>
      </c>
      <c r="G2745" s="404">
        <v>16897700</v>
      </c>
      <c r="H2745" s="304">
        <v>58266000</v>
      </c>
      <c r="I2745" s="304">
        <v>14266000</v>
      </c>
    </row>
    <row r="2746" spans="1:9">
      <c r="A2746" s="357"/>
      <c r="B2746" s="259"/>
      <c r="C2746" s="406" t="s">
        <v>1283</v>
      </c>
      <c r="D2746" s="356">
        <v>22020401</v>
      </c>
      <c r="E2746" s="259" t="s">
        <v>1985</v>
      </c>
      <c r="F2746" s="409">
        <v>1721160</v>
      </c>
      <c r="G2746" s="404">
        <v>1800000</v>
      </c>
      <c r="H2746" s="304">
        <v>1800000</v>
      </c>
      <c r="I2746" s="304">
        <v>1800000</v>
      </c>
    </row>
    <row r="2747" spans="1:9">
      <c r="A2747" s="357"/>
      <c r="B2747" s="259"/>
      <c r="C2747" s="406" t="s">
        <v>1283</v>
      </c>
      <c r="D2747" s="356">
        <v>22020402</v>
      </c>
      <c r="E2747" s="259" t="s">
        <v>36</v>
      </c>
      <c r="F2747" s="409">
        <v>573720</v>
      </c>
      <c r="G2747" s="404">
        <v>600000</v>
      </c>
      <c r="H2747" s="304">
        <v>0</v>
      </c>
      <c r="I2747" s="304">
        <v>0</v>
      </c>
    </row>
    <row r="2748" spans="1:9">
      <c r="A2748" s="357"/>
      <c r="B2748" s="259"/>
      <c r="C2748" s="406" t="s">
        <v>1283</v>
      </c>
      <c r="D2748" s="356">
        <v>22020405</v>
      </c>
      <c r="E2748" s="259" t="s">
        <v>9</v>
      </c>
      <c r="F2748" s="409">
        <v>344232</v>
      </c>
      <c r="G2748" s="404">
        <v>840000</v>
      </c>
      <c r="H2748" s="304">
        <v>840000</v>
      </c>
      <c r="I2748" s="304">
        <v>840000</v>
      </c>
    </row>
    <row r="2749" spans="1:9">
      <c r="A2749" s="357"/>
      <c r="B2749" s="259"/>
      <c r="C2749" s="406" t="s">
        <v>1283</v>
      </c>
      <c r="D2749" s="356">
        <v>22020609</v>
      </c>
      <c r="E2749" s="259" t="s">
        <v>1286</v>
      </c>
      <c r="F2749" s="409">
        <v>159494160</v>
      </c>
      <c r="G2749" s="404">
        <v>158520000</v>
      </c>
      <c r="H2749" s="304">
        <v>212520000</v>
      </c>
      <c r="I2749" s="304">
        <v>212520000</v>
      </c>
    </row>
    <row r="2750" spans="1:9">
      <c r="A2750" s="357"/>
      <c r="B2750" s="259"/>
      <c r="C2750" s="406" t="s">
        <v>1283</v>
      </c>
      <c r="D2750" s="356">
        <v>22020708</v>
      </c>
      <c r="E2750" s="259" t="s">
        <v>86</v>
      </c>
      <c r="F2750" s="409"/>
      <c r="G2750" s="404">
        <v>370000</v>
      </c>
      <c r="H2750" s="304">
        <v>0</v>
      </c>
      <c r="I2750" s="304">
        <v>0</v>
      </c>
    </row>
    <row r="2751" spans="1:9">
      <c r="A2751" s="357"/>
      <c r="B2751" s="259"/>
      <c r="C2751" s="406" t="s">
        <v>1283</v>
      </c>
      <c r="D2751" s="356">
        <v>22020709</v>
      </c>
      <c r="E2751" s="259" t="s">
        <v>23</v>
      </c>
      <c r="F2751" s="409">
        <v>860580</v>
      </c>
      <c r="G2751" s="404">
        <v>2900000</v>
      </c>
      <c r="H2751" s="304">
        <v>2900000</v>
      </c>
      <c r="I2751" s="304">
        <v>2900000</v>
      </c>
    </row>
    <row r="2752" spans="1:9">
      <c r="A2752" s="357"/>
      <c r="B2752" s="259"/>
      <c r="C2752" s="406" t="s">
        <v>1283</v>
      </c>
      <c r="D2752" s="356">
        <v>22020801</v>
      </c>
      <c r="E2752" s="259" t="s">
        <v>13</v>
      </c>
      <c r="F2752" s="409">
        <v>7487046</v>
      </c>
      <c r="G2752" s="404">
        <v>5275200</v>
      </c>
      <c r="H2752" s="304">
        <v>11275200</v>
      </c>
      <c r="I2752" s="304">
        <v>11275200</v>
      </c>
    </row>
    <row r="2753" spans="1:9">
      <c r="A2753" s="357"/>
      <c r="B2753" s="259"/>
      <c r="C2753" s="406" t="s">
        <v>1283</v>
      </c>
      <c r="D2753" s="356">
        <v>22020803</v>
      </c>
      <c r="E2753" s="259" t="s">
        <v>14</v>
      </c>
      <c r="F2753" s="409">
        <v>2069982</v>
      </c>
      <c r="G2753" s="404">
        <v>5050380</v>
      </c>
      <c r="H2753" s="304">
        <v>5050380</v>
      </c>
      <c r="I2753" s="304">
        <v>5050380</v>
      </c>
    </row>
    <row r="2754" spans="1:9">
      <c r="A2754" s="357"/>
      <c r="B2754" s="259"/>
      <c r="C2754" s="406" t="s">
        <v>1283</v>
      </c>
      <c r="D2754" s="356">
        <v>22021001</v>
      </c>
      <c r="E2754" s="259" t="s">
        <v>16</v>
      </c>
      <c r="F2754" s="409">
        <v>5737200</v>
      </c>
      <c r="G2754" s="404">
        <v>5488000</v>
      </c>
      <c r="H2754" s="304">
        <v>2756000</v>
      </c>
      <c r="I2754" s="304">
        <v>1871000</v>
      </c>
    </row>
    <row r="2755" spans="1:9">
      <c r="A2755" s="357"/>
      <c r="B2755" s="259"/>
      <c r="C2755" s="406" t="s">
        <v>1283</v>
      </c>
      <c r="D2755" s="356">
        <v>22021003</v>
      </c>
      <c r="E2755" s="259" t="s">
        <v>17</v>
      </c>
      <c r="F2755" s="409">
        <v>9562000</v>
      </c>
      <c r="G2755" s="404">
        <v>6365000</v>
      </c>
      <c r="H2755" s="304">
        <v>19980000</v>
      </c>
      <c r="I2755" s="304">
        <v>14330000</v>
      </c>
    </row>
    <row r="2756" spans="1:9">
      <c r="A2756" s="357"/>
      <c r="B2756" s="259"/>
      <c r="C2756" s="406" t="s">
        <v>1283</v>
      </c>
      <c r="D2756" s="356">
        <v>22021013</v>
      </c>
      <c r="E2756" s="259" t="s">
        <v>123</v>
      </c>
      <c r="F2756" s="409"/>
      <c r="G2756" s="404">
        <v>720000</v>
      </c>
      <c r="H2756" s="304">
        <v>240000</v>
      </c>
      <c r="I2756" s="304">
        <v>240000</v>
      </c>
    </row>
    <row r="2757" spans="1:9">
      <c r="A2757" s="357"/>
      <c r="B2757" s="259"/>
      <c r="C2757" s="406" t="s">
        <v>1283</v>
      </c>
      <c r="D2757" s="356">
        <v>22021026</v>
      </c>
      <c r="E2757" s="259" t="s">
        <v>19</v>
      </c>
      <c r="F2757" s="409"/>
      <c r="G2757" s="404">
        <v>2804500</v>
      </c>
      <c r="H2757" s="304">
        <v>1168000</v>
      </c>
      <c r="I2757" s="304">
        <v>400000</v>
      </c>
    </row>
    <row r="2758" spans="1:9">
      <c r="A2758" s="357"/>
      <c r="B2758" s="259"/>
      <c r="C2758" s="406" t="s">
        <v>1283</v>
      </c>
      <c r="D2758" s="356">
        <v>22021050</v>
      </c>
      <c r="E2758" s="259" t="s">
        <v>135</v>
      </c>
      <c r="F2758" s="409"/>
      <c r="G2758" s="404">
        <v>6800000</v>
      </c>
      <c r="H2758" s="304">
        <v>6800000</v>
      </c>
      <c r="I2758" s="304">
        <v>6800000</v>
      </c>
    </row>
    <row r="2759" spans="1:9">
      <c r="A2759" s="357"/>
      <c r="B2759" s="259"/>
      <c r="C2759" s="406" t="s">
        <v>1283</v>
      </c>
      <c r="D2759" s="356">
        <v>22021065</v>
      </c>
      <c r="E2759" s="259" t="s">
        <v>699</v>
      </c>
      <c r="F2759" s="409"/>
      <c r="G2759" s="404">
        <v>285446805</v>
      </c>
      <c r="H2759" s="304">
        <v>285446805</v>
      </c>
      <c r="I2759" s="304">
        <v>285446805</v>
      </c>
    </row>
    <row r="2760" spans="1:9">
      <c r="A2760" s="357"/>
      <c r="B2760" s="259"/>
      <c r="C2760" s="406" t="s">
        <v>1283</v>
      </c>
      <c r="D2760" s="400">
        <v>21020194</v>
      </c>
      <c r="E2760" s="259" t="s">
        <v>2129</v>
      </c>
      <c r="F2760" s="409"/>
      <c r="G2760" s="404">
        <v>132000000</v>
      </c>
      <c r="H2760" s="304"/>
      <c r="I2760" s="304"/>
    </row>
    <row r="2761" spans="1:9">
      <c r="A2761" s="357"/>
      <c r="B2761" s="259"/>
      <c r="C2761" s="406" t="s">
        <v>1283</v>
      </c>
      <c r="D2761" s="400">
        <v>23020347</v>
      </c>
      <c r="E2761" s="259" t="s">
        <v>2130</v>
      </c>
      <c r="F2761" s="409"/>
      <c r="G2761" s="404">
        <v>43238000</v>
      </c>
      <c r="H2761" s="304"/>
      <c r="I2761" s="304"/>
    </row>
    <row r="2762" spans="1:9">
      <c r="A2762" s="357"/>
      <c r="B2762" s="259"/>
      <c r="C2762" s="406" t="s">
        <v>1283</v>
      </c>
      <c r="D2762" s="400">
        <v>23020348</v>
      </c>
      <c r="E2762" s="259" t="s">
        <v>2131</v>
      </c>
      <c r="F2762" s="409"/>
      <c r="G2762" s="404">
        <v>41469000</v>
      </c>
      <c r="H2762" s="304"/>
      <c r="I2762" s="304"/>
    </row>
    <row r="2763" spans="1:9">
      <c r="A2763" s="357"/>
      <c r="B2763" s="259"/>
      <c r="C2763" s="406" t="s">
        <v>1283</v>
      </c>
      <c r="D2763" s="400">
        <v>23020349</v>
      </c>
      <c r="E2763" s="259" t="s">
        <v>2132</v>
      </c>
      <c r="F2763" s="409"/>
      <c r="G2763" s="404">
        <v>51750000</v>
      </c>
      <c r="H2763" s="304"/>
      <c r="I2763" s="304"/>
    </row>
    <row r="2764" spans="1:9">
      <c r="A2764" s="357"/>
      <c r="B2764" s="259"/>
      <c r="C2764" s="406" t="s">
        <v>1283</v>
      </c>
      <c r="D2764" s="400">
        <v>22020108</v>
      </c>
      <c r="E2764" s="259" t="s">
        <v>4457</v>
      </c>
      <c r="F2764" s="409">
        <v>1147440</v>
      </c>
      <c r="G2764" s="404"/>
      <c r="H2764" s="304"/>
      <c r="I2764" s="304"/>
    </row>
    <row r="2765" spans="1:9">
      <c r="A2765" s="357"/>
      <c r="B2765" s="259"/>
      <c r="C2765" s="406" t="s">
        <v>1283</v>
      </c>
      <c r="D2765" s="400">
        <v>22020404</v>
      </c>
      <c r="E2765" s="259" t="s">
        <v>735</v>
      </c>
      <c r="F2765" s="409">
        <v>478100</v>
      </c>
      <c r="G2765" s="404"/>
      <c r="H2765" s="304"/>
      <c r="I2765" s="304"/>
    </row>
    <row r="2766" spans="1:9" s="310" customFormat="1" ht="31.5">
      <c r="A2766" s="359" t="s">
        <v>1769</v>
      </c>
      <c r="B2766" s="308" t="s">
        <v>1649</v>
      </c>
      <c r="C2766" s="407" t="s">
        <v>1287</v>
      </c>
      <c r="D2766" s="400"/>
      <c r="E2766" s="308"/>
      <c r="F2766" s="326">
        <f>SUM(F2741:F2765)</f>
        <v>210022446</v>
      </c>
      <c r="G2766" s="326">
        <f t="shared" ref="G2766:I2766" si="20">SUM(G2741:G2765)</f>
        <v>811955985</v>
      </c>
      <c r="H2766" s="326">
        <f t="shared" si="20"/>
        <v>618558185</v>
      </c>
      <c r="I2766" s="326">
        <f t="shared" si="20"/>
        <v>565415185</v>
      </c>
    </row>
    <row r="2767" spans="1:9" s="310" customFormat="1" ht="31.5">
      <c r="A2767" s="359" t="s">
        <v>1769</v>
      </c>
      <c r="B2767" s="308" t="s">
        <v>1649</v>
      </c>
      <c r="C2767" s="407" t="s">
        <v>1288</v>
      </c>
      <c r="D2767" s="400"/>
      <c r="E2767" s="308"/>
      <c r="F2767" s="326">
        <f>F2766+F2740</f>
        <v>6480083210</v>
      </c>
      <c r="G2767" s="326">
        <f>G2766+G2740</f>
        <v>7035181969.0574207</v>
      </c>
      <c r="H2767" s="326">
        <f>H2766+H2740</f>
        <v>6841784169.0574207</v>
      </c>
      <c r="I2767" s="326">
        <f>I2766+I2740</f>
        <v>6788641169.0574207</v>
      </c>
    </row>
    <row r="2768" spans="1:9" s="310" customFormat="1">
      <c r="A2768" s="359"/>
      <c r="B2768" s="308"/>
      <c r="C2768" s="407"/>
      <c r="D2768" s="400"/>
      <c r="E2768" s="308"/>
      <c r="F2768" s="419"/>
      <c r="G2768" s="404"/>
      <c r="H2768" s="326"/>
      <c r="I2768" s="326"/>
    </row>
    <row r="2769" spans="1:9" s="310" customFormat="1">
      <c r="A2769" s="359" t="s">
        <v>1770</v>
      </c>
      <c r="B2769" s="308" t="s">
        <v>212</v>
      </c>
      <c r="C2769" s="407"/>
      <c r="D2769" s="400"/>
      <c r="E2769" s="308"/>
      <c r="F2769" s="419"/>
      <c r="G2769" s="404"/>
      <c r="H2769" s="326"/>
      <c r="I2769" s="326"/>
    </row>
    <row r="2770" spans="1:9">
      <c r="A2770" s="357"/>
      <c r="B2770" s="259"/>
      <c r="C2770" s="402" t="s">
        <v>1281</v>
      </c>
      <c r="D2770" s="356">
        <v>21010101</v>
      </c>
      <c r="E2770" s="259" t="s">
        <v>368</v>
      </c>
      <c r="F2770" s="420">
        <v>211299750</v>
      </c>
      <c r="G2770" s="404">
        <v>226824426</v>
      </c>
      <c r="H2770" s="404">
        <v>226824426</v>
      </c>
      <c r="I2770" s="404">
        <v>226824426</v>
      </c>
    </row>
    <row r="2771" spans="1:9" s="310" customFormat="1">
      <c r="A2771" s="359" t="s">
        <v>1770</v>
      </c>
      <c r="B2771" s="308" t="s">
        <v>212</v>
      </c>
      <c r="C2771" s="405" t="s">
        <v>1282</v>
      </c>
      <c r="D2771" s="400"/>
      <c r="E2771" s="308"/>
      <c r="F2771" s="408">
        <f>SUM(F2770)</f>
        <v>211299750</v>
      </c>
      <c r="G2771" s="326">
        <f>SUM(G2770)</f>
        <v>226824426</v>
      </c>
      <c r="H2771" s="326">
        <f>SUM(H2770)</f>
        <v>226824426</v>
      </c>
      <c r="I2771" s="326">
        <f>SUM(I2770)</f>
        <v>226824426</v>
      </c>
    </row>
    <row r="2772" spans="1:9">
      <c r="A2772" s="357"/>
      <c r="B2772" s="259"/>
      <c r="C2772" s="406" t="s">
        <v>1283</v>
      </c>
      <c r="D2772" s="356">
        <v>22020102</v>
      </c>
      <c r="E2772" s="259" t="s">
        <v>49</v>
      </c>
      <c r="F2772" s="421">
        <v>1709686</v>
      </c>
      <c r="G2772" s="404">
        <v>1428000</v>
      </c>
      <c r="H2772" s="304">
        <v>1428000</v>
      </c>
      <c r="I2772" s="304">
        <v>1428000</v>
      </c>
    </row>
    <row r="2773" spans="1:9">
      <c r="A2773" s="357"/>
      <c r="B2773" s="259"/>
      <c r="C2773" s="406" t="s">
        <v>1283</v>
      </c>
      <c r="D2773" s="356">
        <v>22020105</v>
      </c>
      <c r="E2773" s="259" t="s">
        <v>1250</v>
      </c>
      <c r="F2773" s="409">
        <v>3480568</v>
      </c>
      <c r="G2773" s="404">
        <v>3504000</v>
      </c>
      <c r="H2773" s="304">
        <v>3504000</v>
      </c>
      <c r="I2773" s="304">
        <v>3504000</v>
      </c>
    </row>
    <row r="2774" spans="1:9">
      <c r="A2774" s="357"/>
      <c r="B2774" s="259"/>
      <c r="C2774" s="406" t="s">
        <v>1283</v>
      </c>
      <c r="D2774" s="356">
        <v>22020108</v>
      </c>
      <c r="E2774" s="259" t="s">
        <v>50</v>
      </c>
      <c r="F2774" s="409">
        <v>757310</v>
      </c>
      <c r="G2774" s="404">
        <v>1072000</v>
      </c>
      <c r="H2774" s="304">
        <v>1072000</v>
      </c>
      <c r="I2774" s="304">
        <v>1072000</v>
      </c>
    </row>
    <row r="2775" spans="1:9">
      <c r="A2775" s="357"/>
      <c r="B2775" s="259"/>
      <c r="C2775" s="406" t="s">
        <v>1283</v>
      </c>
      <c r="D2775" s="356">
        <v>22020201</v>
      </c>
      <c r="E2775" s="259" t="s">
        <v>115</v>
      </c>
      <c r="F2775" s="409">
        <v>1606416</v>
      </c>
      <c r="G2775" s="404">
        <v>1200000</v>
      </c>
      <c r="H2775" s="304">
        <v>1200000</v>
      </c>
      <c r="I2775" s="304">
        <v>1200000</v>
      </c>
    </row>
    <row r="2776" spans="1:9">
      <c r="A2776" s="357"/>
      <c r="B2776" s="259"/>
      <c r="C2776" s="406" t="s">
        <v>1283</v>
      </c>
      <c r="D2776" s="356">
        <v>22020203</v>
      </c>
      <c r="E2776" s="259" t="s">
        <v>20</v>
      </c>
      <c r="F2776" s="409">
        <v>1721160</v>
      </c>
      <c r="G2776" s="404">
        <v>1800000</v>
      </c>
      <c r="H2776" s="304">
        <v>1800000</v>
      </c>
      <c r="I2776" s="304">
        <v>1800000</v>
      </c>
    </row>
    <row r="2777" spans="1:9">
      <c r="A2777" s="357"/>
      <c r="B2777" s="259"/>
      <c r="C2777" s="406" t="s">
        <v>1283</v>
      </c>
      <c r="D2777" s="356">
        <v>22020205</v>
      </c>
      <c r="E2777" s="259" t="s">
        <v>53</v>
      </c>
      <c r="F2777" s="409">
        <v>436027</v>
      </c>
      <c r="G2777" s="404">
        <v>576000</v>
      </c>
      <c r="H2777" s="304">
        <v>576000</v>
      </c>
      <c r="I2777" s="304">
        <v>576000</v>
      </c>
    </row>
    <row r="2778" spans="1:9">
      <c r="A2778" s="357"/>
      <c r="B2778" s="259"/>
      <c r="C2778" s="406" t="s">
        <v>1283</v>
      </c>
      <c r="D2778" s="356">
        <v>22020209</v>
      </c>
      <c r="E2778" s="259" t="s">
        <v>34</v>
      </c>
      <c r="F2778" s="409">
        <v>66934</v>
      </c>
      <c r="G2778" s="404">
        <v>72000</v>
      </c>
      <c r="H2778" s="304">
        <v>72000</v>
      </c>
      <c r="I2778" s="304">
        <v>72000</v>
      </c>
    </row>
    <row r="2779" spans="1:9">
      <c r="A2779" s="357"/>
      <c r="B2779" s="259"/>
      <c r="C2779" s="406" t="s">
        <v>1283</v>
      </c>
      <c r="D2779" s="356">
        <v>22020301</v>
      </c>
      <c r="E2779" s="259" t="s">
        <v>5</v>
      </c>
      <c r="F2779" s="409">
        <v>2942706</v>
      </c>
      <c r="G2779" s="404">
        <v>2655000</v>
      </c>
      <c r="H2779" s="304">
        <v>3655000</v>
      </c>
      <c r="I2779" s="304">
        <v>3655000</v>
      </c>
    </row>
    <row r="2780" spans="1:9">
      <c r="A2780" s="357"/>
      <c r="B2780" s="259"/>
      <c r="C2780" s="406" t="s">
        <v>1283</v>
      </c>
      <c r="D2780" s="356">
        <v>22020302</v>
      </c>
      <c r="E2780" s="259" t="s">
        <v>91</v>
      </c>
      <c r="F2780" s="409">
        <v>706632</v>
      </c>
      <c r="G2780" s="404">
        <v>1911500</v>
      </c>
      <c r="H2780" s="304">
        <v>1911500</v>
      </c>
      <c r="I2780" s="304">
        <v>1911500</v>
      </c>
    </row>
    <row r="2781" spans="1:9">
      <c r="A2781" s="357"/>
      <c r="B2781" s="259"/>
      <c r="C2781" s="406" t="s">
        <v>1283</v>
      </c>
      <c r="D2781" s="356">
        <v>22020303</v>
      </c>
      <c r="E2781" s="259" t="s">
        <v>6</v>
      </c>
      <c r="F2781" s="409">
        <v>628223</v>
      </c>
      <c r="G2781" s="404">
        <v>963600</v>
      </c>
      <c r="H2781" s="304">
        <v>963600</v>
      </c>
      <c r="I2781" s="304">
        <v>963600</v>
      </c>
    </row>
    <row r="2782" spans="1:9">
      <c r="A2782" s="357"/>
      <c r="B2782" s="259"/>
      <c r="C2782" s="406" t="s">
        <v>1283</v>
      </c>
      <c r="D2782" s="356">
        <v>22020304</v>
      </c>
      <c r="E2782" s="259" t="s">
        <v>55</v>
      </c>
      <c r="F2782" s="409">
        <v>1399877</v>
      </c>
      <c r="G2782" s="404">
        <v>573000</v>
      </c>
      <c r="H2782" s="304">
        <v>573000</v>
      </c>
      <c r="I2782" s="304">
        <v>573000</v>
      </c>
    </row>
    <row r="2783" spans="1:9">
      <c r="A2783" s="357"/>
      <c r="B2783" s="259"/>
      <c r="C2783" s="406" t="s">
        <v>1283</v>
      </c>
      <c r="D2783" s="356">
        <v>22020305</v>
      </c>
      <c r="E2783" s="259" t="s">
        <v>35</v>
      </c>
      <c r="F2783" s="409">
        <v>2359902</v>
      </c>
      <c r="G2783" s="404">
        <v>3182500</v>
      </c>
      <c r="H2783" s="304">
        <v>3182500</v>
      </c>
      <c r="I2783" s="304">
        <v>3182500</v>
      </c>
    </row>
    <row r="2784" spans="1:9">
      <c r="A2784" s="357"/>
      <c r="B2784" s="259"/>
      <c r="C2784" s="406" t="s">
        <v>1283</v>
      </c>
      <c r="D2784" s="356">
        <v>22020306</v>
      </c>
      <c r="E2784" s="259" t="s">
        <v>21</v>
      </c>
      <c r="F2784" s="409">
        <v>688464</v>
      </c>
      <c r="G2784" s="404">
        <v>1024000</v>
      </c>
      <c r="H2784" s="304">
        <v>1024000</v>
      </c>
      <c r="I2784" s="304">
        <v>1024000</v>
      </c>
    </row>
    <row r="2785" spans="1:9">
      <c r="A2785" s="357"/>
      <c r="B2785" s="259"/>
      <c r="C2785" s="406" t="s">
        <v>1283</v>
      </c>
      <c r="D2785" s="356">
        <v>22020307</v>
      </c>
      <c r="E2785" s="259" t="s">
        <v>80</v>
      </c>
      <c r="F2785" s="409">
        <v>1359334</v>
      </c>
      <c r="G2785" s="404">
        <v>951600</v>
      </c>
      <c r="H2785" s="304">
        <v>951600</v>
      </c>
      <c r="I2785" s="304">
        <v>951600</v>
      </c>
    </row>
    <row r="2786" spans="1:9">
      <c r="A2786" s="357"/>
      <c r="B2786" s="259"/>
      <c r="C2786" s="406" t="s">
        <v>1283</v>
      </c>
      <c r="D2786" s="356">
        <v>22020309</v>
      </c>
      <c r="E2786" s="259" t="s">
        <v>7</v>
      </c>
      <c r="F2786" s="409">
        <v>1018353</v>
      </c>
      <c r="G2786" s="404">
        <v>880000</v>
      </c>
      <c r="H2786" s="304">
        <v>1180000</v>
      </c>
      <c r="I2786" s="304">
        <v>1180000</v>
      </c>
    </row>
    <row r="2787" spans="1:9">
      <c r="A2787" s="357"/>
      <c r="B2787" s="259"/>
      <c r="C2787" s="406" t="s">
        <v>1283</v>
      </c>
      <c r="D2787" s="356">
        <v>22020310</v>
      </c>
      <c r="E2787" s="259" t="s">
        <v>1255</v>
      </c>
      <c r="F2787" s="409">
        <v>6153147</v>
      </c>
      <c r="G2787" s="404">
        <v>2310000</v>
      </c>
      <c r="H2787" s="304">
        <v>3310000</v>
      </c>
      <c r="I2787" s="304">
        <v>3310000</v>
      </c>
    </row>
    <row r="2788" spans="1:9">
      <c r="A2788" s="357"/>
      <c r="B2788" s="259"/>
      <c r="C2788" s="406" t="s">
        <v>1283</v>
      </c>
      <c r="D2788" s="356">
        <v>22020312</v>
      </c>
      <c r="E2788" s="259" t="s">
        <v>44</v>
      </c>
      <c r="F2788" s="409">
        <v>427613</v>
      </c>
      <c r="G2788" s="404">
        <v>447200</v>
      </c>
      <c r="H2788" s="304">
        <v>447200</v>
      </c>
      <c r="I2788" s="304">
        <v>447200</v>
      </c>
    </row>
    <row r="2789" spans="1:9">
      <c r="A2789" s="357"/>
      <c r="B2789" s="259"/>
      <c r="C2789" s="406" t="s">
        <v>1283</v>
      </c>
      <c r="D2789" s="356">
        <v>22020315</v>
      </c>
      <c r="E2789" s="259" t="s">
        <v>8</v>
      </c>
      <c r="F2789" s="409">
        <v>1471114</v>
      </c>
      <c r="G2789" s="404">
        <v>1497500</v>
      </c>
      <c r="H2789" s="304">
        <v>1497500</v>
      </c>
      <c r="I2789" s="304">
        <v>1497500</v>
      </c>
    </row>
    <row r="2790" spans="1:9">
      <c r="A2790" s="357"/>
      <c r="B2790" s="259"/>
      <c r="C2790" s="406" t="s">
        <v>1283</v>
      </c>
      <c r="D2790" s="356">
        <v>22020401</v>
      </c>
      <c r="E2790" s="259" t="s">
        <v>1985</v>
      </c>
      <c r="F2790" s="409">
        <v>1376928</v>
      </c>
      <c r="G2790" s="404">
        <v>1500000</v>
      </c>
      <c r="H2790" s="304">
        <v>1500000</v>
      </c>
      <c r="I2790" s="304">
        <v>1500000</v>
      </c>
    </row>
    <row r="2791" spans="1:9">
      <c r="A2791" s="357"/>
      <c r="B2791" s="259"/>
      <c r="C2791" s="406" t="s">
        <v>1283</v>
      </c>
      <c r="D2791" s="356">
        <v>22020402</v>
      </c>
      <c r="E2791" s="259" t="s">
        <v>36</v>
      </c>
      <c r="F2791" s="409">
        <v>1147440</v>
      </c>
      <c r="G2791" s="404">
        <v>1200000</v>
      </c>
      <c r="H2791" s="304">
        <v>1200000</v>
      </c>
      <c r="I2791" s="304">
        <v>1200000</v>
      </c>
    </row>
    <row r="2792" spans="1:9">
      <c r="A2792" s="357"/>
      <c r="B2792" s="259"/>
      <c r="C2792" s="406" t="s">
        <v>1283</v>
      </c>
      <c r="D2792" s="356">
        <v>22020403</v>
      </c>
      <c r="E2792" s="259" t="s">
        <v>58</v>
      </c>
      <c r="F2792" s="409">
        <v>956200</v>
      </c>
      <c r="G2792" s="404">
        <v>1280000</v>
      </c>
      <c r="H2792" s="304">
        <v>1280000</v>
      </c>
      <c r="I2792" s="304">
        <v>1280000</v>
      </c>
    </row>
    <row r="2793" spans="1:9">
      <c r="A2793" s="357"/>
      <c r="B2793" s="259"/>
      <c r="C2793" s="406" t="s">
        <v>1283</v>
      </c>
      <c r="D2793" s="356">
        <v>22020404</v>
      </c>
      <c r="E2793" s="259" t="s">
        <v>735</v>
      </c>
      <c r="F2793" s="409">
        <v>860580</v>
      </c>
      <c r="G2793" s="404">
        <v>1200000</v>
      </c>
      <c r="H2793" s="304">
        <v>1200000</v>
      </c>
      <c r="I2793" s="304">
        <v>1200000</v>
      </c>
    </row>
    <row r="2794" spans="1:9">
      <c r="A2794" s="357"/>
      <c r="B2794" s="259"/>
      <c r="C2794" s="406" t="s">
        <v>1283</v>
      </c>
      <c r="D2794" s="356">
        <v>22020405</v>
      </c>
      <c r="E2794" s="259" t="s">
        <v>9</v>
      </c>
      <c r="F2794" s="409">
        <v>1147440</v>
      </c>
      <c r="G2794" s="404">
        <v>1440000</v>
      </c>
      <c r="H2794" s="304">
        <v>1440000</v>
      </c>
      <c r="I2794" s="304">
        <v>1440000</v>
      </c>
    </row>
    <row r="2795" spans="1:9">
      <c r="A2795" s="357"/>
      <c r="B2795" s="259"/>
      <c r="C2795" s="406" t="s">
        <v>1283</v>
      </c>
      <c r="D2795" s="356">
        <v>22020406</v>
      </c>
      <c r="E2795" s="259" t="s">
        <v>45</v>
      </c>
      <c r="F2795" s="409">
        <v>191240</v>
      </c>
      <c r="G2795" s="404">
        <v>240000</v>
      </c>
      <c r="H2795" s="304">
        <v>240000</v>
      </c>
      <c r="I2795" s="304">
        <v>240000</v>
      </c>
    </row>
    <row r="2796" spans="1:9">
      <c r="A2796" s="357"/>
      <c r="B2796" s="259"/>
      <c r="C2796" s="406" t="s">
        <v>1283</v>
      </c>
      <c r="D2796" s="356">
        <v>22020414</v>
      </c>
      <c r="E2796" s="259" t="s">
        <v>1270</v>
      </c>
      <c r="F2796" s="409">
        <v>344232</v>
      </c>
      <c r="G2796" s="404">
        <v>360000</v>
      </c>
      <c r="H2796" s="304">
        <v>360000</v>
      </c>
      <c r="I2796" s="304">
        <v>360000</v>
      </c>
    </row>
    <row r="2797" spans="1:9">
      <c r="A2797" s="357"/>
      <c r="B2797" s="259"/>
      <c r="C2797" s="406" t="s">
        <v>1283</v>
      </c>
      <c r="D2797" s="356">
        <v>22020404</v>
      </c>
      <c r="E2797" s="259" t="s">
        <v>1269</v>
      </c>
      <c r="F2797" s="409">
        <v>841456</v>
      </c>
      <c r="G2797" s="404">
        <v>1120000</v>
      </c>
      <c r="H2797" s="304">
        <v>300000</v>
      </c>
      <c r="I2797" s="304">
        <v>300000</v>
      </c>
    </row>
    <row r="2798" spans="1:9">
      <c r="A2798" s="357"/>
      <c r="B2798" s="259"/>
      <c r="C2798" s="406" t="s">
        <v>1283</v>
      </c>
      <c r="D2798" s="356">
        <v>22020416</v>
      </c>
      <c r="E2798" s="259" t="s">
        <v>46</v>
      </c>
      <c r="F2798" s="409"/>
      <c r="G2798" s="404">
        <v>300000</v>
      </c>
      <c r="H2798" s="304">
        <v>300000</v>
      </c>
      <c r="I2798" s="304">
        <v>300000</v>
      </c>
    </row>
    <row r="2799" spans="1:9">
      <c r="A2799" s="357"/>
      <c r="B2799" s="259"/>
      <c r="C2799" s="406" t="s">
        <v>1283</v>
      </c>
      <c r="D2799" s="356">
        <v>22020417</v>
      </c>
      <c r="E2799" s="259" t="s">
        <v>1267</v>
      </c>
      <c r="F2799" s="409">
        <v>332758</v>
      </c>
      <c r="G2799" s="404">
        <v>702000</v>
      </c>
      <c r="H2799" s="304">
        <v>702000</v>
      </c>
      <c r="I2799" s="304">
        <v>702000</v>
      </c>
    </row>
    <row r="2800" spans="1:9">
      <c r="A2800" s="357"/>
      <c r="B2800" s="259"/>
      <c r="C2800" s="406" t="s">
        <v>1283</v>
      </c>
      <c r="D2800" s="356">
        <v>22020114</v>
      </c>
      <c r="E2800" s="259" t="s">
        <v>84</v>
      </c>
      <c r="F2800" s="409">
        <v>650216</v>
      </c>
      <c r="G2800" s="404">
        <v>1408000</v>
      </c>
      <c r="H2800" s="304">
        <v>1408000</v>
      </c>
      <c r="I2800" s="304">
        <v>1408000</v>
      </c>
    </row>
    <row r="2801" spans="1:9">
      <c r="A2801" s="357"/>
      <c r="B2801" s="259"/>
      <c r="C2801" s="406" t="s">
        <v>1283</v>
      </c>
      <c r="D2801" s="356">
        <v>22020601</v>
      </c>
      <c r="E2801" s="259" t="s">
        <v>37</v>
      </c>
      <c r="F2801" s="409">
        <v>286860</v>
      </c>
      <c r="G2801" s="404">
        <v>420000</v>
      </c>
      <c r="H2801" s="304">
        <v>420000</v>
      </c>
      <c r="I2801" s="304">
        <v>420000</v>
      </c>
    </row>
    <row r="2802" spans="1:9">
      <c r="A2802" s="357"/>
      <c r="B2802" s="259"/>
      <c r="C2802" s="406" t="s">
        <v>1283</v>
      </c>
      <c r="D2802" s="356">
        <v>22020605</v>
      </c>
      <c r="E2802" s="259" t="s">
        <v>39</v>
      </c>
      <c r="F2802" s="409">
        <v>573720</v>
      </c>
      <c r="G2802" s="404">
        <v>490000</v>
      </c>
      <c r="H2802" s="304">
        <v>490000</v>
      </c>
      <c r="I2802" s="304">
        <v>490000</v>
      </c>
    </row>
    <row r="2803" spans="1:9">
      <c r="A2803" s="357"/>
      <c r="B2803" s="259"/>
      <c r="C2803" s="406" t="s">
        <v>1283</v>
      </c>
      <c r="D2803" s="356">
        <v>22020703</v>
      </c>
      <c r="E2803" s="259" t="s">
        <v>41</v>
      </c>
      <c r="F2803" s="409">
        <v>229488</v>
      </c>
      <c r="G2803" s="404">
        <v>360000</v>
      </c>
      <c r="H2803" s="304">
        <v>360000</v>
      </c>
      <c r="I2803" s="304">
        <v>360000</v>
      </c>
    </row>
    <row r="2804" spans="1:9">
      <c r="A2804" s="357"/>
      <c r="B2804" s="259"/>
      <c r="C2804" s="406" t="s">
        <v>1283</v>
      </c>
      <c r="D2804" s="356">
        <v>22020709</v>
      </c>
      <c r="E2804" s="259" t="s">
        <v>23</v>
      </c>
      <c r="F2804" s="409">
        <v>525910</v>
      </c>
      <c r="G2804" s="404">
        <v>582400</v>
      </c>
      <c r="H2804" s="304">
        <v>582400</v>
      </c>
      <c r="I2804" s="304">
        <v>582400</v>
      </c>
    </row>
    <row r="2805" spans="1:9">
      <c r="A2805" s="357"/>
      <c r="B2805" s="259"/>
      <c r="C2805" s="406" t="s">
        <v>1283</v>
      </c>
      <c r="D2805" s="356">
        <v>22020711</v>
      </c>
      <c r="E2805" s="259" t="s">
        <v>94</v>
      </c>
      <c r="F2805" s="409"/>
      <c r="G2805" s="404">
        <v>2400000</v>
      </c>
      <c r="H2805" s="304">
        <v>2400000</v>
      </c>
      <c r="I2805" s="304">
        <v>2400000</v>
      </c>
    </row>
    <row r="2806" spans="1:9">
      <c r="A2806" s="357"/>
      <c r="B2806" s="259"/>
      <c r="C2806" s="406" t="s">
        <v>1283</v>
      </c>
      <c r="D2806" s="356">
        <v>22020801</v>
      </c>
      <c r="E2806" s="259" t="s">
        <v>13</v>
      </c>
      <c r="F2806" s="409">
        <v>1376928</v>
      </c>
      <c r="G2806" s="404">
        <v>1664000</v>
      </c>
      <c r="H2806" s="304">
        <v>1664000</v>
      </c>
      <c r="I2806" s="304">
        <v>1664000</v>
      </c>
    </row>
    <row r="2807" spans="1:9">
      <c r="A2807" s="357"/>
      <c r="B2807" s="259"/>
      <c r="C2807" s="406" t="s">
        <v>1283</v>
      </c>
      <c r="D2807" s="356">
        <v>22020803</v>
      </c>
      <c r="E2807" s="259" t="s">
        <v>14</v>
      </c>
      <c r="F2807" s="409">
        <v>1108427</v>
      </c>
      <c r="G2807" s="404">
        <v>1435200</v>
      </c>
      <c r="H2807" s="304">
        <v>1435200</v>
      </c>
      <c r="I2807" s="304">
        <v>1435200</v>
      </c>
    </row>
    <row r="2808" spans="1:9">
      <c r="A2808" s="357"/>
      <c r="B2808" s="259"/>
      <c r="C2808" s="406" t="s">
        <v>1283</v>
      </c>
      <c r="D2808" s="356">
        <v>22020901</v>
      </c>
      <c r="E2808" s="259" t="s">
        <v>15</v>
      </c>
      <c r="F2808" s="409">
        <v>57372</v>
      </c>
      <c r="G2808" s="404">
        <v>60000</v>
      </c>
      <c r="H2808" s="304">
        <v>60000</v>
      </c>
      <c r="I2808" s="304">
        <v>60000</v>
      </c>
    </row>
    <row r="2809" spans="1:9">
      <c r="A2809" s="357"/>
      <c r="B2809" s="259"/>
      <c r="C2809" s="406" t="s">
        <v>1283</v>
      </c>
      <c r="D2809" s="356">
        <v>22021001</v>
      </c>
      <c r="E2809" s="259" t="s">
        <v>16</v>
      </c>
      <c r="F2809" s="409">
        <v>1454189</v>
      </c>
      <c r="G2809" s="404">
        <v>1924000</v>
      </c>
      <c r="H2809" s="304">
        <v>1924000</v>
      </c>
      <c r="I2809" s="304">
        <v>1924000</v>
      </c>
    </row>
    <row r="2810" spans="1:9">
      <c r="A2810" s="357"/>
      <c r="B2810" s="259"/>
      <c r="C2810" s="406" t="s">
        <v>1283</v>
      </c>
      <c r="D2810" s="356">
        <v>22021002</v>
      </c>
      <c r="E2810" s="259" t="s">
        <v>25</v>
      </c>
      <c r="F2810" s="409">
        <v>2371376</v>
      </c>
      <c r="G2810" s="404">
        <v>2120000</v>
      </c>
      <c r="H2810" s="304">
        <v>2120000</v>
      </c>
      <c r="I2810" s="304">
        <v>2120000</v>
      </c>
    </row>
    <row r="2811" spans="1:9">
      <c r="A2811" s="357"/>
      <c r="B2811" s="259"/>
      <c r="C2811" s="406" t="s">
        <v>1283</v>
      </c>
      <c r="D2811" s="356">
        <v>22021005</v>
      </c>
      <c r="E2811" s="259" t="s">
        <v>155</v>
      </c>
      <c r="F2811" s="409">
        <v>5111845</v>
      </c>
      <c r="G2811" s="404">
        <v>5810000</v>
      </c>
      <c r="H2811" s="304">
        <v>5810000</v>
      </c>
      <c r="I2811" s="304">
        <v>5810000</v>
      </c>
    </row>
    <row r="2812" spans="1:9">
      <c r="A2812" s="357"/>
      <c r="B2812" s="259"/>
      <c r="C2812" s="406" t="s">
        <v>1283</v>
      </c>
      <c r="D2812" s="356">
        <v>22021009</v>
      </c>
      <c r="E2812" s="259" t="s">
        <v>101</v>
      </c>
      <c r="F2812" s="409">
        <v>286860</v>
      </c>
      <c r="G2812" s="404">
        <v>240000</v>
      </c>
      <c r="H2812" s="304">
        <v>240000</v>
      </c>
      <c r="I2812" s="304">
        <v>240000</v>
      </c>
    </row>
    <row r="2813" spans="1:9">
      <c r="A2813" s="357"/>
      <c r="B2813" s="259"/>
      <c r="C2813" s="406" t="s">
        <v>1283</v>
      </c>
      <c r="D2813" s="356">
        <v>22021014</v>
      </c>
      <c r="E2813" s="259" t="s">
        <v>26</v>
      </c>
      <c r="F2813" s="409">
        <v>191240</v>
      </c>
      <c r="G2813" s="404">
        <v>240000</v>
      </c>
      <c r="H2813" s="304">
        <v>240000</v>
      </c>
      <c r="I2813" s="304">
        <v>240000</v>
      </c>
    </row>
    <row r="2814" spans="1:9">
      <c r="A2814" s="357"/>
      <c r="B2814" s="259"/>
      <c r="C2814" s="406" t="s">
        <v>1283</v>
      </c>
      <c r="D2814" s="356">
        <v>22021026</v>
      </c>
      <c r="E2814" s="259" t="s">
        <v>19</v>
      </c>
      <c r="F2814" s="409">
        <v>3557064</v>
      </c>
      <c r="G2814" s="404">
        <v>1300000</v>
      </c>
      <c r="H2814" s="304">
        <v>3300000</v>
      </c>
      <c r="I2814" s="304">
        <v>3300000</v>
      </c>
    </row>
    <row r="2815" spans="1:9">
      <c r="A2815" s="357"/>
      <c r="B2815" s="259"/>
      <c r="C2815" s="406" t="s">
        <v>1283</v>
      </c>
      <c r="D2815" s="356">
        <v>22021029</v>
      </c>
      <c r="E2815" s="259" t="s">
        <v>121</v>
      </c>
      <c r="F2815" s="409">
        <v>401603</v>
      </c>
      <c r="G2815" s="404">
        <v>336000</v>
      </c>
      <c r="H2815" s="304">
        <v>336000</v>
      </c>
      <c r="I2815" s="304">
        <v>336000</v>
      </c>
    </row>
    <row r="2816" spans="1:9">
      <c r="A2816" s="357"/>
      <c r="B2816" s="259"/>
      <c r="C2816" s="406" t="s">
        <v>1283</v>
      </c>
      <c r="D2816" s="356">
        <v>22021030</v>
      </c>
      <c r="E2816" s="259" t="s">
        <v>182</v>
      </c>
      <c r="F2816" s="409">
        <v>1434300</v>
      </c>
      <c r="G2816" s="404">
        <v>1500000</v>
      </c>
      <c r="H2816" s="304">
        <v>1500000</v>
      </c>
      <c r="I2816" s="304">
        <v>1500000</v>
      </c>
    </row>
    <row r="2817" spans="1:9">
      <c r="A2817" s="357"/>
      <c r="B2817" s="259"/>
      <c r="C2817" s="406" t="s">
        <v>1283</v>
      </c>
      <c r="D2817" s="356">
        <v>22021036</v>
      </c>
      <c r="E2817" s="259" t="s">
        <v>183</v>
      </c>
      <c r="F2817" s="409"/>
      <c r="G2817" s="404">
        <v>2890000</v>
      </c>
      <c r="H2817" s="304">
        <v>840000</v>
      </c>
      <c r="I2817" s="304">
        <v>2890000</v>
      </c>
    </row>
    <row r="2818" spans="1:9">
      <c r="A2818" s="357"/>
      <c r="B2818" s="259"/>
      <c r="C2818" s="406" t="s">
        <v>1283</v>
      </c>
      <c r="D2818" s="356">
        <v>22020202</v>
      </c>
      <c r="E2818" s="259" t="s">
        <v>51</v>
      </c>
      <c r="F2818" s="409">
        <v>68846</v>
      </c>
      <c r="G2818" s="404"/>
      <c r="H2818" s="304"/>
      <c r="I2818" s="304"/>
    </row>
    <row r="2819" spans="1:9">
      <c r="A2819" s="357"/>
      <c r="B2819" s="259"/>
      <c r="C2819" s="406" t="s">
        <v>1283</v>
      </c>
      <c r="D2819" s="356">
        <v>22020501</v>
      </c>
      <c r="E2819" s="259" t="s">
        <v>82</v>
      </c>
      <c r="F2819" s="409">
        <v>305984</v>
      </c>
      <c r="G2819" s="404"/>
      <c r="H2819" s="304"/>
      <c r="I2819" s="304"/>
    </row>
    <row r="2820" spans="1:9" s="310" customFormat="1">
      <c r="A2820" s="359" t="s">
        <v>1770</v>
      </c>
      <c r="B2820" s="308" t="s">
        <v>212</v>
      </c>
      <c r="C2820" s="407" t="s">
        <v>1287</v>
      </c>
      <c r="D2820" s="400"/>
      <c r="E2820" s="308"/>
      <c r="F2820" s="326">
        <f>SUM(F2772:F2819)</f>
        <v>56123968</v>
      </c>
      <c r="G2820" s="326">
        <f>SUM(G2772:G2819)</f>
        <v>60569500</v>
      </c>
      <c r="H2820" s="326">
        <f>SUM(H2772:H2819)</f>
        <v>61999500</v>
      </c>
      <c r="I2820" s="326">
        <f>SUM(I2772:I2819)</f>
        <v>64049500</v>
      </c>
    </row>
    <row r="2821" spans="1:9" s="310" customFormat="1">
      <c r="A2821" s="359" t="s">
        <v>1770</v>
      </c>
      <c r="B2821" s="308" t="s">
        <v>212</v>
      </c>
      <c r="C2821" s="407" t="s">
        <v>1288</v>
      </c>
      <c r="D2821" s="400"/>
      <c r="E2821" s="308"/>
      <c r="F2821" s="326">
        <f>F2820+F2771</f>
        <v>267423718</v>
      </c>
      <c r="G2821" s="326">
        <f>G2820+G2771</f>
        <v>287393926</v>
      </c>
      <c r="H2821" s="326">
        <f>H2820+H2771</f>
        <v>288823926</v>
      </c>
      <c r="I2821" s="326">
        <f>I2820+I2771</f>
        <v>290873926</v>
      </c>
    </row>
    <row r="2822" spans="1:9" s="310" customFormat="1">
      <c r="A2822" s="359"/>
      <c r="B2822" s="308"/>
      <c r="C2822" s="407"/>
      <c r="D2822" s="400"/>
      <c r="E2822" s="308"/>
      <c r="F2822" s="408"/>
      <c r="G2822" s="404"/>
      <c r="H2822" s="326"/>
      <c r="I2822" s="326"/>
    </row>
    <row r="2823" spans="1:9" s="310" customFormat="1">
      <c r="A2823" s="359" t="s">
        <v>1771</v>
      </c>
      <c r="B2823" s="410" t="s">
        <v>213</v>
      </c>
      <c r="C2823" s="407"/>
      <c r="D2823" s="400"/>
      <c r="E2823" s="308"/>
      <c r="F2823" s="408"/>
      <c r="G2823" s="404"/>
      <c r="H2823" s="326"/>
      <c r="I2823" s="326"/>
    </row>
    <row r="2824" spans="1:9">
      <c r="A2824" s="357"/>
      <c r="B2824" s="259"/>
      <c r="C2824" s="402" t="s">
        <v>1281</v>
      </c>
      <c r="D2824" s="356">
        <v>21010101</v>
      </c>
      <c r="E2824" s="259" t="s">
        <v>368</v>
      </c>
      <c r="F2824" s="409">
        <v>501623652</v>
      </c>
      <c r="G2824" s="404">
        <v>573872298</v>
      </c>
      <c r="H2824" s="304">
        <v>573872298</v>
      </c>
      <c r="I2824" s="304">
        <v>573872298</v>
      </c>
    </row>
    <row r="2825" spans="1:9" s="310" customFormat="1">
      <c r="A2825" s="359" t="s">
        <v>1771</v>
      </c>
      <c r="B2825" s="308" t="s">
        <v>1993</v>
      </c>
      <c r="C2825" s="405" t="s">
        <v>1282</v>
      </c>
      <c r="D2825" s="400"/>
      <c r="E2825" s="308"/>
      <c r="F2825" s="408">
        <f>SUM(F2824)</f>
        <v>501623652</v>
      </c>
      <c r="G2825" s="326">
        <f>SUM(G2824)</f>
        <v>573872298</v>
      </c>
      <c r="H2825" s="326">
        <f>SUM(H2824)</f>
        <v>573872298</v>
      </c>
      <c r="I2825" s="326">
        <f>SUM(I2824)</f>
        <v>573872298</v>
      </c>
    </row>
    <row r="2826" spans="1:9">
      <c r="A2826" s="357"/>
      <c r="B2826" s="259"/>
      <c r="C2826" s="406" t="s">
        <v>1283</v>
      </c>
      <c r="D2826" s="356">
        <v>22020105</v>
      </c>
      <c r="E2826" s="259" t="s">
        <v>1250</v>
      </c>
      <c r="F2826" s="409">
        <v>1394140</v>
      </c>
      <c r="G2826" s="404">
        <v>3638000</v>
      </c>
      <c r="H2826" s="304">
        <v>3066000</v>
      </c>
      <c r="I2826" s="304">
        <v>6298000</v>
      </c>
    </row>
    <row r="2827" spans="1:9">
      <c r="A2827" s="357"/>
      <c r="B2827" s="259"/>
      <c r="C2827" s="406" t="s">
        <v>1283</v>
      </c>
      <c r="D2827" s="356">
        <v>22020203</v>
      </c>
      <c r="E2827" s="259" t="s">
        <v>20</v>
      </c>
      <c r="F2827" s="409">
        <v>1839729</v>
      </c>
      <c r="G2827" s="404">
        <v>2280300</v>
      </c>
      <c r="H2827" s="304">
        <v>4766900</v>
      </c>
      <c r="I2827" s="304">
        <v>6480900</v>
      </c>
    </row>
    <row r="2828" spans="1:9">
      <c r="A2828" s="357"/>
      <c r="B2828" s="259"/>
      <c r="C2828" s="406" t="s">
        <v>1283</v>
      </c>
      <c r="D2828" s="356">
        <v>22020208</v>
      </c>
      <c r="E2828" s="259" t="s">
        <v>54</v>
      </c>
      <c r="F2828" s="409"/>
      <c r="G2828" s="404">
        <v>1650000</v>
      </c>
      <c r="H2828" s="304">
        <v>3300000</v>
      </c>
      <c r="I2828" s="304">
        <v>4950000</v>
      </c>
    </row>
    <row r="2829" spans="1:9">
      <c r="A2829" s="357"/>
      <c r="B2829" s="259"/>
      <c r="C2829" s="406" t="s">
        <v>1283</v>
      </c>
      <c r="D2829" s="356">
        <v>22020209</v>
      </c>
      <c r="E2829" s="259" t="s">
        <v>34</v>
      </c>
      <c r="F2829" s="409">
        <v>143430</v>
      </c>
      <c r="G2829" s="404">
        <v>150000</v>
      </c>
      <c r="H2829" s="304">
        <v>175000</v>
      </c>
      <c r="I2829" s="304">
        <v>200000</v>
      </c>
    </row>
    <row r="2830" spans="1:9">
      <c r="A2830" s="357"/>
      <c r="B2830" s="259"/>
      <c r="C2830" s="406" t="s">
        <v>1283</v>
      </c>
      <c r="D2830" s="356">
        <v>22020301</v>
      </c>
      <c r="E2830" s="259" t="s">
        <v>5</v>
      </c>
      <c r="F2830" s="409">
        <v>1212748</v>
      </c>
      <c r="G2830" s="404">
        <v>1613300</v>
      </c>
      <c r="H2830" s="304">
        <v>3070600</v>
      </c>
      <c r="I2830" s="304">
        <v>4605900</v>
      </c>
    </row>
    <row r="2831" spans="1:9">
      <c r="A2831" s="357"/>
      <c r="B2831" s="259"/>
      <c r="C2831" s="406" t="s">
        <v>1283</v>
      </c>
      <c r="D2831" s="356">
        <v>22020302</v>
      </c>
      <c r="E2831" s="259" t="s">
        <v>91</v>
      </c>
      <c r="F2831" s="409">
        <v>193152</v>
      </c>
      <c r="G2831" s="404">
        <v>250000</v>
      </c>
      <c r="H2831" s="304">
        <v>500000</v>
      </c>
      <c r="I2831" s="304">
        <v>750000</v>
      </c>
    </row>
    <row r="2832" spans="1:9">
      <c r="A2832" s="357"/>
      <c r="B2832" s="259"/>
      <c r="C2832" s="406" t="s">
        <v>1283</v>
      </c>
      <c r="D2832" s="356">
        <v>22020303</v>
      </c>
      <c r="E2832" s="259" t="s">
        <v>6</v>
      </c>
      <c r="F2832" s="409">
        <v>344232</v>
      </c>
      <c r="G2832" s="404">
        <v>871000</v>
      </c>
      <c r="H2832" s="304">
        <v>878000</v>
      </c>
      <c r="I2832" s="304">
        <v>885000</v>
      </c>
    </row>
    <row r="2833" spans="1:9">
      <c r="A2833" s="357"/>
      <c r="B2833" s="259"/>
      <c r="C2833" s="406" t="s">
        <v>1283</v>
      </c>
      <c r="D2833" s="356">
        <v>22020304</v>
      </c>
      <c r="E2833" s="259" t="s">
        <v>55</v>
      </c>
      <c r="F2833" s="409">
        <v>49722</v>
      </c>
      <c r="G2833" s="404">
        <v>58900</v>
      </c>
      <c r="H2833" s="304">
        <v>65800</v>
      </c>
      <c r="I2833" s="304">
        <v>78100</v>
      </c>
    </row>
    <row r="2834" spans="1:9">
      <c r="A2834" s="357"/>
      <c r="B2834" s="259"/>
      <c r="C2834" s="406" t="s">
        <v>1283</v>
      </c>
      <c r="D2834" s="356">
        <v>22020305</v>
      </c>
      <c r="E2834" s="259" t="s">
        <v>35</v>
      </c>
      <c r="F2834" s="409">
        <v>704241</v>
      </c>
      <c r="G2834" s="404">
        <v>701500</v>
      </c>
      <c r="H2834" s="304">
        <v>1403000</v>
      </c>
      <c r="I2834" s="304">
        <v>2104500</v>
      </c>
    </row>
    <row r="2835" spans="1:9">
      <c r="A2835" s="357"/>
      <c r="B2835" s="259"/>
      <c r="C2835" s="406" t="s">
        <v>1283</v>
      </c>
      <c r="D2835" s="356">
        <v>22020306</v>
      </c>
      <c r="E2835" s="259" t="s">
        <v>21</v>
      </c>
      <c r="F2835" s="409">
        <v>2380938</v>
      </c>
      <c r="G2835" s="404">
        <v>103650</v>
      </c>
      <c r="H2835" s="304">
        <v>207300</v>
      </c>
      <c r="I2835" s="304">
        <v>310950</v>
      </c>
    </row>
    <row r="2836" spans="1:9">
      <c r="A2836" s="357"/>
      <c r="B2836" s="259"/>
      <c r="C2836" s="406" t="s">
        <v>1283</v>
      </c>
      <c r="D2836" s="356">
        <v>22020310</v>
      </c>
      <c r="E2836" s="259" t="s">
        <v>1255</v>
      </c>
      <c r="F2836" s="409">
        <v>4073651</v>
      </c>
      <c r="G2836" s="404">
        <v>1406500</v>
      </c>
      <c r="H2836" s="304">
        <v>2813000</v>
      </c>
      <c r="I2836" s="304">
        <v>4219500</v>
      </c>
    </row>
    <row r="2837" spans="1:9">
      <c r="A2837" s="357"/>
      <c r="B2837" s="259"/>
      <c r="C2837" s="406" t="s">
        <v>1283</v>
      </c>
      <c r="D2837" s="356">
        <v>22020315</v>
      </c>
      <c r="E2837" s="259" t="s">
        <v>8</v>
      </c>
      <c r="F2837" s="409"/>
      <c r="G2837" s="404">
        <v>827000</v>
      </c>
      <c r="H2837" s="304">
        <v>926000</v>
      </c>
      <c r="I2837" s="304">
        <v>1389000</v>
      </c>
    </row>
    <row r="2838" spans="1:9">
      <c r="A2838" s="357"/>
      <c r="B2838" s="259"/>
      <c r="C2838" s="406" t="s">
        <v>1283</v>
      </c>
      <c r="D2838" s="356">
        <v>22020401</v>
      </c>
      <c r="E2838" s="259" t="s">
        <v>1985</v>
      </c>
      <c r="F2838" s="409"/>
      <c r="G2838" s="404">
        <v>664000</v>
      </c>
      <c r="H2838" s="304">
        <v>1082000</v>
      </c>
      <c r="I2838" s="304">
        <v>1623000</v>
      </c>
    </row>
    <row r="2839" spans="1:9">
      <c r="A2839" s="357"/>
      <c r="B2839" s="259"/>
      <c r="C2839" s="406" t="s">
        <v>1283</v>
      </c>
      <c r="D2839" s="356">
        <v>22020403</v>
      </c>
      <c r="E2839" s="259" t="s">
        <v>58</v>
      </c>
      <c r="F2839" s="409">
        <v>370049</v>
      </c>
      <c r="G2839" s="404">
        <v>487000</v>
      </c>
      <c r="H2839" s="304">
        <v>812000</v>
      </c>
      <c r="I2839" s="304">
        <v>1218000</v>
      </c>
    </row>
    <row r="2840" spans="1:9">
      <c r="A2840" s="357"/>
      <c r="B2840" s="259"/>
      <c r="C2840" s="406" t="s">
        <v>1283</v>
      </c>
      <c r="D2840" s="356">
        <v>22020405</v>
      </c>
      <c r="E2840" s="259" t="s">
        <v>9</v>
      </c>
      <c r="F2840" s="409">
        <v>856755</v>
      </c>
      <c r="G2840" s="404">
        <v>954000</v>
      </c>
      <c r="H2840" s="304">
        <v>1908000</v>
      </c>
      <c r="I2840" s="304">
        <v>2862000</v>
      </c>
    </row>
    <row r="2841" spans="1:9">
      <c r="A2841" s="357"/>
      <c r="B2841" s="259"/>
      <c r="C2841" s="406" t="s">
        <v>1283</v>
      </c>
      <c r="D2841" s="356">
        <v>22020416</v>
      </c>
      <c r="E2841" s="259" t="s">
        <v>46</v>
      </c>
      <c r="F2841" s="409">
        <v>9657620</v>
      </c>
      <c r="G2841" s="404">
        <v>4670000</v>
      </c>
      <c r="H2841" s="304">
        <v>5840000</v>
      </c>
      <c r="I2841" s="304">
        <v>7010000</v>
      </c>
    </row>
    <row r="2842" spans="1:9">
      <c r="A2842" s="357"/>
      <c r="B2842" s="259"/>
      <c r="C2842" s="406" t="s">
        <v>1283</v>
      </c>
      <c r="D2842" s="356">
        <v>22020417</v>
      </c>
      <c r="E2842" s="259" t="s">
        <v>1267</v>
      </c>
      <c r="F2842" s="409">
        <v>124306</v>
      </c>
      <c r="G2842" s="404">
        <v>130000</v>
      </c>
      <c r="H2842" s="304">
        <v>260000</v>
      </c>
      <c r="I2842" s="304">
        <v>390000</v>
      </c>
    </row>
    <row r="2843" spans="1:9">
      <c r="A2843" s="357"/>
      <c r="B2843" s="259"/>
      <c r="C2843" s="406" t="s">
        <v>1283</v>
      </c>
      <c r="D2843" s="356">
        <v>22020601</v>
      </c>
      <c r="E2843" s="259" t="s">
        <v>37</v>
      </c>
      <c r="F2843" s="409">
        <v>166379</v>
      </c>
      <c r="G2843" s="404">
        <v>1154000</v>
      </c>
      <c r="H2843" s="304">
        <v>1478000</v>
      </c>
      <c r="I2843" s="304">
        <v>1842000</v>
      </c>
    </row>
    <row r="2844" spans="1:9">
      <c r="A2844" s="357"/>
      <c r="B2844" s="259"/>
      <c r="C2844" s="406" t="s">
        <v>1283</v>
      </c>
      <c r="D2844" s="356">
        <v>22020605</v>
      </c>
      <c r="E2844" s="259" t="s">
        <v>39</v>
      </c>
      <c r="F2844" s="409">
        <v>126235</v>
      </c>
      <c r="G2844" s="404">
        <v>8705000</v>
      </c>
      <c r="H2844" s="304">
        <v>9611900</v>
      </c>
      <c r="I2844" s="304">
        <v>10518800</v>
      </c>
    </row>
    <row r="2845" spans="1:9">
      <c r="A2845" s="357"/>
      <c r="B2845" s="259"/>
      <c r="C2845" s="406" t="s">
        <v>1283</v>
      </c>
      <c r="D2845" s="356">
        <v>22020709</v>
      </c>
      <c r="E2845" s="259" t="s">
        <v>23</v>
      </c>
      <c r="F2845" s="409">
        <v>717150</v>
      </c>
      <c r="G2845" s="404">
        <v>750000</v>
      </c>
      <c r="H2845" s="304">
        <v>750000</v>
      </c>
      <c r="I2845" s="304">
        <v>750000</v>
      </c>
    </row>
    <row r="2846" spans="1:9">
      <c r="A2846" s="357"/>
      <c r="B2846" s="259"/>
      <c r="C2846" s="406" t="s">
        <v>1283</v>
      </c>
      <c r="D2846" s="356">
        <v>22020801</v>
      </c>
      <c r="E2846" s="259" t="s">
        <v>13</v>
      </c>
      <c r="F2846" s="409">
        <v>568461</v>
      </c>
      <c r="G2846" s="404">
        <v>1066000</v>
      </c>
      <c r="H2846" s="304">
        <v>1467250</v>
      </c>
      <c r="I2846" s="304">
        <v>1904750</v>
      </c>
    </row>
    <row r="2847" spans="1:9">
      <c r="A2847" s="357"/>
      <c r="B2847" s="259"/>
      <c r="C2847" s="406" t="s">
        <v>1283</v>
      </c>
      <c r="D2847" s="356">
        <v>22020803</v>
      </c>
      <c r="E2847" s="259" t="s">
        <v>14</v>
      </c>
      <c r="F2847" s="409">
        <v>7565454</v>
      </c>
      <c r="G2847" s="404">
        <v>6159500</v>
      </c>
      <c r="H2847" s="304">
        <v>319000</v>
      </c>
      <c r="I2847" s="304">
        <v>319000</v>
      </c>
    </row>
    <row r="2848" spans="1:9">
      <c r="A2848" s="357"/>
      <c r="B2848" s="259"/>
      <c r="C2848" s="406" t="s">
        <v>1283</v>
      </c>
      <c r="D2848" s="356">
        <v>22020806</v>
      </c>
      <c r="E2848" s="259" t="s">
        <v>60</v>
      </c>
      <c r="F2848" s="409">
        <v>7267</v>
      </c>
      <c r="G2848" s="404">
        <v>7600</v>
      </c>
      <c r="H2848" s="304">
        <v>15200</v>
      </c>
      <c r="I2848" s="304">
        <v>22800</v>
      </c>
    </row>
    <row r="2849" spans="1:9">
      <c r="A2849" s="357"/>
      <c r="B2849" s="259"/>
      <c r="C2849" s="406" t="s">
        <v>1283</v>
      </c>
      <c r="D2849" s="356">
        <v>22020901</v>
      </c>
      <c r="E2849" s="259" t="s">
        <v>15</v>
      </c>
      <c r="F2849" s="409">
        <v>42264</v>
      </c>
      <c r="G2849" s="404">
        <v>44200</v>
      </c>
      <c r="H2849" s="304">
        <v>88400</v>
      </c>
      <c r="I2849" s="304">
        <v>132600</v>
      </c>
    </row>
    <row r="2850" spans="1:9">
      <c r="A2850" s="357"/>
      <c r="B2850" s="259"/>
      <c r="C2850" s="406" t="s">
        <v>1283</v>
      </c>
      <c r="D2850" s="356">
        <v>22021001</v>
      </c>
      <c r="E2850" s="259" t="s">
        <v>16</v>
      </c>
      <c r="F2850" s="409">
        <v>1383621</v>
      </c>
      <c r="G2850" s="404">
        <v>1854000</v>
      </c>
      <c r="H2850" s="304">
        <v>3214500</v>
      </c>
      <c r="I2850" s="304">
        <v>5409000</v>
      </c>
    </row>
    <row r="2851" spans="1:9">
      <c r="A2851" s="357"/>
      <c r="B2851" s="259"/>
      <c r="C2851" s="406" t="s">
        <v>1283</v>
      </c>
      <c r="D2851" s="356">
        <v>22021002</v>
      </c>
      <c r="E2851" s="259" t="s">
        <v>25</v>
      </c>
      <c r="F2851" s="409">
        <v>6798582</v>
      </c>
      <c r="G2851" s="404">
        <v>5360000</v>
      </c>
      <c r="H2851" s="304">
        <v>13060000</v>
      </c>
      <c r="I2851" s="304">
        <v>16220000</v>
      </c>
    </row>
    <row r="2852" spans="1:9">
      <c r="A2852" s="357"/>
      <c r="B2852" s="259"/>
      <c r="C2852" s="406" t="s">
        <v>1283</v>
      </c>
      <c r="D2852" s="356">
        <v>22021003</v>
      </c>
      <c r="E2852" s="259" t="s">
        <v>17</v>
      </c>
      <c r="F2852" s="409">
        <v>1004010</v>
      </c>
      <c r="G2852" s="404">
        <v>1430000</v>
      </c>
      <c r="H2852" s="304">
        <v>3045000</v>
      </c>
      <c r="I2852" s="304">
        <v>3765000</v>
      </c>
    </row>
    <row r="2853" spans="1:9">
      <c r="A2853" s="357"/>
      <c r="B2853" s="259"/>
      <c r="C2853" s="406" t="s">
        <v>1283</v>
      </c>
      <c r="D2853" s="356">
        <v>22021004</v>
      </c>
      <c r="E2853" s="259" t="s">
        <v>61</v>
      </c>
      <c r="F2853" s="409"/>
      <c r="G2853" s="404">
        <v>30000</v>
      </c>
      <c r="H2853" s="304">
        <v>60000</v>
      </c>
      <c r="I2853" s="304">
        <v>90000</v>
      </c>
    </row>
    <row r="2854" spans="1:9">
      <c r="A2854" s="357"/>
      <c r="B2854" s="259"/>
      <c r="C2854" s="406" t="s">
        <v>1283</v>
      </c>
      <c r="D2854" s="356">
        <v>22021007</v>
      </c>
      <c r="E2854" s="259" t="s">
        <v>98</v>
      </c>
      <c r="F2854" s="409">
        <v>47810</v>
      </c>
      <c r="G2854" s="404">
        <v>20000</v>
      </c>
      <c r="H2854" s="304">
        <v>40000</v>
      </c>
      <c r="I2854" s="304">
        <v>60000</v>
      </c>
    </row>
    <row r="2855" spans="1:9">
      <c r="A2855" s="357"/>
      <c r="B2855" s="259"/>
      <c r="C2855" s="406" t="s">
        <v>1283</v>
      </c>
      <c r="D2855" s="356">
        <v>22021008</v>
      </c>
      <c r="E2855" s="259" t="s">
        <v>62</v>
      </c>
      <c r="F2855" s="409"/>
      <c r="G2855" s="404">
        <v>100000</v>
      </c>
      <c r="H2855" s="304">
        <v>200000</v>
      </c>
      <c r="I2855" s="304">
        <v>300000</v>
      </c>
    </row>
    <row r="2856" spans="1:9">
      <c r="A2856" s="357"/>
      <c r="B2856" s="259"/>
      <c r="C2856" s="406" t="s">
        <v>1283</v>
      </c>
      <c r="D2856" s="356">
        <v>22021009</v>
      </c>
      <c r="E2856" s="259" t="s">
        <v>101</v>
      </c>
      <c r="F2856" s="409">
        <v>112354</v>
      </c>
      <c r="G2856" s="404">
        <v>117500</v>
      </c>
      <c r="H2856" s="304">
        <v>235000</v>
      </c>
      <c r="I2856" s="304">
        <v>352500</v>
      </c>
    </row>
    <row r="2857" spans="1:9">
      <c r="A2857" s="357"/>
      <c r="B2857" s="259"/>
      <c r="C2857" s="406" t="s">
        <v>1283</v>
      </c>
      <c r="D2857" s="356">
        <v>22021029</v>
      </c>
      <c r="E2857" s="259" t="s">
        <v>121</v>
      </c>
      <c r="F2857" s="409">
        <v>143430</v>
      </c>
      <c r="G2857" s="404">
        <v>182000</v>
      </c>
      <c r="H2857" s="304">
        <v>207000</v>
      </c>
      <c r="I2857" s="304">
        <v>248000</v>
      </c>
    </row>
    <row r="2858" spans="1:9">
      <c r="A2858" s="357"/>
      <c r="B2858" s="259"/>
      <c r="C2858" s="406" t="s">
        <v>1283</v>
      </c>
      <c r="D2858" s="356">
        <v>22021030</v>
      </c>
      <c r="E2858" s="259" t="s">
        <v>182</v>
      </c>
      <c r="F2858" s="409">
        <v>77786583</v>
      </c>
      <c r="G2858" s="404">
        <v>96130550</v>
      </c>
      <c r="H2858" s="304">
        <v>192261100</v>
      </c>
      <c r="I2858" s="304">
        <v>288391650</v>
      </c>
    </row>
    <row r="2859" spans="1:9">
      <c r="A2859" s="357"/>
      <c r="B2859" s="259"/>
      <c r="C2859" s="406" t="s">
        <v>1283</v>
      </c>
      <c r="D2859" s="356">
        <v>22021036</v>
      </c>
      <c r="E2859" s="259" t="s">
        <v>183</v>
      </c>
      <c r="F2859" s="409">
        <v>4921370</v>
      </c>
      <c r="G2859" s="404">
        <v>6291000</v>
      </c>
      <c r="H2859" s="304">
        <v>14752000</v>
      </c>
      <c r="I2859" s="304">
        <v>21273000</v>
      </c>
    </row>
    <row r="2860" spans="1:9">
      <c r="A2860" s="357"/>
      <c r="B2860" s="259"/>
      <c r="C2860" s="406" t="s">
        <v>1283</v>
      </c>
      <c r="D2860" s="356">
        <v>22020108</v>
      </c>
      <c r="E2860" s="259" t="s">
        <v>4458</v>
      </c>
      <c r="F2860" s="409">
        <v>311721</v>
      </c>
      <c r="G2860" s="404"/>
      <c r="H2860" s="304"/>
      <c r="I2860" s="304"/>
    </row>
    <row r="2861" spans="1:9">
      <c r="A2861" s="357"/>
      <c r="B2861" s="259"/>
      <c r="C2861" s="406" t="s">
        <v>1283</v>
      </c>
      <c r="D2861" s="356">
        <v>22020201</v>
      </c>
      <c r="E2861" s="259" t="s">
        <v>115</v>
      </c>
      <c r="F2861" s="409">
        <v>286860</v>
      </c>
      <c r="G2861" s="404"/>
      <c r="H2861" s="304"/>
      <c r="I2861" s="304"/>
    </row>
    <row r="2862" spans="1:9">
      <c r="A2862" s="357"/>
      <c r="B2862" s="259"/>
      <c r="C2862" s="406" t="s">
        <v>1283</v>
      </c>
      <c r="D2862" s="356">
        <v>22020309</v>
      </c>
      <c r="E2862" s="259" t="s">
        <v>7</v>
      </c>
      <c r="F2862" s="409">
        <v>143430</v>
      </c>
      <c r="G2862" s="404"/>
      <c r="H2862" s="304"/>
      <c r="I2862" s="304"/>
    </row>
    <row r="2863" spans="1:9">
      <c r="A2863" s="357"/>
      <c r="B2863" s="259"/>
      <c r="C2863" s="406" t="s">
        <v>1283</v>
      </c>
      <c r="D2863" s="356">
        <v>22020312</v>
      </c>
      <c r="E2863" s="259" t="s">
        <v>44</v>
      </c>
      <c r="F2863" s="409">
        <v>76496</v>
      </c>
      <c r="G2863" s="404"/>
      <c r="H2863" s="304"/>
      <c r="I2863" s="304"/>
    </row>
    <row r="2864" spans="1:9">
      <c r="A2864" s="357"/>
      <c r="B2864" s="259"/>
      <c r="C2864" s="406" t="s">
        <v>1283</v>
      </c>
      <c r="D2864" s="356">
        <v>22020402</v>
      </c>
      <c r="E2864" s="259" t="s">
        <v>36</v>
      </c>
      <c r="F2864" s="409">
        <v>248612</v>
      </c>
      <c r="G2864" s="404"/>
      <c r="H2864" s="304"/>
      <c r="I2864" s="304"/>
    </row>
    <row r="2865" spans="1:9">
      <c r="A2865" s="357"/>
      <c r="B2865" s="259"/>
      <c r="C2865" s="406" t="s">
        <v>1283</v>
      </c>
      <c r="D2865" s="356">
        <v>22020404</v>
      </c>
      <c r="E2865" s="259" t="s">
        <v>735</v>
      </c>
      <c r="F2865" s="409">
        <v>449414</v>
      </c>
      <c r="G2865" s="404"/>
      <c r="H2865" s="304"/>
      <c r="I2865" s="304"/>
    </row>
    <row r="2866" spans="1:9">
      <c r="A2866" s="357"/>
      <c r="B2866" s="259"/>
      <c r="C2866" s="406" t="s">
        <v>1283</v>
      </c>
      <c r="D2866" s="356">
        <v>22020503</v>
      </c>
      <c r="E2866" s="259" t="s">
        <v>717</v>
      </c>
      <c r="F2866" s="409">
        <v>2873383</v>
      </c>
      <c r="G2866" s="404"/>
      <c r="H2866" s="304"/>
      <c r="I2866" s="304"/>
    </row>
    <row r="2867" spans="1:9">
      <c r="A2867" s="357"/>
      <c r="B2867" s="259"/>
      <c r="C2867" s="406" t="s">
        <v>1283</v>
      </c>
      <c r="D2867" s="356">
        <v>22020702</v>
      </c>
      <c r="E2867" s="259" t="s">
        <v>129</v>
      </c>
      <c r="F2867" s="409">
        <v>6024060</v>
      </c>
      <c r="G2867" s="404"/>
      <c r="H2867" s="304"/>
      <c r="I2867" s="304"/>
    </row>
    <row r="2868" spans="1:9">
      <c r="A2868" s="357"/>
      <c r="B2868" s="259"/>
      <c r="C2868" s="406" t="s">
        <v>1283</v>
      </c>
      <c r="D2868" s="356">
        <v>22021026</v>
      </c>
      <c r="E2868" s="259" t="s">
        <v>19</v>
      </c>
      <c r="F2868" s="409">
        <v>420728</v>
      </c>
      <c r="G2868" s="404"/>
      <c r="H2868" s="304"/>
      <c r="I2868" s="304"/>
    </row>
    <row r="2869" spans="1:9" s="310" customFormat="1" ht="47.25">
      <c r="A2869" s="359" t="s">
        <v>1771</v>
      </c>
      <c r="B2869" s="308" t="s">
        <v>213</v>
      </c>
      <c r="C2869" s="407" t="s">
        <v>1287</v>
      </c>
      <c r="D2869" s="400"/>
      <c r="E2869" s="308"/>
      <c r="F2869" s="326">
        <f>SUM(F2826:F2868)</f>
        <v>135570387</v>
      </c>
      <c r="G2869" s="326">
        <f>SUM(G2826:G2868)</f>
        <v>149856500</v>
      </c>
      <c r="H2869" s="326">
        <f>SUM(H2826:H2868)</f>
        <v>271877950</v>
      </c>
      <c r="I2869" s="326">
        <f>SUM(I2826:I2868)</f>
        <v>396973950</v>
      </c>
    </row>
    <row r="2870" spans="1:9" s="310" customFormat="1" ht="47.25">
      <c r="A2870" s="359" t="s">
        <v>1771</v>
      </c>
      <c r="B2870" s="308" t="s">
        <v>213</v>
      </c>
      <c r="C2870" s="407" t="s">
        <v>1288</v>
      </c>
      <c r="D2870" s="400"/>
      <c r="E2870" s="308"/>
      <c r="F2870" s="326">
        <f>F2869+F2825</f>
        <v>637194039</v>
      </c>
      <c r="G2870" s="326">
        <f>G2869+G2825</f>
        <v>723728798</v>
      </c>
      <c r="H2870" s="326">
        <f>H2869+H2825</f>
        <v>845750248</v>
      </c>
      <c r="I2870" s="326">
        <f>I2869+I2825</f>
        <v>970846248</v>
      </c>
    </row>
    <row r="2871" spans="1:9" s="310" customFormat="1">
      <c r="A2871" s="359"/>
      <c r="B2871" s="308"/>
      <c r="C2871" s="407"/>
      <c r="D2871" s="400"/>
      <c r="E2871" s="308"/>
      <c r="F2871" s="408"/>
      <c r="G2871" s="404"/>
      <c r="H2871" s="326"/>
      <c r="I2871" s="326"/>
    </row>
    <row r="2872" spans="1:9" s="310" customFormat="1">
      <c r="A2872" s="359" t="s">
        <v>214</v>
      </c>
      <c r="B2872" s="410" t="s">
        <v>215</v>
      </c>
      <c r="C2872" s="407"/>
      <c r="D2872" s="400"/>
      <c r="E2872" s="308"/>
      <c r="F2872" s="408"/>
      <c r="G2872" s="404"/>
      <c r="H2872" s="326"/>
      <c r="I2872" s="326"/>
    </row>
    <row r="2873" spans="1:9">
      <c r="A2873" s="357"/>
      <c r="B2873" s="259"/>
      <c r="C2873" s="402" t="s">
        <v>1281</v>
      </c>
      <c r="D2873" s="356">
        <v>21010101</v>
      </c>
      <c r="E2873" s="259" t="s">
        <v>368</v>
      </c>
      <c r="F2873" s="409">
        <v>38025735</v>
      </c>
      <c r="G2873" s="404">
        <v>37910366.639199995</v>
      </c>
      <c r="H2873" s="304">
        <v>37910366.639199995</v>
      </c>
      <c r="I2873" s="304">
        <v>37910366.639199995</v>
      </c>
    </row>
    <row r="2874" spans="1:9">
      <c r="A2874" s="357"/>
      <c r="B2874" s="259"/>
      <c r="C2874" s="402" t="s">
        <v>1281</v>
      </c>
      <c r="D2874" s="356">
        <v>21020101</v>
      </c>
      <c r="E2874" s="259" t="s">
        <v>369</v>
      </c>
      <c r="F2874" s="409">
        <v>2161303</v>
      </c>
      <c r="G2874" s="404">
        <v>2369124.9048000001</v>
      </c>
      <c r="H2874" s="304">
        <v>2369124.9048000001</v>
      </c>
      <c r="I2874" s="304">
        <v>2369124.9048000001</v>
      </c>
    </row>
    <row r="2875" spans="1:9">
      <c r="A2875" s="357"/>
      <c r="B2875" s="259"/>
      <c r="C2875" s="402" t="s">
        <v>1281</v>
      </c>
      <c r="D2875" s="356">
        <v>21020102</v>
      </c>
      <c r="E2875" s="259" t="s">
        <v>99</v>
      </c>
      <c r="F2875" s="409">
        <v>991338</v>
      </c>
      <c r="G2875" s="404">
        <v>947650.17791999993</v>
      </c>
      <c r="H2875" s="304">
        <v>947650.17791999993</v>
      </c>
      <c r="I2875" s="304">
        <v>947650.17791999993</v>
      </c>
    </row>
    <row r="2876" spans="1:9">
      <c r="A2876" s="357"/>
      <c r="B2876" s="259"/>
      <c r="C2876" s="402" t="s">
        <v>1281</v>
      </c>
      <c r="D2876" s="356">
        <v>21020103</v>
      </c>
      <c r="E2876" s="259" t="s">
        <v>370</v>
      </c>
      <c r="F2876" s="409">
        <v>436153</v>
      </c>
      <c r="G2876" s="404">
        <v>473825.26896000002</v>
      </c>
      <c r="H2876" s="304">
        <v>473825.26896000002</v>
      </c>
      <c r="I2876" s="304">
        <v>473825.26896000002</v>
      </c>
    </row>
    <row r="2877" spans="1:9">
      <c r="A2877" s="357"/>
      <c r="B2877" s="259"/>
      <c r="C2877" s="402" t="s">
        <v>1281</v>
      </c>
      <c r="D2877" s="356">
        <v>21020104</v>
      </c>
      <c r="E2877" s="259" t="s">
        <v>371</v>
      </c>
      <c r="F2877" s="409">
        <v>438079</v>
      </c>
      <c r="G2877" s="404">
        <v>473825.26896000002</v>
      </c>
      <c r="H2877" s="304">
        <v>473825.26896000002</v>
      </c>
      <c r="I2877" s="304">
        <v>473825.26896000002</v>
      </c>
    </row>
    <row r="2878" spans="1:9">
      <c r="A2878" s="357"/>
      <c r="B2878" s="259"/>
      <c r="C2878" s="402" t="s">
        <v>1281</v>
      </c>
      <c r="D2878" s="356">
        <v>21020105</v>
      </c>
      <c r="E2878" s="259" t="s">
        <v>372</v>
      </c>
      <c r="F2878" s="409"/>
      <c r="G2878" s="404">
        <v>33218.04</v>
      </c>
      <c r="H2878" s="304">
        <v>33218.04</v>
      </c>
      <c r="I2878" s="304">
        <v>33218.04</v>
      </c>
    </row>
    <row r="2879" spans="1:9">
      <c r="A2879" s="357"/>
      <c r="B2879" s="259"/>
      <c r="C2879" s="402" t="s">
        <v>1281</v>
      </c>
      <c r="D2879" s="356">
        <v>21020106</v>
      </c>
      <c r="E2879" s="259" t="s">
        <v>373</v>
      </c>
      <c r="F2879" s="409">
        <v>872307</v>
      </c>
      <c r="G2879" s="404">
        <v>3791036.6639199997</v>
      </c>
      <c r="H2879" s="304">
        <v>3791036.6639199997</v>
      </c>
      <c r="I2879" s="304">
        <v>3791036.6639199997</v>
      </c>
    </row>
    <row r="2880" spans="1:9">
      <c r="A2880" s="357"/>
      <c r="B2880" s="259"/>
      <c r="C2880" s="402" t="s">
        <v>1281</v>
      </c>
      <c r="D2880" s="356">
        <v>21020107</v>
      </c>
      <c r="E2880" s="259" t="s">
        <v>374</v>
      </c>
      <c r="F2880" s="409"/>
      <c r="G2880" s="404">
        <v>216000</v>
      </c>
      <c r="H2880" s="304">
        <v>216000</v>
      </c>
      <c r="I2880" s="304">
        <v>216000</v>
      </c>
    </row>
    <row r="2881" spans="1:9">
      <c r="A2881" s="357"/>
      <c r="B2881" s="259"/>
      <c r="C2881" s="402" t="s">
        <v>1281</v>
      </c>
      <c r="D2881" s="356">
        <v>21020110</v>
      </c>
      <c r="E2881" s="259" t="s">
        <v>375</v>
      </c>
      <c r="F2881" s="409">
        <v>917322</v>
      </c>
      <c r="G2881" s="404">
        <v>583724.39999999991</v>
      </c>
      <c r="H2881" s="304">
        <v>583724.39999999991</v>
      </c>
      <c r="I2881" s="304">
        <v>583724.39999999991</v>
      </c>
    </row>
    <row r="2882" spans="1:9">
      <c r="A2882" s="357"/>
      <c r="B2882" s="259"/>
      <c r="C2882" s="402" t="s">
        <v>1281</v>
      </c>
      <c r="D2882" s="356">
        <v>21020124</v>
      </c>
      <c r="E2882" s="259" t="s">
        <v>376</v>
      </c>
      <c r="F2882" s="409">
        <v>2565713</v>
      </c>
      <c r="G2882" s="404">
        <v>1176000</v>
      </c>
      <c r="H2882" s="304">
        <v>1176000</v>
      </c>
      <c r="I2882" s="304">
        <v>1176000</v>
      </c>
    </row>
    <row r="2883" spans="1:9">
      <c r="A2883" s="357"/>
      <c r="B2883" s="259"/>
      <c r="C2883" s="402" t="s">
        <v>1281</v>
      </c>
      <c r="D2883" s="400">
        <v>21020148</v>
      </c>
      <c r="E2883" s="259" t="s">
        <v>385</v>
      </c>
      <c r="F2883" s="409">
        <v>6107324</v>
      </c>
      <c r="G2883" s="404">
        <v>2876466.7199999997</v>
      </c>
      <c r="H2883" s="304">
        <v>2876466.7199999997</v>
      </c>
      <c r="I2883" s="304">
        <v>2876466.7199999997</v>
      </c>
    </row>
    <row r="2884" spans="1:9">
      <c r="A2884" s="357"/>
      <c r="B2884" s="259"/>
      <c r="C2884" s="402" t="s">
        <v>1281</v>
      </c>
      <c r="D2884" s="400">
        <v>21020163</v>
      </c>
      <c r="E2884" s="259" t="s">
        <v>395</v>
      </c>
      <c r="F2884" s="409">
        <v>1218000</v>
      </c>
      <c r="G2884" s="404">
        <v>4971456</v>
      </c>
      <c r="H2884" s="304">
        <v>4971456</v>
      </c>
      <c r="I2884" s="304">
        <v>4971456</v>
      </c>
    </row>
    <row r="2885" spans="1:9" s="310" customFormat="1" ht="31.5">
      <c r="A2885" s="359" t="s">
        <v>214</v>
      </c>
      <c r="B2885" s="308" t="s">
        <v>215</v>
      </c>
      <c r="C2885" s="405" t="s">
        <v>1282</v>
      </c>
      <c r="D2885" s="400"/>
      <c r="E2885" s="308"/>
      <c r="F2885" s="408">
        <f>SUM(F2873:F2884)</f>
        <v>53733274</v>
      </c>
      <c r="G2885" s="326">
        <f>SUM(G2873:G2884)</f>
        <v>55822694.083759986</v>
      </c>
      <c r="H2885" s="326">
        <f>SUM(H2873:H2884)</f>
        <v>55822694.083759986</v>
      </c>
      <c r="I2885" s="326">
        <f>SUM(I2873:I2884)</f>
        <v>55822694.083759986</v>
      </c>
    </row>
    <row r="2886" spans="1:9">
      <c r="A2886" s="357"/>
      <c r="B2886" s="259"/>
      <c r="C2886" s="406" t="s">
        <v>1283</v>
      </c>
      <c r="D2886" s="356">
        <v>22020105</v>
      </c>
      <c r="E2886" s="259" t="s">
        <v>1250</v>
      </c>
      <c r="F2886" s="409">
        <v>1136731</v>
      </c>
      <c r="G2886" s="404">
        <v>387500</v>
      </c>
      <c r="H2886" s="304">
        <v>387500</v>
      </c>
      <c r="I2886" s="304">
        <v>387500</v>
      </c>
    </row>
    <row r="2887" spans="1:9">
      <c r="A2887" s="357"/>
      <c r="B2887" s="259"/>
      <c r="C2887" s="406" t="s">
        <v>1283</v>
      </c>
      <c r="D2887" s="356">
        <v>22020203</v>
      </c>
      <c r="E2887" s="259" t="s">
        <v>20</v>
      </c>
      <c r="F2887" s="409"/>
      <c r="G2887" s="404">
        <v>460300</v>
      </c>
      <c r="H2887" s="304">
        <v>460300</v>
      </c>
      <c r="I2887" s="304">
        <v>460300</v>
      </c>
    </row>
    <row r="2888" spans="1:9">
      <c r="A2888" s="357"/>
      <c r="B2888" s="259"/>
      <c r="C2888" s="406" t="s">
        <v>1283</v>
      </c>
      <c r="D2888" s="356">
        <v>22020208</v>
      </c>
      <c r="E2888" s="259" t="s">
        <v>54</v>
      </c>
      <c r="F2888" s="409"/>
      <c r="G2888" s="404">
        <v>5000000</v>
      </c>
      <c r="H2888" s="304">
        <v>12000000</v>
      </c>
      <c r="I2888" s="304">
        <v>12000000</v>
      </c>
    </row>
    <row r="2889" spans="1:9">
      <c r="A2889" s="357"/>
      <c r="B2889" s="259"/>
      <c r="C2889" s="406" t="s">
        <v>1283</v>
      </c>
      <c r="D2889" s="356">
        <v>22020301</v>
      </c>
      <c r="E2889" s="259" t="s">
        <v>5</v>
      </c>
      <c r="F2889" s="409">
        <v>198125</v>
      </c>
      <c r="G2889" s="404">
        <v>823900</v>
      </c>
      <c r="H2889" s="304">
        <v>432000</v>
      </c>
      <c r="I2889" s="304">
        <v>504000</v>
      </c>
    </row>
    <row r="2890" spans="1:9">
      <c r="A2890" s="357"/>
      <c r="B2890" s="259"/>
      <c r="C2890" s="406" t="s">
        <v>1283</v>
      </c>
      <c r="D2890" s="356">
        <v>22020305</v>
      </c>
      <c r="E2890" s="259" t="s">
        <v>35</v>
      </c>
      <c r="F2890" s="409">
        <v>1513665</v>
      </c>
      <c r="G2890" s="404">
        <v>1000000</v>
      </c>
      <c r="H2890" s="304">
        <v>1500000</v>
      </c>
      <c r="I2890" s="304">
        <v>1500000</v>
      </c>
    </row>
    <row r="2891" spans="1:9">
      <c r="A2891" s="357"/>
      <c r="B2891" s="259"/>
      <c r="C2891" s="406" t="s">
        <v>1283</v>
      </c>
      <c r="D2891" s="356">
        <v>22020401</v>
      </c>
      <c r="E2891" s="259" t="s">
        <v>1985</v>
      </c>
      <c r="F2891" s="409">
        <v>321283</v>
      </c>
      <c r="G2891" s="404">
        <v>728000</v>
      </c>
      <c r="H2891" s="304">
        <v>728000</v>
      </c>
      <c r="I2891" s="304">
        <v>728000</v>
      </c>
    </row>
    <row r="2892" spans="1:9">
      <c r="A2892" s="357"/>
      <c r="B2892" s="259"/>
      <c r="C2892" s="406" t="s">
        <v>1283</v>
      </c>
      <c r="D2892" s="356">
        <v>22020404</v>
      </c>
      <c r="E2892" s="259" t="s">
        <v>735</v>
      </c>
      <c r="F2892" s="409">
        <v>340407</v>
      </c>
      <c r="G2892" s="404">
        <v>672500</v>
      </c>
      <c r="H2892" s="304">
        <v>672500</v>
      </c>
      <c r="I2892" s="304">
        <v>672500</v>
      </c>
    </row>
    <row r="2893" spans="1:9">
      <c r="A2893" s="357"/>
      <c r="B2893" s="259"/>
      <c r="C2893" s="406" t="s">
        <v>1283</v>
      </c>
      <c r="D2893" s="356">
        <v>22020405</v>
      </c>
      <c r="E2893" s="259" t="s">
        <v>9</v>
      </c>
      <c r="F2893" s="409">
        <v>852605</v>
      </c>
      <c r="G2893" s="404">
        <v>240000</v>
      </c>
      <c r="H2893" s="304">
        <v>240000</v>
      </c>
      <c r="I2893" s="304">
        <v>240000</v>
      </c>
    </row>
    <row r="2894" spans="1:9">
      <c r="A2894" s="357"/>
      <c r="B2894" s="259"/>
      <c r="C2894" s="406" t="s">
        <v>1283</v>
      </c>
      <c r="D2894" s="356">
        <v>22020406</v>
      </c>
      <c r="E2894" s="259" t="s">
        <v>45</v>
      </c>
      <c r="F2894" s="409">
        <v>187559</v>
      </c>
      <c r="G2894" s="404">
        <v>976000</v>
      </c>
      <c r="H2894" s="304">
        <v>756000</v>
      </c>
      <c r="I2894" s="304">
        <v>756000</v>
      </c>
    </row>
    <row r="2895" spans="1:9">
      <c r="A2895" s="357"/>
      <c r="B2895" s="259"/>
      <c r="C2895" s="406" t="s">
        <v>1283</v>
      </c>
      <c r="D2895" s="356">
        <v>22020506</v>
      </c>
      <c r="E2895" s="259" t="s">
        <v>59</v>
      </c>
      <c r="F2895" s="409">
        <v>215145</v>
      </c>
      <c r="G2895" s="404">
        <v>230000</v>
      </c>
      <c r="H2895" s="304">
        <v>230000</v>
      </c>
      <c r="I2895" s="304">
        <v>230000</v>
      </c>
    </row>
    <row r="2896" spans="1:9">
      <c r="A2896" s="357"/>
      <c r="B2896" s="259"/>
      <c r="C2896" s="406" t="s">
        <v>1283</v>
      </c>
      <c r="D2896" s="356">
        <v>22020601</v>
      </c>
      <c r="E2896" s="259" t="s">
        <v>37</v>
      </c>
      <c r="F2896" s="409">
        <v>344232</v>
      </c>
      <c r="G2896" s="404">
        <v>720000</v>
      </c>
      <c r="H2896" s="304">
        <v>720000</v>
      </c>
      <c r="I2896" s="304">
        <v>720000</v>
      </c>
    </row>
    <row r="2897" spans="1:9">
      <c r="A2897" s="357"/>
      <c r="B2897" s="259"/>
      <c r="C2897" s="406" t="s">
        <v>1283</v>
      </c>
      <c r="D2897" s="356">
        <v>22020708</v>
      </c>
      <c r="E2897" s="259" t="s">
        <v>87</v>
      </c>
      <c r="F2897" s="409">
        <v>286860</v>
      </c>
      <c r="G2897" s="404">
        <v>500000</v>
      </c>
      <c r="H2897" s="304">
        <v>9000000</v>
      </c>
      <c r="I2897" s="304">
        <v>9000000</v>
      </c>
    </row>
    <row r="2898" spans="1:9">
      <c r="A2898" s="357"/>
      <c r="B2898" s="259"/>
      <c r="C2898" s="406" t="s">
        <v>1283</v>
      </c>
      <c r="D2898" s="356">
        <v>22020709</v>
      </c>
      <c r="E2898" s="259" t="s">
        <v>23</v>
      </c>
      <c r="F2898" s="409">
        <v>334670</v>
      </c>
      <c r="G2898" s="404">
        <v>650000</v>
      </c>
      <c r="H2898" s="304">
        <v>500500</v>
      </c>
      <c r="I2898" s="304">
        <v>50050000</v>
      </c>
    </row>
    <row r="2899" spans="1:9">
      <c r="A2899" s="357"/>
      <c r="B2899" s="259"/>
      <c r="C2899" s="406" t="s">
        <v>1283</v>
      </c>
      <c r="D2899" s="356">
        <v>22020801</v>
      </c>
      <c r="E2899" s="259" t="s">
        <v>13</v>
      </c>
      <c r="F2899" s="409">
        <v>549805</v>
      </c>
      <c r="G2899" s="404">
        <v>600600</v>
      </c>
      <c r="H2899" s="304">
        <v>574500</v>
      </c>
      <c r="I2899" s="304">
        <v>574500</v>
      </c>
    </row>
    <row r="2900" spans="1:9">
      <c r="A2900" s="357"/>
      <c r="B2900" s="259"/>
      <c r="C2900" s="406" t="s">
        <v>1283</v>
      </c>
      <c r="D2900" s="356">
        <v>22020803</v>
      </c>
      <c r="E2900" s="259" t="s">
        <v>14</v>
      </c>
      <c r="F2900" s="409">
        <v>305793</v>
      </c>
      <c r="G2900" s="404">
        <v>361560</v>
      </c>
      <c r="H2900" s="304">
        <v>361560</v>
      </c>
      <c r="I2900" s="304">
        <v>361560</v>
      </c>
    </row>
    <row r="2901" spans="1:9">
      <c r="A2901" s="357"/>
      <c r="B2901" s="259"/>
      <c r="C2901" s="406" t="s">
        <v>1283</v>
      </c>
      <c r="D2901" s="356">
        <v>22021001</v>
      </c>
      <c r="E2901" s="259" t="s">
        <v>16</v>
      </c>
      <c r="F2901" s="409">
        <v>1210071</v>
      </c>
      <c r="G2901" s="404">
        <v>1709500</v>
      </c>
      <c r="H2901" s="304">
        <v>1978000</v>
      </c>
      <c r="I2901" s="304">
        <v>2615500</v>
      </c>
    </row>
    <row r="2902" spans="1:9">
      <c r="A2902" s="357"/>
      <c r="B2902" s="259"/>
      <c r="C2902" s="406" t="s">
        <v>1283</v>
      </c>
      <c r="D2902" s="356">
        <v>22021002</v>
      </c>
      <c r="E2902" s="259" t="s">
        <v>25</v>
      </c>
      <c r="F2902" s="409">
        <v>4475016</v>
      </c>
      <c r="G2902" s="404">
        <v>0</v>
      </c>
      <c r="H2902" s="304">
        <v>500000</v>
      </c>
      <c r="I2902" s="304">
        <v>880000</v>
      </c>
    </row>
    <row r="2903" spans="1:9">
      <c r="A2903" s="357"/>
      <c r="B2903" s="259"/>
      <c r="C2903" s="406" t="s">
        <v>1283</v>
      </c>
      <c r="D2903" s="356">
        <v>22021003</v>
      </c>
      <c r="E2903" s="259" t="s">
        <v>17</v>
      </c>
      <c r="F2903" s="409">
        <v>3059840</v>
      </c>
      <c r="G2903" s="404">
        <v>2978250</v>
      </c>
      <c r="H2903" s="304">
        <v>1820250</v>
      </c>
      <c r="I2903" s="304">
        <v>1986000</v>
      </c>
    </row>
    <row r="2904" spans="1:9">
      <c r="A2904" s="357"/>
      <c r="B2904" s="259"/>
      <c r="C2904" s="406" t="s">
        <v>1283</v>
      </c>
      <c r="D2904" s="356">
        <v>22021014</v>
      </c>
      <c r="E2904" s="259" t="s">
        <v>688</v>
      </c>
      <c r="F2904" s="409">
        <v>69611</v>
      </c>
      <c r="G2904" s="404">
        <v>176000</v>
      </c>
      <c r="H2904" s="304">
        <v>176000</v>
      </c>
      <c r="I2904" s="304">
        <v>176000</v>
      </c>
    </row>
    <row r="2905" spans="1:9" ht="31.5">
      <c r="A2905" s="357"/>
      <c r="B2905" s="259"/>
      <c r="C2905" s="406" t="s">
        <v>1283</v>
      </c>
      <c r="D2905" s="400">
        <v>23020350</v>
      </c>
      <c r="E2905" s="259" t="s">
        <v>2121</v>
      </c>
      <c r="F2905" s="409"/>
      <c r="G2905" s="404">
        <v>60000000</v>
      </c>
      <c r="H2905" s="304"/>
      <c r="I2905" s="304"/>
    </row>
    <row r="2906" spans="1:9">
      <c r="A2906" s="357"/>
      <c r="B2906" s="259"/>
      <c r="C2906" s="406" t="s">
        <v>1283</v>
      </c>
      <c r="D2906" s="400">
        <v>22020102</v>
      </c>
      <c r="E2906" s="259" t="s">
        <v>4459</v>
      </c>
      <c r="F2906" s="409">
        <v>37004</v>
      </c>
      <c r="G2906" s="404"/>
      <c r="H2906" s="304"/>
      <c r="I2906" s="304"/>
    </row>
    <row r="2907" spans="1:9">
      <c r="A2907" s="357"/>
      <c r="B2907" s="259"/>
      <c r="C2907" s="406" t="s">
        <v>1283</v>
      </c>
      <c r="D2907" s="400">
        <v>22020108</v>
      </c>
      <c r="E2907" s="259" t="s">
        <v>4460</v>
      </c>
      <c r="F2907" s="409">
        <v>495312</v>
      </c>
      <c r="G2907" s="404"/>
      <c r="H2907" s="304"/>
      <c r="I2907" s="304"/>
    </row>
    <row r="2908" spans="1:9">
      <c r="A2908" s="357"/>
      <c r="B2908" s="259"/>
      <c r="C2908" s="406" t="s">
        <v>1283</v>
      </c>
      <c r="D2908" s="400">
        <v>22020503</v>
      </c>
      <c r="E2908" s="259" t="s">
        <v>717</v>
      </c>
      <c r="F2908" s="409">
        <v>430290</v>
      </c>
      <c r="G2908" s="404"/>
      <c r="H2908" s="304"/>
      <c r="I2908" s="304"/>
    </row>
    <row r="2909" spans="1:9">
      <c r="A2909" s="357"/>
      <c r="B2909" s="259"/>
      <c r="C2909" s="406" t="s">
        <v>1283</v>
      </c>
      <c r="D2909" s="400">
        <v>22020315</v>
      </c>
      <c r="E2909" s="259" t="s">
        <v>8</v>
      </c>
      <c r="F2909" s="409">
        <v>562246</v>
      </c>
      <c r="G2909" s="404"/>
      <c r="H2909" s="304"/>
      <c r="I2909" s="304"/>
    </row>
    <row r="2910" spans="1:9">
      <c r="A2910" s="357"/>
      <c r="B2910" s="259"/>
      <c r="C2910" s="406" t="s">
        <v>1283</v>
      </c>
      <c r="D2910" s="400">
        <v>22020411</v>
      </c>
      <c r="E2910" s="259" t="s">
        <v>1645</v>
      </c>
      <c r="F2910" s="409">
        <v>994448</v>
      </c>
      <c r="G2910" s="404"/>
      <c r="H2910" s="304"/>
      <c r="I2910" s="304"/>
    </row>
    <row r="2911" spans="1:9">
      <c r="A2911" s="357"/>
      <c r="B2911" s="259"/>
      <c r="C2911" s="406" t="s">
        <v>1283</v>
      </c>
      <c r="D2911" s="400">
        <v>22020605</v>
      </c>
      <c r="E2911" s="259" t="s">
        <v>4461</v>
      </c>
      <c r="F2911" s="409">
        <v>34423</v>
      </c>
      <c r="G2911" s="404"/>
      <c r="H2911" s="304"/>
      <c r="I2911" s="304"/>
    </row>
    <row r="2912" spans="1:9">
      <c r="A2912" s="357"/>
      <c r="B2912" s="259"/>
      <c r="C2912" s="406" t="s">
        <v>1283</v>
      </c>
      <c r="D2912" s="356">
        <v>22021026</v>
      </c>
      <c r="E2912" s="259" t="s">
        <v>691</v>
      </c>
      <c r="F2912" s="409">
        <v>458976</v>
      </c>
      <c r="G2912" s="404"/>
      <c r="H2912" s="304"/>
      <c r="I2912" s="304"/>
    </row>
    <row r="2913" spans="1:9" s="310" customFormat="1" ht="31.5">
      <c r="A2913" s="359" t="s">
        <v>214</v>
      </c>
      <c r="B2913" s="308" t="s">
        <v>215</v>
      </c>
      <c r="C2913" s="407" t="s">
        <v>1287</v>
      </c>
      <c r="D2913" s="400"/>
      <c r="E2913" s="308"/>
      <c r="F2913" s="408">
        <f>SUM(F2886:F2912)</f>
        <v>18414117</v>
      </c>
      <c r="G2913" s="408">
        <f t="shared" ref="G2913:I2913" si="21">SUM(G2886:G2912)</f>
        <v>78214110</v>
      </c>
      <c r="H2913" s="408">
        <f t="shared" si="21"/>
        <v>33037110</v>
      </c>
      <c r="I2913" s="408">
        <f t="shared" si="21"/>
        <v>83841860</v>
      </c>
    </row>
    <row r="2914" spans="1:9" s="310" customFormat="1" ht="31.5">
      <c r="A2914" s="359" t="s">
        <v>214</v>
      </c>
      <c r="B2914" s="308" t="s">
        <v>215</v>
      </c>
      <c r="C2914" s="407" t="s">
        <v>1288</v>
      </c>
      <c r="D2914" s="400"/>
      <c r="E2914" s="308"/>
      <c r="F2914" s="326">
        <f>F2913+F2885</f>
        <v>72147391</v>
      </c>
      <c r="G2914" s="326">
        <f>G2913+G2885</f>
        <v>134036804.08375999</v>
      </c>
      <c r="H2914" s="326">
        <f>H2913+H2885</f>
        <v>88859804.083759993</v>
      </c>
      <c r="I2914" s="326">
        <f>I2913+I2885</f>
        <v>139664554.08375999</v>
      </c>
    </row>
    <row r="2915" spans="1:9" s="310" customFormat="1">
      <c r="A2915" s="359"/>
      <c r="B2915" s="308"/>
      <c r="C2915" s="407"/>
      <c r="D2915" s="400"/>
      <c r="E2915" s="308"/>
      <c r="F2915" s="408"/>
      <c r="G2915" s="404"/>
      <c r="H2915" s="326"/>
      <c r="I2915" s="326"/>
    </row>
    <row r="2916" spans="1:9" s="310" customFormat="1">
      <c r="A2916" s="359" t="s">
        <v>1772</v>
      </c>
      <c r="B2916" s="308" t="s">
        <v>216</v>
      </c>
      <c r="C2916" s="407"/>
      <c r="D2916" s="400"/>
      <c r="E2916" s="308"/>
      <c r="F2916" s="408"/>
      <c r="G2916" s="404"/>
      <c r="H2916" s="326"/>
      <c r="I2916" s="326"/>
    </row>
    <row r="2917" spans="1:9">
      <c r="A2917" s="357"/>
      <c r="B2917" s="259"/>
      <c r="C2917" s="402" t="s">
        <v>1281</v>
      </c>
      <c r="D2917" s="356">
        <v>21010101</v>
      </c>
      <c r="E2917" s="259" t="s">
        <v>368</v>
      </c>
      <c r="F2917" s="409">
        <v>85947450</v>
      </c>
      <c r="G2917" s="404">
        <v>123623226</v>
      </c>
      <c r="H2917" s="304">
        <v>123623226</v>
      </c>
      <c r="I2917" s="304">
        <v>123623226</v>
      </c>
    </row>
    <row r="2918" spans="1:9" s="310" customFormat="1">
      <c r="A2918" s="359" t="s">
        <v>1772</v>
      </c>
      <c r="B2918" s="308" t="s">
        <v>216</v>
      </c>
      <c r="C2918" s="405" t="s">
        <v>1282</v>
      </c>
      <c r="D2918" s="400"/>
      <c r="E2918" s="308"/>
      <c r="F2918" s="408">
        <f>SUM(F2917)</f>
        <v>85947450</v>
      </c>
      <c r="G2918" s="326">
        <f>SUM(G2917)</f>
        <v>123623226</v>
      </c>
      <c r="H2918" s="326">
        <f>SUM(H2917)</f>
        <v>123623226</v>
      </c>
      <c r="I2918" s="326">
        <f>SUM(I2917)</f>
        <v>123623226</v>
      </c>
    </row>
    <row r="2919" spans="1:9">
      <c r="A2919" s="357"/>
      <c r="B2919" s="259"/>
      <c r="C2919" s="406" t="s">
        <v>1283</v>
      </c>
      <c r="D2919" s="356">
        <v>21020116</v>
      </c>
      <c r="E2919" s="259" t="s">
        <v>127</v>
      </c>
      <c r="F2919" s="409"/>
      <c r="G2919" s="404">
        <v>5940000</v>
      </c>
      <c r="H2919" s="304">
        <v>9900000</v>
      </c>
      <c r="I2919" s="304">
        <v>9900000</v>
      </c>
    </row>
    <row r="2920" spans="1:9">
      <c r="A2920" s="357"/>
      <c r="B2920" s="259"/>
      <c r="C2920" s="406" t="s">
        <v>1283</v>
      </c>
      <c r="D2920" s="356">
        <v>21020122</v>
      </c>
      <c r="E2920" s="259" t="s">
        <v>130</v>
      </c>
      <c r="F2920" s="409"/>
      <c r="G2920" s="404">
        <v>896000</v>
      </c>
      <c r="H2920" s="304">
        <v>1040000</v>
      </c>
      <c r="I2920" s="304">
        <v>1840000</v>
      </c>
    </row>
    <row r="2921" spans="1:9">
      <c r="A2921" s="357"/>
      <c r="B2921" s="259"/>
      <c r="C2921" s="406" t="s">
        <v>1283</v>
      </c>
      <c r="D2921" s="356">
        <v>22020105</v>
      </c>
      <c r="E2921" s="259" t="s">
        <v>1250</v>
      </c>
      <c r="F2921" s="409">
        <v>191240</v>
      </c>
      <c r="G2921" s="404">
        <v>2500000</v>
      </c>
      <c r="H2921" s="304">
        <v>1500000</v>
      </c>
      <c r="I2921" s="304">
        <v>2000000</v>
      </c>
    </row>
    <row r="2922" spans="1:9">
      <c r="A2922" s="357"/>
      <c r="B2922" s="259"/>
      <c r="C2922" s="406" t="s">
        <v>1283</v>
      </c>
      <c r="D2922" s="356">
        <v>22020203</v>
      </c>
      <c r="E2922" s="259" t="s">
        <v>20</v>
      </c>
      <c r="F2922" s="409">
        <v>592844</v>
      </c>
      <c r="G2922" s="404">
        <v>380000</v>
      </c>
      <c r="H2922" s="304">
        <v>380000</v>
      </c>
      <c r="I2922" s="304">
        <v>380000</v>
      </c>
    </row>
    <row r="2923" spans="1:9">
      <c r="A2923" s="357"/>
      <c r="B2923" s="259"/>
      <c r="C2923" s="406" t="s">
        <v>1283</v>
      </c>
      <c r="D2923" s="356">
        <v>22020208</v>
      </c>
      <c r="E2923" s="259" t="s">
        <v>54</v>
      </c>
      <c r="F2923" s="409"/>
      <c r="G2923" s="404">
        <v>200000</v>
      </c>
      <c r="H2923" s="304">
        <v>200000</v>
      </c>
      <c r="I2923" s="304">
        <v>200000</v>
      </c>
    </row>
    <row r="2924" spans="1:9">
      <c r="A2924" s="357"/>
      <c r="B2924" s="259"/>
      <c r="C2924" s="406" t="s">
        <v>1283</v>
      </c>
      <c r="D2924" s="356">
        <v>22020301</v>
      </c>
      <c r="E2924" s="259" t="s">
        <v>5</v>
      </c>
      <c r="F2924" s="409">
        <v>657866</v>
      </c>
      <c r="G2924" s="404">
        <v>600000</v>
      </c>
      <c r="H2924" s="304">
        <v>750000</v>
      </c>
      <c r="I2924" s="304">
        <v>850000</v>
      </c>
    </row>
    <row r="2925" spans="1:9">
      <c r="A2925" s="357"/>
      <c r="B2925" s="259"/>
      <c r="C2925" s="406" t="s">
        <v>1283</v>
      </c>
      <c r="D2925" s="356">
        <v>22020302</v>
      </c>
      <c r="E2925" s="259" t="s">
        <v>91</v>
      </c>
      <c r="F2925" s="409"/>
      <c r="G2925" s="404">
        <v>200000</v>
      </c>
      <c r="H2925" s="304">
        <v>200000</v>
      </c>
      <c r="I2925" s="304">
        <v>200000</v>
      </c>
    </row>
    <row r="2926" spans="1:9">
      <c r="A2926" s="357"/>
      <c r="B2926" s="259"/>
      <c r="C2926" s="406" t="s">
        <v>1283</v>
      </c>
      <c r="D2926" s="356">
        <v>22020303</v>
      </c>
      <c r="E2926" s="259" t="s">
        <v>6</v>
      </c>
      <c r="F2926" s="409">
        <v>87253</v>
      </c>
      <c r="G2926" s="404">
        <v>204000</v>
      </c>
      <c r="H2926" s="304">
        <v>360000</v>
      </c>
      <c r="I2926" s="304">
        <v>400000</v>
      </c>
    </row>
    <row r="2927" spans="1:9">
      <c r="A2927" s="357"/>
      <c r="B2927" s="259"/>
      <c r="C2927" s="406" t="s">
        <v>1283</v>
      </c>
      <c r="D2927" s="356">
        <v>22020304</v>
      </c>
      <c r="E2927" s="259" t="s">
        <v>55</v>
      </c>
      <c r="F2927" s="409"/>
      <c r="G2927" s="404">
        <v>300000</v>
      </c>
      <c r="H2927" s="304">
        <v>300000</v>
      </c>
      <c r="I2927" s="304">
        <v>300000</v>
      </c>
    </row>
    <row r="2928" spans="1:9">
      <c r="A2928" s="357"/>
      <c r="B2928" s="259"/>
      <c r="C2928" s="406" t="s">
        <v>1283</v>
      </c>
      <c r="D2928" s="356">
        <v>22020306</v>
      </c>
      <c r="E2928" s="259" t="s">
        <v>21</v>
      </c>
      <c r="F2928" s="409">
        <v>66934</v>
      </c>
      <c r="G2928" s="404">
        <v>250000</v>
      </c>
      <c r="H2928" s="304">
        <v>1200000</v>
      </c>
      <c r="I2928" s="304">
        <v>1200000</v>
      </c>
    </row>
    <row r="2929" spans="1:9">
      <c r="A2929" s="357"/>
      <c r="B2929" s="259"/>
      <c r="C2929" s="406" t="s">
        <v>1283</v>
      </c>
      <c r="D2929" s="356">
        <v>22020307</v>
      </c>
      <c r="E2929" s="259" t="s">
        <v>80</v>
      </c>
      <c r="F2929" s="409"/>
      <c r="G2929" s="404">
        <v>316000</v>
      </c>
      <c r="H2929" s="304">
        <v>474000</v>
      </c>
      <c r="I2929" s="304">
        <v>632000</v>
      </c>
    </row>
    <row r="2930" spans="1:9">
      <c r="A2930" s="357"/>
      <c r="B2930" s="259"/>
      <c r="C2930" s="406" t="s">
        <v>1283</v>
      </c>
      <c r="D2930" s="356">
        <v>22020310</v>
      </c>
      <c r="E2930" s="259" t="s">
        <v>1255</v>
      </c>
      <c r="F2930" s="409">
        <v>106138</v>
      </c>
      <c r="G2930" s="404">
        <v>120000</v>
      </c>
      <c r="H2930" s="304">
        <v>150000</v>
      </c>
      <c r="I2930" s="304">
        <v>200000</v>
      </c>
    </row>
    <row r="2931" spans="1:9">
      <c r="A2931" s="357"/>
      <c r="B2931" s="259"/>
      <c r="C2931" s="406" t="s">
        <v>1283</v>
      </c>
      <c r="D2931" s="356">
        <v>22020312</v>
      </c>
      <c r="E2931" s="259" t="s">
        <v>44</v>
      </c>
      <c r="F2931" s="409">
        <v>122394</v>
      </c>
      <c r="G2931" s="404">
        <v>390000</v>
      </c>
      <c r="H2931" s="304">
        <v>555000</v>
      </c>
      <c r="I2931" s="304">
        <v>825000</v>
      </c>
    </row>
    <row r="2932" spans="1:9">
      <c r="A2932" s="357"/>
      <c r="B2932" s="259"/>
      <c r="C2932" s="406" t="s">
        <v>1283</v>
      </c>
      <c r="D2932" s="356">
        <v>22020315</v>
      </c>
      <c r="E2932" s="259" t="s">
        <v>8</v>
      </c>
      <c r="F2932" s="409">
        <v>141040</v>
      </c>
      <c r="G2932" s="404">
        <v>460000</v>
      </c>
      <c r="H2932" s="304">
        <v>740000</v>
      </c>
      <c r="I2932" s="304">
        <v>1280000</v>
      </c>
    </row>
    <row r="2933" spans="1:9">
      <c r="A2933" s="357"/>
      <c r="B2933" s="259"/>
      <c r="C2933" s="406" t="s">
        <v>1283</v>
      </c>
      <c r="D2933" s="356">
        <v>22020401</v>
      </c>
      <c r="E2933" s="259" t="s">
        <v>1985</v>
      </c>
      <c r="F2933" s="409">
        <v>553640</v>
      </c>
      <c r="G2933" s="404">
        <v>1800000</v>
      </c>
      <c r="H2933" s="304">
        <v>1040000</v>
      </c>
      <c r="I2933" s="304">
        <v>1560000</v>
      </c>
    </row>
    <row r="2934" spans="1:9">
      <c r="A2934" s="357"/>
      <c r="B2934" s="259"/>
      <c r="C2934" s="406" t="s">
        <v>1283</v>
      </c>
      <c r="D2934" s="356">
        <v>22020402</v>
      </c>
      <c r="E2934" s="259" t="s">
        <v>36</v>
      </c>
      <c r="F2934" s="409">
        <v>83668</v>
      </c>
      <c r="G2934" s="404">
        <v>280000</v>
      </c>
      <c r="H2934" s="304">
        <v>280000</v>
      </c>
      <c r="I2934" s="304">
        <v>280000</v>
      </c>
    </row>
    <row r="2935" spans="1:9">
      <c r="A2935" s="357"/>
      <c r="B2935" s="259"/>
      <c r="C2935" s="406" t="s">
        <v>1283</v>
      </c>
      <c r="D2935" s="356">
        <v>22020406</v>
      </c>
      <c r="E2935" s="259" t="s">
        <v>45</v>
      </c>
      <c r="F2935" s="409"/>
      <c r="G2935" s="404">
        <v>132000</v>
      </c>
      <c r="H2935" s="304">
        <v>143000</v>
      </c>
      <c r="I2935" s="304">
        <v>165000</v>
      </c>
    </row>
    <row r="2936" spans="1:9">
      <c r="A2936" s="357"/>
      <c r="B2936" s="259"/>
      <c r="C2936" s="406" t="s">
        <v>1283</v>
      </c>
      <c r="D2936" s="356">
        <v>22020506</v>
      </c>
      <c r="E2936" s="259" t="s">
        <v>59</v>
      </c>
      <c r="F2936" s="409">
        <v>382480</v>
      </c>
      <c r="G2936" s="404">
        <v>450000</v>
      </c>
      <c r="H2936" s="304">
        <v>600000</v>
      </c>
      <c r="I2936" s="304">
        <v>600000</v>
      </c>
    </row>
    <row r="2937" spans="1:9">
      <c r="A2937" s="357"/>
      <c r="B2937" s="259"/>
      <c r="C2937" s="406" t="s">
        <v>1283</v>
      </c>
      <c r="D2937" s="356">
        <v>22020601</v>
      </c>
      <c r="E2937" s="259" t="s">
        <v>37</v>
      </c>
      <c r="F2937" s="409">
        <v>613880</v>
      </c>
      <c r="G2937" s="404">
        <v>1225000</v>
      </c>
      <c r="H2937" s="304">
        <v>225000</v>
      </c>
      <c r="I2937" s="304">
        <v>225000</v>
      </c>
    </row>
    <row r="2938" spans="1:9">
      <c r="A2938" s="357"/>
      <c r="B2938" s="259"/>
      <c r="C2938" s="406" t="s">
        <v>1283</v>
      </c>
      <c r="D2938" s="356">
        <v>22020605</v>
      </c>
      <c r="E2938" s="259" t="s">
        <v>39</v>
      </c>
      <c r="F2938" s="409"/>
      <c r="G2938" s="404">
        <v>1200000</v>
      </c>
      <c r="H2938" s="304">
        <v>420000</v>
      </c>
      <c r="I2938" s="304">
        <v>420000</v>
      </c>
    </row>
    <row r="2939" spans="1:9">
      <c r="A2939" s="357"/>
      <c r="B2939" s="259"/>
      <c r="C2939" s="406" t="s">
        <v>1283</v>
      </c>
      <c r="D2939" s="356">
        <v>22020705</v>
      </c>
      <c r="E2939" s="259" t="s">
        <v>132</v>
      </c>
      <c r="F2939" s="409">
        <v>430290</v>
      </c>
      <c r="G2939" s="404">
        <v>196000</v>
      </c>
      <c r="H2939" s="304">
        <v>732000</v>
      </c>
      <c r="I2939" s="304">
        <v>288000</v>
      </c>
    </row>
    <row r="2940" spans="1:9">
      <c r="A2940" s="357"/>
      <c r="B2940" s="259"/>
      <c r="C2940" s="406" t="s">
        <v>1283</v>
      </c>
      <c r="D2940" s="356">
        <v>22020709</v>
      </c>
      <c r="E2940" s="259" t="s">
        <v>23</v>
      </c>
      <c r="F2940" s="409">
        <v>669340</v>
      </c>
      <c r="G2940" s="404">
        <v>910500</v>
      </c>
      <c r="H2940" s="304">
        <v>910500</v>
      </c>
      <c r="I2940" s="304">
        <v>910500</v>
      </c>
    </row>
    <row r="2941" spans="1:9">
      <c r="A2941" s="357"/>
      <c r="B2941" s="259"/>
      <c r="C2941" s="406" t="s">
        <v>1283</v>
      </c>
      <c r="D2941" s="356">
        <v>22020801</v>
      </c>
      <c r="E2941" s="259" t="s">
        <v>13</v>
      </c>
      <c r="F2941" s="409">
        <v>332758</v>
      </c>
      <c r="G2941" s="404">
        <v>880000</v>
      </c>
      <c r="H2941" s="304">
        <v>1760000</v>
      </c>
      <c r="I2941" s="304">
        <v>2200000</v>
      </c>
    </row>
    <row r="2942" spans="1:9">
      <c r="A2942" s="357"/>
      <c r="B2942" s="259"/>
      <c r="C2942" s="406" t="s">
        <v>1283</v>
      </c>
      <c r="D2942" s="356">
        <v>22020803</v>
      </c>
      <c r="E2942" s="259" t="s">
        <v>14</v>
      </c>
      <c r="F2942" s="409">
        <v>263911</v>
      </c>
      <c r="G2942" s="404">
        <v>330000</v>
      </c>
      <c r="H2942" s="304">
        <v>550000</v>
      </c>
      <c r="I2942" s="304">
        <v>660000</v>
      </c>
    </row>
    <row r="2943" spans="1:9">
      <c r="A2943" s="357"/>
      <c r="B2943" s="259"/>
      <c r="C2943" s="406" t="s">
        <v>1283</v>
      </c>
      <c r="D2943" s="356">
        <v>22020901</v>
      </c>
      <c r="E2943" s="259" t="s">
        <v>15</v>
      </c>
      <c r="F2943" s="409">
        <v>19124</v>
      </c>
      <c r="G2943" s="404">
        <v>204000</v>
      </c>
      <c r="H2943" s="304">
        <v>204000</v>
      </c>
      <c r="I2943" s="304">
        <v>204000</v>
      </c>
    </row>
    <row r="2944" spans="1:9">
      <c r="A2944" s="357"/>
      <c r="B2944" s="259"/>
      <c r="C2944" s="406" t="s">
        <v>1283</v>
      </c>
      <c r="D2944" s="356">
        <v>22021001</v>
      </c>
      <c r="E2944" s="259" t="s">
        <v>16</v>
      </c>
      <c r="F2944" s="409">
        <v>848149</v>
      </c>
      <c r="G2944" s="404">
        <v>720000</v>
      </c>
      <c r="H2944" s="304">
        <v>1224000</v>
      </c>
      <c r="I2944" s="304">
        <v>1224000</v>
      </c>
    </row>
    <row r="2945" spans="1:9">
      <c r="A2945" s="357"/>
      <c r="B2945" s="259"/>
      <c r="C2945" s="406" t="s">
        <v>1283</v>
      </c>
      <c r="D2945" s="356">
        <v>22021003</v>
      </c>
      <c r="E2945" s="259" t="s">
        <v>17</v>
      </c>
      <c r="F2945" s="409"/>
      <c r="G2945" s="404">
        <v>410000</v>
      </c>
      <c r="H2945" s="304">
        <v>2460000</v>
      </c>
      <c r="I2945" s="304">
        <v>2460000</v>
      </c>
    </row>
    <row r="2946" spans="1:9">
      <c r="A2946" s="357"/>
      <c r="B2946" s="259"/>
      <c r="C2946" s="406" t="s">
        <v>1283</v>
      </c>
      <c r="D2946" s="356">
        <v>22021030</v>
      </c>
      <c r="E2946" s="259" t="s">
        <v>182</v>
      </c>
      <c r="F2946" s="409"/>
      <c r="G2946" s="404">
        <v>2125000</v>
      </c>
      <c r="H2946" s="304">
        <v>2000000</v>
      </c>
      <c r="I2946" s="304">
        <v>2000000</v>
      </c>
    </row>
    <row r="2947" spans="1:9">
      <c r="A2947" s="357"/>
      <c r="B2947" s="259"/>
      <c r="C2947" s="406" t="s">
        <v>1283</v>
      </c>
      <c r="D2947" s="400">
        <v>22020305</v>
      </c>
      <c r="E2947" s="259" t="s">
        <v>710</v>
      </c>
      <c r="F2947" s="409">
        <v>143430</v>
      </c>
      <c r="G2947" s="404">
        <v>1100000</v>
      </c>
      <c r="H2947" s="304"/>
      <c r="I2947" s="304"/>
    </row>
    <row r="2948" spans="1:9">
      <c r="A2948" s="357"/>
      <c r="B2948" s="259"/>
      <c r="C2948" s="406" t="s">
        <v>1283</v>
      </c>
      <c r="D2948" s="400">
        <v>22020114</v>
      </c>
      <c r="E2948" s="259" t="s">
        <v>4468</v>
      </c>
      <c r="F2948" s="409">
        <v>2916410</v>
      </c>
      <c r="G2948" s="404">
        <v>2000000</v>
      </c>
      <c r="H2948" s="304"/>
      <c r="I2948" s="304"/>
    </row>
    <row r="2949" spans="1:9">
      <c r="A2949" s="357"/>
      <c r="B2949" s="259"/>
      <c r="C2949" s="406" t="s">
        <v>1283</v>
      </c>
      <c r="D2949" s="400">
        <v>22020403</v>
      </c>
      <c r="E2949" s="259" t="s">
        <v>2100</v>
      </c>
      <c r="F2949" s="409"/>
      <c r="G2949" s="404">
        <v>800000</v>
      </c>
      <c r="H2949" s="304"/>
      <c r="I2949" s="304"/>
    </row>
    <row r="2950" spans="1:9">
      <c r="A2950" s="357"/>
      <c r="B2950" s="259"/>
      <c r="C2950" s="406" t="s">
        <v>1283</v>
      </c>
      <c r="D2950" s="356">
        <v>22020416</v>
      </c>
      <c r="E2950" s="259" t="s">
        <v>46</v>
      </c>
      <c r="F2950" s="409"/>
      <c r="G2950" s="404">
        <v>1500000</v>
      </c>
      <c r="H2950" s="304"/>
      <c r="I2950" s="304"/>
    </row>
    <row r="2951" spans="1:9">
      <c r="A2951" s="357"/>
      <c r="B2951" s="259"/>
      <c r="C2951" s="406" t="s">
        <v>1283</v>
      </c>
      <c r="D2951" s="400">
        <v>22021002</v>
      </c>
      <c r="E2951" s="259" t="s">
        <v>2101</v>
      </c>
      <c r="F2951" s="409">
        <v>2390500</v>
      </c>
      <c r="G2951" s="404">
        <v>300000</v>
      </c>
      <c r="H2951" s="304"/>
      <c r="I2951" s="304"/>
    </row>
    <row r="2952" spans="1:9">
      <c r="A2952" s="357"/>
      <c r="B2952" s="259"/>
      <c r="C2952" s="406" t="s">
        <v>1283</v>
      </c>
      <c r="D2952" s="400">
        <v>22021029</v>
      </c>
      <c r="E2952" s="259" t="s">
        <v>2102</v>
      </c>
      <c r="F2952" s="409"/>
      <c r="G2952" s="404">
        <v>300000</v>
      </c>
      <c r="H2952" s="304"/>
      <c r="I2952" s="304"/>
    </row>
    <row r="2953" spans="1:9">
      <c r="A2953" s="357"/>
      <c r="B2953" s="259"/>
      <c r="C2953" s="406" t="s">
        <v>1283</v>
      </c>
      <c r="D2953" s="400" t="s">
        <v>2158</v>
      </c>
      <c r="E2953" s="259" t="s">
        <v>2103</v>
      </c>
      <c r="F2953" s="409"/>
      <c r="G2953" s="404">
        <v>5000000</v>
      </c>
      <c r="H2953" s="304"/>
      <c r="I2953" s="304"/>
    </row>
    <row r="2954" spans="1:9">
      <c r="A2954" s="357"/>
      <c r="B2954" s="259"/>
      <c r="C2954" s="406" t="s">
        <v>1283</v>
      </c>
      <c r="D2954" s="400">
        <v>21020114</v>
      </c>
      <c r="E2954" s="259" t="s">
        <v>2104</v>
      </c>
      <c r="F2954" s="409"/>
      <c r="G2954" s="404">
        <v>1500000</v>
      </c>
      <c r="H2954" s="304"/>
      <c r="I2954" s="304"/>
    </row>
    <row r="2955" spans="1:9">
      <c r="A2955" s="357"/>
      <c r="B2955" s="259"/>
      <c r="C2955" s="406" t="s">
        <v>1283</v>
      </c>
      <c r="D2955" s="400">
        <v>22020108</v>
      </c>
      <c r="E2955" s="259" t="s">
        <v>4460</v>
      </c>
      <c r="F2955" s="409">
        <v>267736</v>
      </c>
      <c r="G2955" s="404"/>
      <c r="H2955" s="304"/>
      <c r="I2955" s="304"/>
    </row>
    <row r="2956" spans="1:9">
      <c r="A2956" s="357"/>
      <c r="B2956" s="259"/>
      <c r="C2956" s="406" t="s">
        <v>1283</v>
      </c>
      <c r="D2956" s="400">
        <v>22020503</v>
      </c>
      <c r="E2956" s="259" t="s">
        <v>717</v>
      </c>
      <c r="F2956" s="409">
        <v>2820790</v>
      </c>
      <c r="G2956" s="404"/>
      <c r="H2956" s="304"/>
      <c r="I2956" s="304"/>
    </row>
    <row r="2957" spans="1:9">
      <c r="A2957" s="357"/>
      <c r="B2957" s="259"/>
      <c r="C2957" s="406" t="s">
        <v>1283</v>
      </c>
      <c r="D2957" s="356">
        <v>22020202</v>
      </c>
      <c r="E2957" s="259" t="s">
        <v>51</v>
      </c>
      <c r="F2957" s="409">
        <v>71715</v>
      </c>
      <c r="G2957" s="404"/>
      <c r="H2957" s="304"/>
      <c r="I2957" s="304"/>
    </row>
    <row r="2958" spans="1:9">
      <c r="A2958" s="357"/>
      <c r="B2958" s="259"/>
      <c r="C2958" s="406" t="s">
        <v>1283</v>
      </c>
      <c r="D2958" s="400">
        <v>22020206</v>
      </c>
      <c r="E2958" s="259" t="s">
        <v>33</v>
      </c>
      <c r="F2958" s="409">
        <v>707588</v>
      </c>
      <c r="G2958" s="404"/>
      <c r="H2958" s="304"/>
      <c r="I2958" s="304"/>
    </row>
    <row r="2959" spans="1:9">
      <c r="A2959" s="357"/>
      <c r="B2959" s="259"/>
      <c r="C2959" s="406" t="s">
        <v>1283</v>
      </c>
      <c r="D2959" s="400">
        <v>22020309</v>
      </c>
      <c r="E2959" s="259" t="s">
        <v>4469</v>
      </c>
      <c r="F2959" s="409">
        <v>38248</v>
      </c>
      <c r="G2959" s="404"/>
      <c r="H2959" s="304"/>
      <c r="I2959" s="304"/>
    </row>
    <row r="2960" spans="1:9">
      <c r="A2960" s="357"/>
      <c r="B2960" s="259"/>
      <c r="C2960" s="406" t="s">
        <v>1283</v>
      </c>
      <c r="D2960" s="400">
        <v>22020405</v>
      </c>
      <c r="E2960" s="259" t="s">
        <v>9</v>
      </c>
      <c r="F2960" s="409">
        <v>294510</v>
      </c>
      <c r="G2960" s="404"/>
      <c r="H2960" s="304"/>
      <c r="I2960" s="304"/>
    </row>
    <row r="2961" spans="1:9">
      <c r="A2961" s="357"/>
      <c r="B2961" s="259"/>
      <c r="C2961" s="406" t="s">
        <v>1283</v>
      </c>
      <c r="D2961" s="400">
        <v>22020619</v>
      </c>
      <c r="E2961" s="259" t="s">
        <v>1158</v>
      </c>
      <c r="F2961" s="409">
        <v>2055830</v>
      </c>
      <c r="G2961" s="404"/>
      <c r="H2961" s="304"/>
      <c r="I2961" s="304"/>
    </row>
    <row r="2962" spans="1:9">
      <c r="A2962" s="357"/>
      <c r="B2962" s="259"/>
      <c r="C2962" s="406" t="s">
        <v>1283</v>
      </c>
      <c r="D2962" s="400">
        <v>22020620</v>
      </c>
      <c r="E2962" s="259" t="s">
        <v>4470</v>
      </c>
      <c r="F2962" s="409">
        <v>2629550</v>
      </c>
      <c r="G2962" s="404"/>
      <c r="H2962" s="304"/>
      <c r="I2962" s="304"/>
    </row>
    <row r="2963" spans="1:9">
      <c r="A2963" s="357"/>
      <c r="B2963" s="259"/>
      <c r="C2963" s="406" t="s">
        <v>1283</v>
      </c>
      <c r="D2963" s="400"/>
      <c r="E2963" s="259"/>
      <c r="F2963" s="409"/>
      <c r="G2963" s="404"/>
      <c r="H2963" s="304"/>
      <c r="I2963" s="304"/>
    </row>
    <row r="2964" spans="1:9" s="310" customFormat="1">
      <c r="A2964" s="359" t="s">
        <v>1772</v>
      </c>
      <c r="B2964" s="308" t="s">
        <v>216</v>
      </c>
      <c r="C2964" s="407" t="s">
        <v>1287</v>
      </c>
      <c r="D2964" s="400"/>
      <c r="E2964" s="308"/>
      <c r="F2964" s="326">
        <f>SUM(F2919:F2963)</f>
        <v>20499256</v>
      </c>
      <c r="G2964" s="326">
        <f t="shared" ref="G2964:I2964" si="22">SUM(G2919:G2963)</f>
        <v>36118500</v>
      </c>
      <c r="H2964" s="326">
        <f t="shared" si="22"/>
        <v>30297500</v>
      </c>
      <c r="I2964" s="326">
        <f t="shared" si="22"/>
        <v>33403500</v>
      </c>
    </row>
    <row r="2965" spans="1:9" s="310" customFormat="1">
      <c r="A2965" s="359" t="s">
        <v>1772</v>
      </c>
      <c r="B2965" s="308" t="s">
        <v>216</v>
      </c>
      <c r="C2965" s="407" t="s">
        <v>1288</v>
      </c>
      <c r="D2965" s="400"/>
      <c r="E2965" s="413"/>
      <c r="F2965" s="326">
        <f>F2964+F2918</f>
        <v>106446706</v>
      </c>
      <c r="G2965" s="326">
        <f>G2964+G2918</f>
        <v>159741726</v>
      </c>
      <c r="H2965" s="326">
        <f>H2964+H2918</f>
        <v>153920726</v>
      </c>
      <c r="I2965" s="326">
        <f>I2964+I2918</f>
        <v>157026726</v>
      </c>
    </row>
    <row r="2966" spans="1:9" s="310" customFormat="1">
      <c r="A2966" s="359"/>
      <c r="B2966" s="308"/>
      <c r="C2966" s="407"/>
      <c r="D2966" s="400"/>
      <c r="E2966" s="308"/>
      <c r="F2966" s="408"/>
      <c r="G2966" s="404"/>
      <c r="H2966" s="326"/>
      <c r="I2966" s="326"/>
    </row>
    <row r="2967" spans="1:9" s="310" customFormat="1">
      <c r="A2967" s="359" t="s">
        <v>217</v>
      </c>
      <c r="B2967" s="410" t="s">
        <v>218</v>
      </c>
      <c r="C2967" s="407"/>
      <c r="D2967" s="400"/>
      <c r="E2967" s="308"/>
      <c r="F2967" s="408"/>
      <c r="G2967" s="404"/>
      <c r="H2967" s="326"/>
      <c r="I2967" s="326"/>
    </row>
    <row r="2968" spans="1:9">
      <c r="A2968" s="357"/>
      <c r="B2968" s="259"/>
      <c r="C2968" s="402" t="s">
        <v>1281</v>
      </c>
      <c r="D2968" s="356">
        <v>21010101</v>
      </c>
      <c r="E2968" s="259" t="s">
        <v>368</v>
      </c>
      <c r="F2968" s="409">
        <v>692637287</v>
      </c>
      <c r="G2968" s="404">
        <v>1167616393.4200001</v>
      </c>
      <c r="H2968" s="304">
        <v>1167616393.4200001</v>
      </c>
      <c r="I2968" s="304">
        <v>1167616393.4200001</v>
      </c>
    </row>
    <row r="2969" spans="1:9">
      <c r="A2969" s="357"/>
      <c r="B2969" s="259"/>
      <c r="C2969" s="402" t="s">
        <v>1281</v>
      </c>
      <c r="D2969" s="400">
        <v>21020151</v>
      </c>
      <c r="E2969" s="259" t="s">
        <v>719</v>
      </c>
      <c r="F2969" s="409">
        <v>230220473</v>
      </c>
      <c r="G2969" s="404">
        <v>664287405.12</v>
      </c>
      <c r="H2969" s="304">
        <v>664287405.12</v>
      </c>
      <c r="I2969" s="304">
        <v>664287405.12</v>
      </c>
    </row>
    <row r="2970" spans="1:9">
      <c r="A2970" s="357"/>
      <c r="B2970" s="259"/>
      <c r="C2970" s="402" t="s">
        <v>1281</v>
      </c>
      <c r="D2970" s="356">
        <v>21020101</v>
      </c>
      <c r="E2970" s="259" t="s">
        <v>369</v>
      </c>
      <c r="F2970" s="409"/>
      <c r="G2970" s="404">
        <v>3027558.96</v>
      </c>
      <c r="H2970" s="304">
        <v>3027558.96</v>
      </c>
      <c r="I2970" s="304">
        <v>3027558.96</v>
      </c>
    </row>
    <row r="2971" spans="1:9">
      <c r="A2971" s="357"/>
      <c r="B2971" s="259"/>
      <c r="C2971" s="402" t="s">
        <v>1281</v>
      </c>
      <c r="D2971" s="400">
        <v>21020118</v>
      </c>
      <c r="E2971" s="259" t="s">
        <v>392</v>
      </c>
      <c r="F2971" s="409"/>
      <c r="G2971" s="404">
        <v>201439608</v>
      </c>
      <c r="H2971" s="304">
        <v>201439608</v>
      </c>
      <c r="I2971" s="304">
        <v>201439608</v>
      </c>
    </row>
    <row r="2972" spans="1:9">
      <c r="A2972" s="357"/>
      <c r="B2972" s="259"/>
      <c r="C2972" s="402" t="s">
        <v>1281</v>
      </c>
      <c r="D2972" s="356">
        <v>21020110</v>
      </c>
      <c r="E2972" s="259" t="s">
        <v>375</v>
      </c>
      <c r="F2972" s="409"/>
      <c r="G2972" s="404">
        <v>35708144.039999999</v>
      </c>
      <c r="H2972" s="304">
        <v>35708144.039999999</v>
      </c>
      <c r="I2972" s="304">
        <v>35708144.039999999</v>
      </c>
    </row>
    <row r="2973" spans="1:9">
      <c r="A2973" s="357"/>
      <c r="B2973" s="259"/>
      <c r="C2973" s="402" t="s">
        <v>1281</v>
      </c>
      <c r="D2973" s="356">
        <v>21020124</v>
      </c>
      <c r="E2973" s="259" t="s">
        <v>376</v>
      </c>
      <c r="F2973" s="409"/>
      <c r="G2973" s="404">
        <v>51720000</v>
      </c>
      <c r="H2973" s="304">
        <v>51720000</v>
      </c>
      <c r="I2973" s="304">
        <v>51720000</v>
      </c>
    </row>
    <row r="2974" spans="1:9">
      <c r="A2974" s="357"/>
      <c r="B2974" s="259"/>
      <c r="C2974" s="402" t="s">
        <v>1281</v>
      </c>
      <c r="D2974" s="400">
        <v>21020162</v>
      </c>
      <c r="E2974" s="259" t="s">
        <v>393</v>
      </c>
      <c r="F2974" s="409"/>
      <c r="G2974" s="404">
        <v>4382857</v>
      </c>
      <c r="H2974" s="304">
        <v>4382857</v>
      </c>
      <c r="I2974" s="304">
        <v>4382857</v>
      </c>
    </row>
    <row r="2975" spans="1:9">
      <c r="A2975" s="357"/>
      <c r="B2975" s="259"/>
      <c r="C2975" s="402" t="s">
        <v>1281</v>
      </c>
      <c r="D2975" s="400">
        <v>21020119</v>
      </c>
      <c r="E2975" s="259" t="s">
        <v>394</v>
      </c>
      <c r="F2975" s="409"/>
      <c r="G2975" s="404">
        <v>68189952</v>
      </c>
      <c r="H2975" s="304">
        <v>68189952</v>
      </c>
      <c r="I2975" s="304">
        <v>68189952</v>
      </c>
    </row>
    <row r="2976" spans="1:9">
      <c r="A2976" s="357"/>
      <c r="B2976" s="259"/>
      <c r="C2976" s="402" t="s">
        <v>1281</v>
      </c>
      <c r="D2976" s="400">
        <v>21020138</v>
      </c>
      <c r="E2976" s="259" t="s">
        <v>131</v>
      </c>
      <c r="F2976" s="409"/>
      <c r="G2976" s="404">
        <v>64742379.960000001</v>
      </c>
      <c r="H2976" s="304">
        <v>64742379.960000001</v>
      </c>
      <c r="I2976" s="304">
        <v>64742379.960000001</v>
      </c>
    </row>
    <row r="2977" spans="1:9">
      <c r="A2977" s="357"/>
      <c r="B2977" s="259"/>
      <c r="C2977" s="402" t="s">
        <v>1281</v>
      </c>
      <c r="D2977" s="400">
        <v>21020148</v>
      </c>
      <c r="E2977" s="259" t="s">
        <v>385</v>
      </c>
      <c r="F2977" s="409"/>
      <c r="G2977" s="404">
        <v>18977561.280000001</v>
      </c>
      <c r="H2977" s="304">
        <v>18977561.280000001</v>
      </c>
      <c r="I2977" s="304">
        <v>18977561.280000001</v>
      </c>
    </row>
    <row r="2978" spans="1:9" s="310" customFormat="1" ht="31.5">
      <c r="A2978" s="359" t="s">
        <v>217</v>
      </c>
      <c r="B2978" s="308" t="s">
        <v>218</v>
      </c>
      <c r="C2978" s="405" t="s">
        <v>1282</v>
      </c>
      <c r="D2978" s="400"/>
      <c r="E2978" s="308"/>
      <c r="F2978" s="408">
        <f>SUM(F2968:F2977)</f>
        <v>922857760</v>
      </c>
      <c r="G2978" s="326">
        <f>SUM(G2968:G2977)</f>
        <v>2280091859.7800002</v>
      </c>
      <c r="H2978" s="326">
        <f>SUM(H2968:H2977)</f>
        <v>2280091859.7800002</v>
      </c>
      <c r="I2978" s="326">
        <f>SUM(I2968:I2977)</f>
        <v>2280091859.7800002</v>
      </c>
    </row>
    <row r="2979" spans="1:9">
      <c r="A2979" s="357"/>
      <c r="B2979" s="259"/>
      <c r="C2979" s="406" t="s">
        <v>1283</v>
      </c>
      <c r="D2979" s="356">
        <v>22020105</v>
      </c>
      <c r="E2979" s="259" t="s">
        <v>1250</v>
      </c>
      <c r="F2979" s="409"/>
      <c r="G2979" s="404">
        <v>5540000</v>
      </c>
      <c r="H2979" s="304">
        <v>3240000</v>
      </c>
      <c r="I2979" s="304">
        <v>3240000</v>
      </c>
    </row>
    <row r="2980" spans="1:9">
      <c r="A2980" s="357"/>
      <c r="B2980" s="259"/>
      <c r="C2980" s="406" t="s">
        <v>1283</v>
      </c>
      <c r="D2980" s="356">
        <v>22020114</v>
      </c>
      <c r="E2980" s="259" t="s">
        <v>703</v>
      </c>
      <c r="F2980" s="409">
        <v>4302900</v>
      </c>
      <c r="G2980" s="404">
        <v>9455000</v>
      </c>
      <c r="H2980" s="304">
        <v>1455000</v>
      </c>
      <c r="I2980" s="304">
        <v>1455000</v>
      </c>
    </row>
    <row r="2981" spans="1:9">
      <c r="A2981" s="357"/>
      <c r="B2981" s="259"/>
      <c r="C2981" s="406" t="s">
        <v>1283</v>
      </c>
      <c r="D2981" s="356">
        <v>22020203</v>
      </c>
      <c r="E2981" s="259" t="s">
        <v>20</v>
      </c>
      <c r="F2981" s="409"/>
      <c r="G2981" s="404">
        <v>1160000</v>
      </c>
      <c r="H2981" s="304">
        <v>2160000</v>
      </c>
      <c r="I2981" s="304">
        <v>2160000</v>
      </c>
    </row>
    <row r="2982" spans="1:9">
      <c r="A2982" s="357"/>
      <c r="B2982" s="259"/>
      <c r="C2982" s="406" t="s">
        <v>1283</v>
      </c>
      <c r="D2982" s="356">
        <v>22020301</v>
      </c>
      <c r="E2982" s="259" t="s">
        <v>5</v>
      </c>
      <c r="F2982" s="409">
        <v>2114773</v>
      </c>
      <c r="G2982" s="404">
        <v>2840000</v>
      </c>
      <c r="H2982" s="304">
        <v>4840000</v>
      </c>
      <c r="I2982" s="304">
        <v>4840000</v>
      </c>
    </row>
    <row r="2983" spans="1:9">
      <c r="A2983" s="357"/>
      <c r="B2983" s="259"/>
      <c r="C2983" s="406" t="s">
        <v>1283</v>
      </c>
      <c r="D2983" s="356">
        <v>22020302</v>
      </c>
      <c r="E2983" s="259" t="s">
        <v>91</v>
      </c>
      <c r="F2983" s="409">
        <v>917952</v>
      </c>
      <c r="G2983" s="404">
        <v>640000</v>
      </c>
      <c r="H2983" s="304">
        <v>640000</v>
      </c>
      <c r="I2983" s="304">
        <v>640000</v>
      </c>
    </row>
    <row r="2984" spans="1:9">
      <c r="A2984" s="357"/>
      <c r="B2984" s="259"/>
      <c r="C2984" s="406" t="s">
        <v>1283</v>
      </c>
      <c r="D2984" s="356">
        <v>22020303</v>
      </c>
      <c r="E2984" s="259" t="s">
        <v>6</v>
      </c>
      <c r="F2984" s="409"/>
      <c r="G2984" s="404">
        <v>504000</v>
      </c>
      <c r="H2984" s="304">
        <v>504000</v>
      </c>
      <c r="I2984" s="304">
        <v>504000</v>
      </c>
    </row>
    <row r="2985" spans="1:9">
      <c r="A2985" s="357"/>
      <c r="B2985" s="259"/>
      <c r="C2985" s="406" t="s">
        <v>1283</v>
      </c>
      <c r="D2985" s="356">
        <v>22020305</v>
      </c>
      <c r="E2985" s="259" t="s">
        <v>35</v>
      </c>
      <c r="F2985" s="409">
        <v>8546516</v>
      </c>
      <c r="G2985" s="404">
        <v>4928000</v>
      </c>
      <c r="H2985" s="304">
        <v>6928000</v>
      </c>
      <c r="I2985" s="304">
        <v>6928000</v>
      </c>
    </row>
    <row r="2986" spans="1:9">
      <c r="A2986" s="357"/>
      <c r="B2986" s="259"/>
      <c r="C2986" s="406" t="s">
        <v>1283</v>
      </c>
      <c r="D2986" s="356">
        <v>22020315</v>
      </c>
      <c r="E2986" s="259" t="s">
        <v>8</v>
      </c>
      <c r="F2986" s="409">
        <v>3086614</v>
      </c>
      <c r="G2986" s="404">
        <v>6425000</v>
      </c>
      <c r="H2986" s="304">
        <v>6425000</v>
      </c>
      <c r="I2986" s="304">
        <v>6425000</v>
      </c>
    </row>
    <row r="2987" spans="1:9">
      <c r="A2987" s="357"/>
      <c r="B2987" s="259"/>
      <c r="C2987" s="406" t="s">
        <v>1283</v>
      </c>
      <c r="D2987" s="356">
        <v>22020401</v>
      </c>
      <c r="E2987" s="259" t="s">
        <v>1985</v>
      </c>
      <c r="F2987" s="409">
        <v>1223936</v>
      </c>
      <c r="G2987" s="404">
        <v>2520000</v>
      </c>
      <c r="H2987" s="304">
        <v>2520000</v>
      </c>
      <c r="I2987" s="304">
        <v>2520000</v>
      </c>
    </row>
    <row r="2988" spans="1:9">
      <c r="A2988" s="357"/>
      <c r="B2988" s="259"/>
      <c r="C2988" s="406" t="s">
        <v>1283</v>
      </c>
      <c r="D2988" s="356">
        <v>22020402</v>
      </c>
      <c r="E2988" s="259" t="s">
        <v>36</v>
      </c>
      <c r="F2988" s="409">
        <v>2138350</v>
      </c>
      <c r="G2988" s="404">
        <v>2240000</v>
      </c>
      <c r="H2988" s="304">
        <v>3240000</v>
      </c>
      <c r="I2988" s="304">
        <v>3240000</v>
      </c>
    </row>
    <row r="2989" spans="1:9">
      <c r="A2989" s="357"/>
      <c r="B2989" s="259"/>
      <c r="C2989" s="406" t="s">
        <v>1283</v>
      </c>
      <c r="D2989" s="356">
        <v>22020404</v>
      </c>
      <c r="E2989" s="259" t="s">
        <v>735</v>
      </c>
      <c r="F2989" s="409">
        <v>4648891</v>
      </c>
      <c r="G2989" s="404">
        <v>2100000</v>
      </c>
      <c r="H2989" s="304">
        <v>2100000</v>
      </c>
      <c r="I2989" s="304">
        <v>2100000</v>
      </c>
    </row>
    <row r="2990" spans="1:9">
      <c r="A2990" s="357"/>
      <c r="B2990" s="259"/>
      <c r="C2990" s="406" t="s">
        <v>1283</v>
      </c>
      <c r="D2990" s="356">
        <v>22020502</v>
      </c>
      <c r="E2990" s="259" t="s">
        <v>83</v>
      </c>
      <c r="F2990" s="409"/>
      <c r="G2990" s="404">
        <v>40000000</v>
      </c>
      <c r="H2990" s="304">
        <v>40000000</v>
      </c>
      <c r="I2990" s="304">
        <v>40000000</v>
      </c>
    </row>
    <row r="2991" spans="1:9">
      <c r="A2991" s="357"/>
      <c r="B2991" s="259"/>
      <c r="C2991" s="406" t="s">
        <v>1283</v>
      </c>
      <c r="D2991" s="356">
        <v>22020506</v>
      </c>
      <c r="E2991" s="259" t="s">
        <v>707</v>
      </c>
      <c r="F2991" s="409"/>
      <c r="G2991" s="404">
        <v>50000</v>
      </c>
      <c r="H2991" s="304">
        <v>50000</v>
      </c>
      <c r="I2991" s="304">
        <v>50000</v>
      </c>
    </row>
    <row r="2992" spans="1:9">
      <c r="A2992" s="357"/>
      <c r="B2992" s="259"/>
      <c r="C2992" s="406" t="s">
        <v>1283</v>
      </c>
      <c r="D2992" s="356">
        <v>22020602</v>
      </c>
      <c r="E2992" s="259" t="s">
        <v>38</v>
      </c>
      <c r="F2992" s="409"/>
      <c r="G2992" s="404">
        <v>620000</v>
      </c>
      <c r="H2992" s="304">
        <v>620000</v>
      </c>
      <c r="I2992" s="304">
        <v>620000</v>
      </c>
    </row>
    <row r="2993" spans="1:9">
      <c r="A2993" s="357"/>
      <c r="B2993" s="259"/>
      <c r="C2993" s="406" t="s">
        <v>1283</v>
      </c>
      <c r="D2993" s="356">
        <v>22020605</v>
      </c>
      <c r="E2993" s="259" t="s">
        <v>39</v>
      </c>
      <c r="F2993" s="409">
        <v>15026205</v>
      </c>
      <c r="G2993" s="404">
        <v>14400000</v>
      </c>
      <c r="H2993" s="304">
        <v>14400000</v>
      </c>
      <c r="I2993" s="304">
        <v>14400000</v>
      </c>
    </row>
    <row r="2994" spans="1:9">
      <c r="A2994" s="357"/>
      <c r="B2994" s="259"/>
      <c r="C2994" s="406" t="s">
        <v>1283</v>
      </c>
      <c r="D2994" s="356">
        <v>22020801</v>
      </c>
      <c r="E2994" s="259" t="s">
        <v>13</v>
      </c>
      <c r="F2994" s="409">
        <v>6359543</v>
      </c>
      <c r="G2994" s="404">
        <v>5400000</v>
      </c>
      <c r="H2994" s="304">
        <v>5400000</v>
      </c>
      <c r="I2994" s="304">
        <v>5400000</v>
      </c>
    </row>
    <row r="2995" spans="1:9">
      <c r="A2995" s="357"/>
      <c r="B2995" s="259"/>
      <c r="C2995" s="406" t="s">
        <v>1283</v>
      </c>
      <c r="D2995" s="356">
        <v>22020803</v>
      </c>
      <c r="E2995" s="259" t="s">
        <v>14</v>
      </c>
      <c r="F2995" s="409">
        <v>8534085</v>
      </c>
      <c r="G2995" s="404">
        <v>30000000</v>
      </c>
      <c r="H2995" s="304">
        <v>30000000</v>
      </c>
      <c r="I2995" s="304">
        <v>30000000</v>
      </c>
    </row>
    <row r="2996" spans="1:9">
      <c r="A2996" s="357"/>
      <c r="B2996" s="259"/>
      <c r="C2996" s="406" t="s">
        <v>1283</v>
      </c>
      <c r="D2996" s="356">
        <v>22020901</v>
      </c>
      <c r="E2996" s="259" t="s">
        <v>15</v>
      </c>
      <c r="F2996" s="409">
        <v>229488</v>
      </c>
      <c r="G2996" s="404">
        <v>180000</v>
      </c>
      <c r="H2996" s="304">
        <v>180000</v>
      </c>
      <c r="I2996" s="304">
        <v>180000</v>
      </c>
    </row>
    <row r="2997" spans="1:9">
      <c r="A2997" s="357"/>
      <c r="B2997" s="259"/>
      <c r="C2997" s="406" t="s">
        <v>1283</v>
      </c>
      <c r="D2997" s="356">
        <v>22021001</v>
      </c>
      <c r="E2997" s="259" t="s">
        <v>16</v>
      </c>
      <c r="F2997" s="409">
        <v>5297347</v>
      </c>
      <c r="G2997" s="404">
        <v>3017500</v>
      </c>
      <c r="H2997" s="304">
        <v>3017500</v>
      </c>
      <c r="I2997" s="304">
        <v>3017500</v>
      </c>
    </row>
    <row r="2998" spans="1:9">
      <c r="A2998" s="357"/>
      <c r="B2998" s="259"/>
      <c r="C2998" s="406" t="s">
        <v>1283</v>
      </c>
      <c r="D2998" s="356">
        <v>22021002</v>
      </c>
      <c r="E2998" s="259" t="s">
        <v>25</v>
      </c>
      <c r="F2998" s="409"/>
      <c r="G2998" s="404">
        <v>7310000</v>
      </c>
      <c r="H2998" s="304">
        <v>7310000</v>
      </c>
      <c r="I2998" s="304">
        <v>7310000</v>
      </c>
    </row>
    <row r="2999" spans="1:9">
      <c r="A2999" s="357"/>
      <c r="B2999" s="259"/>
      <c r="C2999" s="406" t="s">
        <v>1283</v>
      </c>
      <c r="D2999" s="356">
        <v>22021003</v>
      </c>
      <c r="E2999" s="259" t="s">
        <v>17</v>
      </c>
      <c r="F2999" s="409"/>
      <c r="G2999" s="404">
        <v>40000</v>
      </c>
      <c r="H2999" s="304">
        <v>40000</v>
      </c>
      <c r="I2999" s="304">
        <v>40000</v>
      </c>
    </row>
    <row r="3000" spans="1:9">
      <c r="A3000" s="357"/>
      <c r="B3000" s="259"/>
      <c r="C3000" s="406" t="s">
        <v>1283</v>
      </c>
      <c r="D3000" s="356">
        <v>22021005</v>
      </c>
      <c r="E3000" s="259" t="s">
        <v>155</v>
      </c>
      <c r="F3000" s="409"/>
      <c r="G3000" s="404">
        <v>157000000</v>
      </c>
      <c r="H3000" s="304">
        <v>136000000</v>
      </c>
      <c r="I3000" s="304">
        <v>157000000</v>
      </c>
    </row>
    <row r="3001" spans="1:9">
      <c r="A3001" s="357"/>
      <c r="B3001" s="259"/>
      <c r="C3001" s="406" t="s">
        <v>1283</v>
      </c>
      <c r="D3001" s="356">
        <v>22021014</v>
      </c>
      <c r="E3001" s="259" t="s">
        <v>694</v>
      </c>
      <c r="F3001" s="409"/>
      <c r="G3001" s="404">
        <v>90000</v>
      </c>
      <c r="H3001" s="304">
        <v>90000</v>
      </c>
      <c r="I3001" s="304">
        <v>90000</v>
      </c>
    </row>
    <row r="3002" spans="1:9">
      <c r="A3002" s="357"/>
      <c r="B3002" s="259"/>
      <c r="C3002" s="406" t="s">
        <v>1283</v>
      </c>
      <c r="D3002" s="356">
        <v>22020105</v>
      </c>
      <c r="E3002" s="259" t="s">
        <v>4308</v>
      </c>
      <c r="F3002" s="409">
        <v>9562000</v>
      </c>
      <c r="G3002" s="404"/>
      <c r="H3002" s="304"/>
      <c r="I3002" s="304"/>
    </row>
    <row r="3003" spans="1:9">
      <c r="A3003" s="357"/>
      <c r="B3003" s="259"/>
      <c r="C3003" s="406" t="s">
        <v>1283</v>
      </c>
      <c r="D3003" s="356">
        <v>22020306</v>
      </c>
      <c r="E3003" s="259" t="s">
        <v>4438</v>
      </c>
      <c r="F3003" s="409">
        <v>19787603</v>
      </c>
      <c r="G3003" s="404"/>
      <c r="H3003" s="304"/>
      <c r="I3003" s="304"/>
    </row>
    <row r="3004" spans="1:9" s="310" customFormat="1" ht="31.5">
      <c r="A3004" s="359" t="s">
        <v>217</v>
      </c>
      <c r="B3004" s="308" t="s">
        <v>218</v>
      </c>
      <c r="C3004" s="407" t="s">
        <v>1287</v>
      </c>
      <c r="D3004" s="400"/>
      <c r="E3004" s="308"/>
      <c r="F3004" s="326">
        <f>SUM(F2979:F3003)</f>
        <v>91776203</v>
      </c>
      <c r="G3004" s="326">
        <f t="shared" ref="G3004:I3004" si="23">SUM(G2979:G3003)</f>
        <v>296459500</v>
      </c>
      <c r="H3004" s="326">
        <f t="shared" si="23"/>
        <v>271159500</v>
      </c>
      <c r="I3004" s="326">
        <f t="shared" si="23"/>
        <v>292159500</v>
      </c>
    </row>
    <row r="3005" spans="1:9" s="310" customFormat="1" ht="31.5">
      <c r="A3005" s="359" t="s">
        <v>217</v>
      </c>
      <c r="B3005" s="308" t="s">
        <v>218</v>
      </c>
      <c r="C3005" s="407" t="s">
        <v>1288</v>
      </c>
      <c r="D3005" s="400"/>
      <c r="E3005" s="308"/>
      <c r="F3005" s="326">
        <f>F3004+F2978</f>
        <v>1014633963</v>
      </c>
      <c r="G3005" s="326">
        <f>G3004+G2978</f>
        <v>2576551359.7800002</v>
      </c>
      <c r="H3005" s="326">
        <f>H3004+H2978</f>
        <v>2551251359.7800002</v>
      </c>
      <c r="I3005" s="326">
        <f>I3004+I2978</f>
        <v>2572251359.7800002</v>
      </c>
    </row>
    <row r="3006" spans="1:9" s="310" customFormat="1">
      <c r="A3006" s="359"/>
      <c r="B3006" s="308"/>
      <c r="C3006" s="407"/>
      <c r="D3006" s="400"/>
      <c r="E3006" s="308"/>
      <c r="F3006" s="408"/>
      <c r="G3006" s="404"/>
      <c r="H3006" s="326"/>
      <c r="I3006" s="326"/>
    </row>
    <row r="3007" spans="1:9" s="310" customFormat="1">
      <c r="A3007" s="359" t="s">
        <v>77</v>
      </c>
      <c r="B3007" s="410" t="s">
        <v>78</v>
      </c>
      <c r="C3007" s="407"/>
      <c r="D3007" s="400"/>
      <c r="E3007" s="308"/>
      <c r="F3007" s="408"/>
      <c r="G3007" s="404"/>
      <c r="H3007" s="326"/>
      <c r="I3007" s="326"/>
    </row>
    <row r="3008" spans="1:9">
      <c r="A3008" s="357"/>
      <c r="B3008" s="259"/>
      <c r="C3008" s="402" t="s">
        <v>1281</v>
      </c>
      <c r="D3008" s="356">
        <v>21010101</v>
      </c>
      <c r="E3008" s="259" t="s">
        <v>368</v>
      </c>
      <c r="F3008" s="409">
        <v>64671902</v>
      </c>
      <c r="G3008" s="404">
        <v>32443499.040000007</v>
      </c>
      <c r="H3008" s="304">
        <v>33416804.011200007</v>
      </c>
      <c r="I3008" s="304">
        <v>34419308.131536007</v>
      </c>
    </row>
    <row r="3009" spans="1:9">
      <c r="A3009" s="357"/>
      <c r="B3009" s="259"/>
      <c r="C3009" s="402" t="s">
        <v>1281</v>
      </c>
      <c r="D3009" s="356">
        <v>21020108</v>
      </c>
      <c r="E3009" s="259" t="s">
        <v>381</v>
      </c>
      <c r="F3009" s="409"/>
      <c r="G3009" s="404">
        <v>30000</v>
      </c>
      <c r="H3009" s="304">
        <v>30900</v>
      </c>
      <c r="I3009" s="304">
        <v>31827</v>
      </c>
    </row>
    <row r="3010" spans="1:9">
      <c r="A3010" s="357"/>
      <c r="B3010" s="259"/>
      <c r="C3010" s="402" t="s">
        <v>1281</v>
      </c>
      <c r="D3010" s="356">
        <v>21020118</v>
      </c>
      <c r="E3010" s="259" t="s">
        <v>382</v>
      </c>
      <c r="F3010" s="409"/>
      <c r="G3010" s="404">
        <v>5666448</v>
      </c>
      <c r="H3010" s="304">
        <v>5836441.4400000004</v>
      </c>
      <c r="I3010" s="304">
        <v>6011534.6832000008</v>
      </c>
    </row>
    <row r="3011" spans="1:9">
      <c r="A3011" s="357"/>
      <c r="B3011" s="259"/>
      <c r="C3011" s="402" t="s">
        <v>1281</v>
      </c>
      <c r="D3011" s="356">
        <v>21020104</v>
      </c>
      <c r="E3011" s="259" t="s">
        <v>371</v>
      </c>
      <c r="F3011" s="409"/>
      <c r="G3011" s="404">
        <v>330195.83999999997</v>
      </c>
      <c r="H3011" s="304">
        <v>340101.71519999998</v>
      </c>
      <c r="I3011" s="304">
        <v>350304.76665599999</v>
      </c>
    </row>
    <row r="3012" spans="1:9">
      <c r="A3012" s="357"/>
      <c r="B3012" s="259"/>
      <c r="C3012" s="402" t="s">
        <v>1281</v>
      </c>
      <c r="D3012" s="356">
        <v>21020101</v>
      </c>
      <c r="E3012" s="259" t="s">
        <v>369</v>
      </c>
      <c r="F3012" s="409"/>
      <c r="G3012" s="404">
        <v>3145790.5200000005</v>
      </c>
      <c r="H3012" s="304">
        <v>3240164.2356000007</v>
      </c>
      <c r="I3012" s="304">
        <v>3337369.1626680009</v>
      </c>
    </row>
    <row r="3013" spans="1:9">
      <c r="A3013" s="357"/>
      <c r="B3013" s="259"/>
      <c r="C3013" s="402" t="s">
        <v>1281</v>
      </c>
      <c r="D3013" s="356">
        <v>21020102</v>
      </c>
      <c r="E3013" s="259" t="s">
        <v>99</v>
      </c>
      <c r="F3013" s="409"/>
      <c r="G3013" s="404">
        <v>660391.80000000005</v>
      </c>
      <c r="H3013" s="304">
        <v>680203.55400000012</v>
      </c>
      <c r="I3013" s="304">
        <v>700609.6606200001</v>
      </c>
    </row>
    <row r="3014" spans="1:9">
      <c r="A3014" s="357"/>
      <c r="B3014" s="259"/>
      <c r="C3014" s="402" t="s">
        <v>1281</v>
      </c>
      <c r="D3014" s="356">
        <v>21020103</v>
      </c>
      <c r="E3014" s="259" t="s">
        <v>370</v>
      </c>
      <c r="F3014" s="409"/>
      <c r="G3014" s="404">
        <v>330195.83999999997</v>
      </c>
      <c r="H3014" s="304">
        <v>340101.71519999998</v>
      </c>
      <c r="I3014" s="304">
        <v>350304.76665599999</v>
      </c>
    </row>
    <row r="3015" spans="1:9">
      <c r="A3015" s="357"/>
      <c r="B3015" s="259"/>
      <c r="C3015" s="402" t="s">
        <v>1281</v>
      </c>
      <c r="D3015" s="356">
        <v>21020105</v>
      </c>
      <c r="E3015" s="259" t="s">
        <v>372</v>
      </c>
      <c r="F3015" s="409"/>
      <c r="G3015" s="404">
        <v>66436.08</v>
      </c>
      <c r="H3015" s="304">
        <v>68429.162400000001</v>
      </c>
      <c r="I3015" s="304">
        <v>70482.037272000001</v>
      </c>
    </row>
    <row r="3016" spans="1:9">
      <c r="A3016" s="357"/>
      <c r="B3016" s="259"/>
      <c r="C3016" s="402" t="s">
        <v>1281</v>
      </c>
      <c r="D3016" s="356">
        <v>21020107</v>
      </c>
      <c r="E3016" s="259" t="s">
        <v>383</v>
      </c>
      <c r="F3016" s="409"/>
      <c r="G3016" s="404">
        <v>216000</v>
      </c>
      <c r="H3016" s="304">
        <v>222480</v>
      </c>
      <c r="I3016" s="304">
        <v>229154.4</v>
      </c>
    </row>
    <row r="3017" spans="1:9">
      <c r="A3017" s="357"/>
      <c r="B3017" s="259"/>
      <c r="C3017" s="402" t="s">
        <v>1281</v>
      </c>
      <c r="D3017" s="356">
        <v>21020110</v>
      </c>
      <c r="E3017" s="259" t="s">
        <v>375</v>
      </c>
      <c r="F3017" s="409"/>
      <c r="G3017" s="404">
        <v>1151770.7999999998</v>
      </c>
      <c r="H3017" s="304">
        <v>1186323.9239999999</v>
      </c>
      <c r="I3017" s="304">
        <v>1221913.64172</v>
      </c>
    </row>
    <row r="3018" spans="1:9">
      <c r="A3018" s="357"/>
      <c r="B3018" s="259"/>
      <c r="C3018" s="402" t="s">
        <v>1281</v>
      </c>
      <c r="D3018" s="356">
        <v>21020124</v>
      </c>
      <c r="E3018" s="259" t="s">
        <v>376</v>
      </c>
      <c r="F3018" s="409"/>
      <c r="G3018" s="404">
        <v>786000</v>
      </c>
      <c r="H3018" s="304">
        <v>809580</v>
      </c>
      <c r="I3018" s="304">
        <v>833867.4</v>
      </c>
    </row>
    <row r="3019" spans="1:9">
      <c r="A3019" s="357"/>
      <c r="B3019" s="259"/>
      <c r="C3019" s="402" t="s">
        <v>1281</v>
      </c>
      <c r="D3019" s="356">
        <v>21020119</v>
      </c>
      <c r="E3019" s="259" t="s">
        <v>384</v>
      </c>
      <c r="F3019" s="409"/>
      <c r="G3019" s="404">
        <v>5932269</v>
      </c>
      <c r="H3019" s="304">
        <v>6110237.0700000003</v>
      </c>
      <c r="I3019" s="304">
        <v>6293544.1821000008</v>
      </c>
    </row>
    <row r="3020" spans="1:9">
      <c r="A3020" s="357"/>
      <c r="B3020" s="259"/>
      <c r="C3020" s="402" t="s">
        <v>1281</v>
      </c>
      <c r="D3020" s="356">
        <v>21020148</v>
      </c>
      <c r="E3020" s="259" t="s">
        <v>385</v>
      </c>
      <c r="F3020" s="409"/>
      <c r="G3020" s="404">
        <v>5081334.3600000003</v>
      </c>
      <c r="H3020" s="304">
        <v>5233774.3908000002</v>
      </c>
      <c r="I3020" s="304">
        <v>5390787.6225240007</v>
      </c>
    </row>
    <row r="3021" spans="1:9">
      <c r="A3021" s="357"/>
      <c r="B3021" s="259"/>
      <c r="C3021" s="402" t="s">
        <v>1281</v>
      </c>
      <c r="D3021" s="356">
        <v>21020162</v>
      </c>
      <c r="E3021" s="259" t="s">
        <v>386</v>
      </c>
      <c r="F3021" s="409"/>
      <c r="G3021" s="404">
        <v>1321450.32</v>
      </c>
      <c r="H3021" s="304">
        <v>1361093.8296000001</v>
      </c>
      <c r="I3021" s="304">
        <v>1401926.6444880001</v>
      </c>
    </row>
    <row r="3022" spans="1:9" s="310" customFormat="1" ht="31.5">
      <c r="A3022" s="359" t="s">
        <v>77</v>
      </c>
      <c r="B3022" s="308" t="s">
        <v>78</v>
      </c>
      <c r="C3022" s="405" t="s">
        <v>1282</v>
      </c>
      <c r="D3022" s="400"/>
      <c r="E3022" s="308"/>
      <c r="F3022" s="408">
        <f>SUM(F3008:F3021)</f>
        <v>64671902</v>
      </c>
      <c r="G3022" s="326">
        <f>SUM(G3008:G3021)</f>
        <v>57161781.600000009</v>
      </c>
      <c r="H3022" s="326">
        <f>SUM(H3008:H3021)</f>
        <v>58876635.048000008</v>
      </c>
      <c r="I3022" s="326">
        <f>SUM(I3008:I3021)</f>
        <v>60642934.099439994</v>
      </c>
    </row>
    <row r="3023" spans="1:9">
      <c r="A3023" s="357"/>
      <c r="B3023" s="259"/>
      <c r="C3023" s="406" t="s">
        <v>1283</v>
      </c>
      <c r="D3023" s="356">
        <v>22020105</v>
      </c>
      <c r="E3023" s="259" t="s">
        <v>1250</v>
      </c>
      <c r="F3023" s="409">
        <v>2438310</v>
      </c>
      <c r="G3023" s="404">
        <v>3648000</v>
      </c>
      <c r="H3023" s="304">
        <v>3640000</v>
      </c>
      <c r="I3023" s="304">
        <v>3640000</v>
      </c>
    </row>
    <row r="3024" spans="1:9">
      <c r="A3024" s="357"/>
      <c r="B3024" s="259"/>
      <c r="C3024" s="406" t="s">
        <v>1283</v>
      </c>
      <c r="D3024" s="356">
        <v>22020114</v>
      </c>
      <c r="E3024" s="259" t="s">
        <v>703</v>
      </c>
      <c r="F3024" s="409">
        <v>7486090</v>
      </c>
      <c r="G3024" s="404">
        <v>1610000</v>
      </c>
      <c r="H3024" s="304">
        <v>1610000</v>
      </c>
      <c r="I3024" s="304">
        <v>1610000</v>
      </c>
    </row>
    <row r="3025" spans="1:9">
      <c r="A3025" s="357"/>
      <c r="B3025" s="259"/>
      <c r="C3025" s="406" t="s">
        <v>1283</v>
      </c>
      <c r="D3025" s="400">
        <v>22020209</v>
      </c>
      <c r="E3025" s="259" t="s">
        <v>708</v>
      </c>
      <c r="F3025" s="409"/>
      <c r="G3025" s="404">
        <v>40000</v>
      </c>
      <c r="H3025" s="304">
        <v>40000</v>
      </c>
      <c r="I3025" s="304">
        <v>40000</v>
      </c>
    </row>
    <row r="3026" spans="1:9">
      <c r="A3026" s="357"/>
      <c r="B3026" s="259"/>
      <c r="C3026" s="406" t="s">
        <v>1283</v>
      </c>
      <c r="D3026" s="400">
        <v>22020301</v>
      </c>
      <c r="E3026" s="259" t="s">
        <v>709</v>
      </c>
      <c r="F3026" s="409">
        <v>8930908</v>
      </c>
      <c r="G3026" s="404">
        <v>220000</v>
      </c>
      <c r="H3026" s="304">
        <v>196000</v>
      </c>
      <c r="I3026" s="304">
        <v>196000</v>
      </c>
    </row>
    <row r="3027" spans="1:9">
      <c r="A3027" s="357"/>
      <c r="B3027" s="259"/>
      <c r="C3027" s="406" t="s">
        <v>1283</v>
      </c>
      <c r="D3027" s="400">
        <v>22020303</v>
      </c>
      <c r="E3027" s="259" t="s">
        <v>6</v>
      </c>
      <c r="F3027" s="409"/>
      <c r="G3027" s="404">
        <v>260000</v>
      </c>
      <c r="H3027" s="304">
        <v>0</v>
      </c>
      <c r="I3027" s="304">
        <v>0</v>
      </c>
    </row>
    <row r="3028" spans="1:9">
      <c r="A3028" s="357"/>
      <c r="B3028" s="259"/>
      <c r="C3028" s="406" t="s">
        <v>1283</v>
      </c>
      <c r="D3028" s="400">
        <v>22020305</v>
      </c>
      <c r="E3028" s="259" t="s">
        <v>710</v>
      </c>
      <c r="F3028" s="409">
        <v>1912400</v>
      </c>
      <c r="G3028" s="404">
        <v>10000</v>
      </c>
      <c r="H3028" s="304">
        <v>10000</v>
      </c>
      <c r="I3028" s="304">
        <v>10000</v>
      </c>
    </row>
    <row r="3029" spans="1:9">
      <c r="A3029" s="357"/>
      <c r="B3029" s="259"/>
      <c r="C3029" s="406" t="s">
        <v>1283</v>
      </c>
      <c r="D3029" s="400">
        <v>22020401</v>
      </c>
      <c r="E3029" s="259" t="s">
        <v>711</v>
      </c>
      <c r="F3029" s="409"/>
      <c r="G3029" s="404">
        <v>300000</v>
      </c>
      <c r="H3029" s="304">
        <v>300000</v>
      </c>
      <c r="I3029" s="304">
        <v>300000</v>
      </c>
    </row>
    <row r="3030" spans="1:9">
      <c r="A3030" s="357"/>
      <c r="B3030" s="259"/>
      <c r="C3030" s="406" t="s">
        <v>1283</v>
      </c>
      <c r="D3030" s="400">
        <v>22020405</v>
      </c>
      <c r="E3030" s="259" t="s">
        <v>9</v>
      </c>
      <c r="F3030" s="409"/>
      <c r="G3030" s="404">
        <v>160000</v>
      </c>
      <c r="H3030" s="304">
        <v>160000</v>
      </c>
      <c r="I3030" s="304">
        <v>160000</v>
      </c>
    </row>
    <row r="3031" spans="1:9">
      <c r="A3031" s="357"/>
      <c r="B3031" s="259"/>
      <c r="C3031" s="406" t="s">
        <v>1283</v>
      </c>
      <c r="D3031" s="400">
        <v>22020406</v>
      </c>
      <c r="E3031" s="259" t="s">
        <v>45</v>
      </c>
      <c r="F3031" s="409"/>
      <c r="G3031" s="404">
        <v>375000</v>
      </c>
      <c r="H3031" s="304">
        <v>375000</v>
      </c>
      <c r="I3031" s="304">
        <v>375000</v>
      </c>
    </row>
    <row r="3032" spans="1:9">
      <c r="A3032" s="357"/>
      <c r="B3032" s="259"/>
      <c r="C3032" s="406" t="s">
        <v>1283</v>
      </c>
      <c r="D3032" s="400">
        <v>22020610</v>
      </c>
      <c r="E3032" s="259" t="s">
        <v>85</v>
      </c>
      <c r="F3032" s="409">
        <v>8127700</v>
      </c>
      <c r="G3032" s="404">
        <v>20781000</v>
      </c>
      <c r="H3032" s="304">
        <v>30024000</v>
      </c>
      <c r="I3032" s="304">
        <v>30024000</v>
      </c>
    </row>
    <row r="3033" spans="1:9">
      <c r="A3033" s="357"/>
      <c r="B3033" s="259"/>
      <c r="C3033" s="406" t="s">
        <v>1283</v>
      </c>
      <c r="D3033" s="400">
        <v>22020709</v>
      </c>
      <c r="E3033" s="259" t="s">
        <v>23</v>
      </c>
      <c r="F3033" s="409">
        <v>143430</v>
      </c>
      <c r="G3033" s="404">
        <v>1300000</v>
      </c>
      <c r="H3033" s="304">
        <v>1300000</v>
      </c>
      <c r="I3033" s="304">
        <v>1300000</v>
      </c>
    </row>
    <row r="3034" spans="1:9">
      <c r="A3034" s="357"/>
      <c r="B3034" s="259"/>
      <c r="C3034" s="406" t="s">
        <v>1283</v>
      </c>
      <c r="D3034" s="400">
        <v>22020801</v>
      </c>
      <c r="E3034" s="259" t="s">
        <v>13</v>
      </c>
      <c r="F3034" s="409"/>
      <c r="G3034" s="404">
        <v>1131000</v>
      </c>
      <c r="H3034" s="304">
        <v>1131000</v>
      </c>
      <c r="I3034" s="304">
        <v>1131000</v>
      </c>
    </row>
    <row r="3035" spans="1:9">
      <c r="A3035" s="357"/>
      <c r="B3035" s="259"/>
      <c r="C3035" s="406" t="s">
        <v>1283</v>
      </c>
      <c r="D3035" s="400">
        <v>22020803</v>
      </c>
      <c r="E3035" s="259" t="s">
        <v>712</v>
      </c>
      <c r="F3035" s="409"/>
      <c r="G3035" s="404">
        <v>936000</v>
      </c>
      <c r="H3035" s="304">
        <v>936000</v>
      </c>
      <c r="I3035" s="304">
        <v>936000</v>
      </c>
    </row>
    <row r="3036" spans="1:9">
      <c r="A3036" s="357"/>
      <c r="B3036" s="259"/>
      <c r="C3036" s="406" t="s">
        <v>1283</v>
      </c>
      <c r="D3036" s="400">
        <v>22020901</v>
      </c>
      <c r="E3036" s="259" t="s">
        <v>713</v>
      </c>
      <c r="F3036" s="409"/>
      <c r="G3036" s="404">
        <v>36000</v>
      </c>
      <c r="H3036" s="304">
        <v>36000</v>
      </c>
      <c r="I3036" s="304">
        <v>36000</v>
      </c>
    </row>
    <row r="3037" spans="1:9">
      <c r="A3037" s="357"/>
      <c r="B3037" s="259"/>
      <c r="C3037" s="406" t="s">
        <v>1283</v>
      </c>
      <c r="D3037" s="400">
        <v>22021001</v>
      </c>
      <c r="E3037" s="259" t="s">
        <v>714</v>
      </c>
      <c r="F3037" s="409"/>
      <c r="G3037" s="404">
        <v>870000</v>
      </c>
      <c r="H3037" s="304">
        <v>870000</v>
      </c>
      <c r="I3037" s="304">
        <v>870000</v>
      </c>
    </row>
    <row r="3038" spans="1:9">
      <c r="A3038" s="357"/>
      <c r="B3038" s="259"/>
      <c r="C3038" s="406" t="s">
        <v>1283</v>
      </c>
      <c r="D3038" s="400">
        <v>22021003</v>
      </c>
      <c r="E3038" s="259" t="s">
        <v>17</v>
      </c>
      <c r="F3038" s="409">
        <v>7649600</v>
      </c>
      <c r="G3038" s="404">
        <v>240000</v>
      </c>
      <c r="H3038" s="304">
        <v>240000</v>
      </c>
      <c r="I3038" s="304">
        <v>240000</v>
      </c>
    </row>
    <row r="3039" spans="1:9">
      <c r="A3039" s="357"/>
      <c r="B3039" s="259"/>
      <c r="C3039" s="406" t="s">
        <v>1283</v>
      </c>
      <c r="D3039" s="356">
        <v>22021021</v>
      </c>
      <c r="E3039" s="259" t="s">
        <v>120</v>
      </c>
      <c r="F3039" s="409">
        <v>1912400</v>
      </c>
      <c r="G3039" s="404">
        <v>7850000</v>
      </c>
      <c r="H3039" s="304">
        <v>7850000</v>
      </c>
      <c r="I3039" s="304">
        <v>7850000</v>
      </c>
    </row>
    <row r="3040" spans="1:9">
      <c r="A3040" s="357"/>
      <c r="B3040" s="259"/>
      <c r="C3040" s="406" t="s">
        <v>1283</v>
      </c>
      <c r="D3040" s="356">
        <v>22020108</v>
      </c>
      <c r="E3040" s="259" t="s">
        <v>4462</v>
      </c>
      <c r="F3040" s="409"/>
      <c r="G3040" s="404"/>
      <c r="H3040" s="304"/>
      <c r="I3040" s="304"/>
    </row>
    <row r="3041" spans="1:9">
      <c r="A3041" s="357"/>
      <c r="B3041" s="259"/>
      <c r="C3041" s="406" t="s">
        <v>1283</v>
      </c>
      <c r="D3041" s="356">
        <v>22020416</v>
      </c>
      <c r="E3041" s="259" t="s">
        <v>4463</v>
      </c>
      <c r="F3041" s="409"/>
      <c r="G3041" s="404"/>
      <c r="H3041" s="304"/>
      <c r="I3041" s="304"/>
    </row>
    <row r="3042" spans="1:9">
      <c r="A3042" s="357"/>
      <c r="B3042" s="259"/>
      <c r="C3042" s="406" t="s">
        <v>1283</v>
      </c>
      <c r="D3042" s="356">
        <v>22020803</v>
      </c>
      <c r="E3042" s="259" t="s">
        <v>4464</v>
      </c>
      <c r="F3042" s="409"/>
      <c r="G3042" s="404"/>
      <c r="H3042" s="304"/>
      <c r="I3042" s="304"/>
    </row>
    <row r="3043" spans="1:9">
      <c r="A3043" s="357"/>
      <c r="B3043" s="259"/>
      <c r="C3043" s="406" t="s">
        <v>1283</v>
      </c>
      <c r="D3043" s="356">
        <v>22020605</v>
      </c>
      <c r="E3043" s="259" t="s">
        <v>4465</v>
      </c>
      <c r="F3043" s="409"/>
      <c r="G3043" s="404"/>
      <c r="H3043" s="304"/>
      <c r="I3043" s="304"/>
    </row>
    <row r="3044" spans="1:9" s="310" customFormat="1" ht="31.5">
      <c r="A3044" s="359" t="s">
        <v>77</v>
      </c>
      <c r="B3044" s="308" t="s">
        <v>78</v>
      </c>
      <c r="C3044" s="407" t="s">
        <v>1287</v>
      </c>
      <c r="D3044" s="400"/>
      <c r="E3044" s="308"/>
      <c r="F3044" s="326">
        <f>SUM(F3023:F3043)</f>
        <v>38600838</v>
      </c>
      <c r="G3044" s="326">
        <f t="shared" ref="G3044:I3044" si="24">SUM(G3023:G3043)</f>
        <v>39767000</v>
      </c>
      <c r="H3044" s="326">
        <f t="shared" si="24"/>
        <v>48718000</v>
      </c>
      <c r="I3044" s="326">
        <f t="shared" si="24"/>
        <v>48718000</v>
      </c>
    </row>
    <row r="3045" spans="1:9" s="310" customFormat="1" ht="31.5">
      <c r="A3045" s="359" t="s">
        <v>77</v>
      </c>
      <c r="B3045" s="308" t="s">
        <v>78</v>
      </c>
      <c r="C3045" s="407" t="s">
        <v>1288</v>
      </c>
      <c r="D3045" s="400"/>
      <c r="E3045" s="308"/>
      <c r="F3045" s="326">
        <f>F3044+F3022</f>
        <v>103272740</v>
      </c>
      <c r="G3045" s="326">
        <f>G3044+G3022</f>
        <v>96928781.600000009</v>
      </c>
      <c r="H3045" s="326">
        <f>H3044+H3022</f>
        <v>107594635.04800001</v>
      </c>
      <c r="I3045" s="326">
        <f>I3044+I3022</f>
        <v>109360934.09943999</v>
      </c>
    </row>
    <row r="3046" spans="1:9" s="310" customFormat="1">
      <c r="A3046" s="359"/>
      <c r="B3046" s="308"/>
      <c r="C3046" s="407"/>
      <c r="D3046" s="400"/>
      <c r="E3046" s="308"/>
      <c r="F3046" s="408"/>
      <c r="G3046" s="404"/>
      <c r="H3046" s="326"/>
      <c r="I3046" s="326"/>
    </row>
    <row r="3047" spans="1:9" s="310" customFormat="1">
      <c r="A3047" s="359" t="s">
        <v>1773</v>
      </c>
      <c r="B3047" s="410" t="s">
        <v>715</v>
      </c>
      <c r="C3047" s="407"/>
      <c r="D3047" s="400"/>
      <c r="E3047" s="308"/>
      <c r="F3047" s="408"/>
      <c r="G3047" s="404"/>
      <c r="H3047" s="326"/>
      <c r="I3047" s="326"/>
    </row>
    <row r="3048" spans="1:9">
      <c r="A3048" s="357"/>
      <c r="B3048" s="259"/>
      <c r="C3048" s="402" t="s">
        <v>1281</v>
      </c>
      <c r="D3048" s="356">
        <v>21010101</v>
      </c>
      <c r="E3048" s="259" t="s">
        <v>368</v>
      </c>
      <c r="F3048" s="409">
        <v>85778041</v>
      </c>
      <c r="G3048" s="404">
        <v>31506930.840000004</v>
      </c>
      <c r="H3048" s="304">
        <v>31506930.840000004</v>
      </c>
      <c r="I3048" s="304">
        <v>31506930.840000004</v>
      </c>
    </row>
    <row r="3049" spans="1:9">
      <c r="A3049" s="357"/>
      <c r="B3049" s="259"/>
      <c r="C3049" s="402" t="s">
        <v>1281</v>
      </c>
      <c r="D3049" s="356">
        <v>21020101</v>
      </c>
      <c r="E3049" s="259" t="s">
        <v>369</v>
      </c>
      <c r="F3049" s="409"/>
      <c r="G3049" s="404">
        <v>7807883.1599999983</v>
      </c>
      <c r="H3049" s="304">
        <v>7807883.1599999983</v>
      </c>
      <c r="I3049" s="304">
        <v>7807883.1599999983</v>
      </c>
    </row>
    <row r="3050" spans="1:9">
      <c r="A3050" s="357"/>
      <c r="B3050" s="259"/>
      <c r="C3050" s="402" t="s">
        <v>1281</v>
      </c>
      <c r="D3050" s="356">
        <v>21020102</v>
      </c>
      <c r="E3050" s="259" t="s">
        <v>99</v>
      </c>
      <c r="F3050" s="409"/>
      <c r="G3050" s="404">
        <v>3123163.1999999979</v>
      </c>
      <c r="H3050" s="304">
        <v>3123163.1999999979</v>
      </c>
      <c r="I3050" s="304">
        <v>3123163.1999999979</v>
      </c>
    </row>
    <row r="3051" spans="1:9">
      <c r="A3051" s="357"/>
      <c r="B3051" s="259"/>
      <c r="C3051" s="402" t="s">
        <v>1281</v>
      </c>
      <c r="D3051" s="356">
        <v>21020103</v>
      </c>
      <c r="E3051" s="259" t="s">
        <v>370</v>
      </c>
      <c r="F3051" s="409"/>
      <c r="G3051" s="404">
        <v>1561581.5999999996</v>
      </c>
      <c r="H3051" s="304">
        <v>1561581.5999999996</v>
      </c>
      <c r="I3051" s="304">
        <v>1561581.5999999996</v>
      </c>
    </row>
    <row r="3052" spans="1:9">
      <c r="A3052" s="357"/>
      <c r="B3052" s="259"/>
      <c r="C3052" s="402" t="s">
        <v>1281</v>
      </c>
      <c r="D3052" s="356">
        <v>21020104</v>
      </c>
      <c r="E3052" s="259" t="s">
        <v>371</v>
      </c>
      <c r="F3052" s="409"/>
      <c r="G3052" s="404">
        <v>1561425.5999999996</v>
      </c>
      <c r="H3052" s="304">
        <v>1561425.5999999996</v>
      </c>
      <c r="I3052" s="304">
        <v>1561425.5999999996</v>
      </c>
    </row>
    <row r="3053" spans="1:9">
      <c r="A3053" s="357"/>
      <c r="B3053" s="259"/>
      <c r="C3053" s="402" t="s">
        <v>1281</v>
      </c>
      <c r="D3053" s="356">
        <v>21020105</v>
      </c>
      <c r="E3053" s="259" t="s">
        <v>372</v>
      </c>
      <c r="F3053" s="409"/>
      <c r="G3053" s="404">
        <v>300023.16000000003</v>
      </c>
      <c r="H3053" s="304">
        <v>300023.16000000003</v>
      </c>
      <c r="I3053" s="304">
        <v>300023.16000000003</v>
      </c>
    </row>
    <row r="3054" spans="1:9">
      <c r="A3054" s="357"/>
      <c r="B3054" s="259"/>
      <c r="C3054" s="402" t="s">
        <v>1281</v>
      </c>
      <c r="D3054" s="356">
        <v>21020106</v>
      </c>
      <c r="E3054" s="259" t="s">
        <v>373</v>
      </c>
      <c r="F3054" s="409"/>
      <c r="G3054" s="404">
        <v>3150693.0840000007</v>
      </c>
      <c r="H3054" s="304">
        <v>3150693.0840000007</v>
      </c>
      <c r="I3054" s="304">
        <v>3150693.0840000007</v>
      </c>
    </row>
    <row r="3055" spans="1:9">
      <c r="A3055" s="357"/>
      <c r="B3055" s="259"/>
      <c r="C3055" s="402" t="s">
        <v>1281</v>
      </c>
      <c r="D3055" s="356">
        <v>21020107</v>
      </c>
      <c r="E3055" s="259" t="s">
        <v>374</v>
      </c>
      <c r="F3055" s="409"/>
      <c r="G3055" s="404">
        <v>2160000</v>
      </c>
      <c r="H3055" s="304">
        <v>2160000</v>
      </c>
      <c r="I3055" s="304">
        <v>2160000</v>
      </c>
    </row>
    <row r="3056" spans="1:9" s="310" customFormat="1" ht="31.5">
      <c r="A3056" s="359" t="s">
        <v>1773</v>
      </c>
      <c r="B3056" s="308" t="s">
        <v>715</v>
      </c>
      <c r="C3056" s="405" t="s">
        <v>1282</v>
      </c>
      <c r="D3056" s="400"/>
      <c r="E3056" s="308"/>
      <c r="F3056" s="408">
        <f>SUM(F3048:F3055)</f>
        <v>85778041</v>
      </c>
      <c r="G3056" s="326">
        <f>SUM(G3048:G3055)</f>
        <v>51171700.643999994</v>
      </c>
      <c r="H3056" s="326">
        <f>SUM(H3048:H3055)</f>
        <v>51171700.643999994</v>
      </c>
      <c r="I3056" s="326">
        <f>SUM(I3048:I3055)</f>
        <v>51171700.643999994</v>
      </c>
    </row>
    <row r="3057" spans="1:9">
      <c r="A3057" s="357"/>
      <c r="B3057" s="259"/>
      <c r="C3057" s="406" t="s">
        <v>1283</v>
      </c>
      <c r="D3057" s="356">
        <v>22020105</v>
      </c>
      <c r="E3057" s="259" t="s">
        <v>1250</v>
      </c>
      <c r="F3057" s="409">
        <v>3065577</v>
      </c>
      <c r="G3057" s="404">
        <v>11192000</v>
      </c>
      <c r="H3057" s="304">
        <v>12311200</v>
      </c>
      <c r="I3057" s="304">
        <v>13542320</v>
      </c>
    </row>
    <row r="3058" spans="1:9">
      <c r="A3058" s="357"/>
      <c r="B3058" s="259"/>
      <c r="C3058" s="406" t="s">
        <v>1283</v>
      </c>
      <c r="D3058" s="356">
        <v>22020203</v>
      </c>
      <c r="E3058" s="259" t="s">
        <v>20</v>
      </c>
      <c r="F3058" s="409"/>
      <c r="G3058" s="404">
        <v>2280000</v>
      </c>
      <c r="H3058" s="304">
        <v>2508000</v>
      </c>
      <c r="I3058" s="304">
        <v>2758800</v>
      </c>
    </row>
    <row r="3059" spans="1:9">
      <c r="A3059" s="357"/>
      <c r="B3059" s="259"/>
      <c r="C3059" s="406" t="s">
        <v>1283</v>
      </c>
      <c r="D3059" s="356">
        <v>22020301</v>
      </c>
      <c r="E3059" s="259" t="s">
        <v>5</v>
      </c>
      <c r="F3059" s="409">
        <v>4781000</v>
      </c>
      <c r="G3059" s="404">
        <v>5820600</v>
      </c>
      <c r="H3059" s="304">
        <v>17402660</v>
      </c>
      <c r="I3059" s="304">
        <v>19142926</v>
      </c>
    </row>
    <row r="3060" spans="1:9">
      <c r="A3060" s="357"/>
      <c r="B3060" s="259"/>
      <c r="C3060" s="406" t="s">
        <v>1283</v>
      </c>
      <c r="D3060" s="356">
        <v>22020305</v>
      </c>
      <c r="E3060" s="259" t="s">
        <v>35</v>
      </c>
      <c r="F3060" s="409">
        <v>1213418</v>
      </c>
      <c r="G3060" s="404">
        <v>1550000</v>
      </c>
      <c r="H3060" s="304">
        <v>1705000</v>
      </c>
      <c r="I3060" s="304">
        <v>1875500</v>
      </c>
    </row>
    <row r="3061" spans="1:9">
      <c r="A3061" s="357"/>
      <c r="B3061" s="259"/>
      <c r="C3061" s="406" t="s">
        <v>1283</v>
      </c>
      <c r="D3061" s="356">
        <v>22020315</v>
      </c>
      <c r="E3061" s="259" t="s">
        <v>8</v>
      </c>
      <c r="F3061" s="409">
        <v>1176222</v>
      </c>
      <c r="G3061" s="404">
        <v>2230000</v>
      </c>
      <c r="H3061" s="304">
        <v>2453000</v>
      </c>
      <c r="I3061" s="304">
        <v>2698300</v>
      </c>
    </row>
    <row r="3062" spans="1:9">
      <c r="A3062" s="357"/>
      <c r="B3062" s="259"/>
      <c r="C3062" s="406" t="s">
        <v>1283</v>
      </c>
      <c r="D3062" s="356">
        <v>22020401</v>
      </c>
      <c r="E3062" s="259" t="s">
        <v>1985</v>
      </c>
      <c r="F3062" s="409">
        <v>4417644</v>
      </c>
      <c r="G3062" s="404">
        <v>4800000</v>
      </c>
      <c r="H3062" s="304">
        <v>22880000</v>
      </c>
      <c r="I3062" s="304">
        <v>25168000</v>
      </c>
    </row>
    <row r="3063" spans="1:9">
      <c r="A3063" s="357"/>
      <c r="B3063" s="259"/>
      <c r="C3063" s="406" t="s">
        <v>1283</v>
      </c>
      <c r="D3063" s="356">
        <v>22020404</v>
      </c>
      <c r="E3063" s="259" t="s">
        <v>735</v>
      </c>
      <c r="F3063" s="409">
        <v>736274</v>
      </c>
      <c r="G3063" s="404">
        <v>4084000</v>
      </c>
      <c r="H3063" s="304">
        <v>4492400</v>
      </c>
      <c r="I3063" s="304">
        <v>4941640</v>
      </c>
    </row>
    <row r="3064" spans="1:9">
      <c r="A3064" s="357"/>
      <c r="B3064" s="259"/>
      <c r="C3064" s="406" t="s">
        <v>1283</v>
      </c>
      <c r="D3064" s="356">
        <v>22020405</v>
      </c>
      <c r="E3064" s="259" t="s">
        <v>9</v>
      </c>
      <c r="F3064" s="409">
        <v>956200</v>
      </c>
      <c r="G3064" s="404">
        <v>2720000</v>
      </c>
      <c r="H3064" s="304">
        <v>2992000</v>
      </c>
      <c r="I3064" s="304">
        <v>3291200</v>
      </c>
    </row>
    <row r="3065" spans="1:9">
      <c r="A3065" s="357"/>
      <c r="B3065" s="259"/>
      <c r="C3065" s="406" t="s">
        <v>1283</v>
      </c>
      <c r="D3065" s="356">
        <v>22020507</v>
      </c>
      <c r="E3065" s="259" t="s">
        <v>219</v>
      </c>
      <c r="F3065" s="409">
        <v>23140040</v>
      </c>
      <c r="G3065" s="404">
        <v>30170800</v>
      </c>
      <c r="H3065" s="304">
        <v>113937200</v>
      </c>
      <c r="I3065" s="304">
        <v>123194800</v>
      </c>
    </row>
    <row r="3066" spans="1:9">
      <c r="A3066" s="357"/>
      <c r="B3066" s="259"/>
      <c r="C3066" s="406" t="s">
        <v>1283</v>
      </c>
      <c r="D3066" s="356">
        <v>22020801</v>
      </c>
      <c r="E3066" s="259" t="s">
        <v>13</v>
      </c>
      <c r="F3066" s="409">
        <v>14568681</v>
      </c>
      <c r="G3066" s="404">
        <v>10596600</v>
      </c>
      <c r="H3066" s="304">
        <v>11656260</v>
      </c>
      <c r="I3066" s="304">
        <v>12821886</v>
      </c>
    </row>
    <row r="3067" spans="1:9">
      <c r="A3067" s="357"/>
      <c r="B3067" s="259"/>
      <c r="C3067" s="406" t="s">
        <v>1283</v>
      </c>
      <c r="D3067" s="356">
        <v>22020803</v>
      </c>
      <c r="E3067" s="259" t="s">
        <v>14</v>
      </c>
      <c r="F3067" s="409">
        <v>1514621</v>
      </c>
      <c r="G3067" s="404">
        <v>4614000</v>
      </c>
      <c r="H3067" s="304">
        <v>5075400</v>
      </c>
      <c r="I3067" s="304">
        <v>5582940</v>
      </c>
    </row>
    <row r="3068" spans="1:9">
      <c r="A3068" s="357"/>
      <c r="B3068" s="259"/>
      <c r="C3068" s="406" t="s">
        <v>1283</v>
      </c>
      <c r="D3068" s="356">
        <v>22021001</v>
      </c>
      <c r="E3068" s="259" t="s">
        <v>16</v>
      </c>
      <c r="F3068" s="409">
        <v>4887138</v>
      </c>
      <c r="G3068" s="404">
        <v>6342792.6560000004</v>
      </c>
      <c r="H3068" s="304">
        <v>13577071.921599999</v>
      </c>
      <c r="I3068" s="304">
        <v>14934779.11376</v>
      </c>
    </row>
    <row r="3069" spans="1:9">
      <c r="A3069" s="357"/>
      <c r="B3069" s="259"/>
      <c r="C3069" s="406" t="s">
        <v>1283</v>
      </c>
      <c r="D3069" s="356">
        <v>22021026</v>
      </c>
      <c r="E3069" s="259" t="s">
        <v>19</v>
      </c>
      <c r="F3069" s="409"/>
      <c r="G3069" s="404">
        <v>13829200</v>
      </c>
      <c r="H3069" s="304">
        <v>48212120</v>
      </c>
      <c r="I3069" s="304">
        <v>53033332</v>
      </c>
    </row>
    <row r="3070" spans="1:9">
      <c r="A3070" s="357"/>
      <c r="B3070" s="259"/>
      <c r="C3070" s="406" t="s">
        <v>1283</v>
      </c>
      <c r="D3070" s="356">
        <v>22021027</v>
      </c>
      <c r="E3070" s="259" t="s">
        <v>118</v>
      </c>
      <c r="F3070" s="409">
        <v>2591302</v>
      </c>
      <c r="G3070" s="404">
        <v>20000000</v>
      </c>
      <c r="H3070" s="304">
        <v>22000000</v>
      </c>
      <c r="I3070" s="304">
        <v>24200000</v>
      </c>
    </row>
    <row r="3071" spans="1:9" ht="31.5">
      <c r="A3071" s="357"/>
      <c r="B3071" s="259"/>
      <c r="C3071" s="406" t="s">
        <v>1283</v>
      </c>
      <c r="D3071" s="356">
        <v>22021053</v>
      </c>
      <c r="E3071" s="259" t="s">
        <v>220</v>
      </c>
      <c r="F3071" s="409">
        <v>382522377</v>
      </c>
      <c r="G3071" s="404">
        <v>401329514.15999961</v>
      </c>
      <c r="H3071" s="304">
        <v>401329514.15999961</v>
      </c>
      <c r="I3071" s="304">
        <v>401329514.15999961</v>
      </c>
    </row>
    <row r="3072" spans="1:9" s="310" customFormat="1" ht="31.5">
      <c r="A3072" s="359" t="s">
        <v>1773</v>
      </c>
      <c r="B3072" s="308" t="s">
        <v>715</v>
      </c>
      <c r="C3072" s="407" t="s">
        <v>1287</v>
      </c>
      <c r="D3072" s="400"/>
      <c r="E3072" s="308"/>
      <c r="F3072" s="326">
        <f>SUM(F3057:F3071)</f>
        <v>445570494</v>
      </c>
      <c r="G3072" s="326">
        <f>SUM(G3057:G3071)</f>
        <v>521559506.81599963</v>
      </c>
      <c r="H3072" s="326">
        <f>SUM(H3057:H3071)</f>
        <v>682531826.08159959</v>
      </c>
      <c r="I3072" s="326">
        <f>SUM(I3057:I3071)</f>
        <v>708515937.2737596</v>
      </c>
    </row>
    <row r="3073" spans="1:9" s="310" customFormat="1" ht="31.5">
      <c r="A3073" s="359" t="s">
        <v>1773</v>
      </c>
      <c r="B3073" s="308" t="s">
        <v>715</v>
      </c>
      <c r="C3073" s="407" t="s">
        <v>1288</v>
      </c>
      <c r="D3073" s="400"/>
      <c r="E3073" s="308"/>
      <c r="F3073" s="326">
        <f>F3072+F3056</f>
        <v>531348535</v>
      </c>
      <c r="G3073" s="326">
        <f>G3072+G3056</f>
        <v>572731207.45999956</v>
      </c>
      <c r="H3073" s="326">
        <f>H3072+H3056</f>
        <v>733703526.72559953</v>
      </c>
      <c r="I3073" s="326">
        <f>I3072+I3056</f>
        <v>759687637.91775966</v>
      </c>
    </row>
    <row r="3074" spans="1:9" s="310" customFormat="1">
      <c r="A3074" s="359"/>
      <c r="B3074" s="308"/>
      <c r="C3074" s="407"/>
      <c r="D3074" s="400"/>
      <c r="E3074" s="308"/>
      <c r="F3074" s="408"/>
      <c r="G3074" s="404"/>
      <c r="H3074" s="326"/>
      <c r="I3074" s="326"/>
    </row>
    <row r="3075" spans="1:9" s="310" customFormat="1">
      <c r="A3075" s="359" t="s">
        <v>1774</v>
      </c>
      <c r="B3075" s="308" t="s">
        <v>409</v>
      </c>
      <c r="C3075" s="407"/>
      <c r="D3075" s="400"/>
      <c r="E3075" s="308"/>
      <c r="F3075" s="408"/>
      <c r="G3075" s="404"/>
      <c r="H3075" s="326"/>
      <c r="I3075" s="326"/>
    </row>
    <row r="3076" spans="1:9">
      <c r="A3076" s="357"/>
      <c r="B3076" s="259"/>
      <c r="C3076" s="402" t="s">
        <v>1281</v>
      </c>
      <c r="D3076" s="356">
        <v>21010101</v>
      </c>
      <c r="E3076" s="259" t="s">
        <v>368</v>
      </c>
      <c r="F3076" s="409">
        <v>24675801</v>
      </c>
      <c r="G3076" s="404">
        <v>21876269.759999998</v>
      </c>
      <c r="H3076" s="304">
        <v>21876269.759999998</v>
      </c>
      <c r="I3076" s="304">
        <v>21876269.759999998</v>
      </c>
    </row>
    <row r="3077" spans="1:9">
      <c r="A3077" s="357"/>
      <c r="B3077" s="259"/>
      <c r="C3077" s="402" t="s">
        <v>1281</v>
      </c>
      <c r="D3077" s="356">
        <v>21020104</v>
      </c>
      <c r="E3077" s="259" t="s">
        <v>371</v>
      </c>
      <c r="F3077" s="409"/>
      <c r="G3077" s="404">
        <v>374360.4</v>
      </c>
      <c r="H3077" s="304">
        <v>374360.4</v>
      </c>
      <c r="I3077" s="304">
        <v>374360.4</v>
      </c>
    </row>
    <row r="3078" spans="1:9">
      <c r="A3078" s="357"/>
      <c r="B3078" s="259"/>
      <c r="C3078" s="402" t="s">
        <v>1281</v>
      </c>
      <c r="D3078" s="356">
        <v>21020105</v>
      </c>
      <c r="E3078" s="259" t="s">
        <v>372</v>
      </c>
      <c r="F3078" s="409"/>
      <c r="G3078" s="404">
        <v>374360.4</v>
      </c>
      <c r="H3078" s="304">
        <v>374360.4</v>
      </c>
      <c r="I3078" s="304">
        <v>374360.4</v>
      </c>
    </row>
    <row r="3079" spans="1:9">
      <c r="A3079" s="357"/>
      <c r="B3079" s="259"/>
      <c r="C3079" s="402" t="s">
        <v>1281</v>
      </c>
      <c r="D3079" s="356">
        <v>21020106</v>
      </c>
      <c r="E3079" s="259" t="s">
        <v>373</v>
      </c>
      <c r="F3079" s="409"/>
      <c r="G3079" s="404">
        <v>2187626.9760000003</v>
      </c>
      <c r="H3079" s="304">
        <v>2187626.9760000003</v>
      </c>
      <c r="I3079" s="304">
        <v>2187626.9760000003</v>
      </c>
    </row>
    <row r="3080" spans="1:9">
      <c r="A3080" s="357"/>
      <c r="B3080" s="259"/>
      <c r="C3080" s="402" t="s">
        <v>1281</v>
      </c>
      <c r="D3080" s="356">
        <v>21020107</v>
      </c>
      <c r="E3080" s="259" t="s">
        <v>374</v>
      </c>
      <c r="F3080" s="409"/>
      <c r="G3080" s="404">
        <v>935901</v>
      </c>
      <c r="H3080" s="304">
        <v>935901</v>
      </c>
      <c r="I3080" s="304">
        <v>935901</v>
      </c>
    </row>
    <row r="3081" spans="1:9" s="310" customFormat="1">
      <c r="A3081" s="359" t="s">
        <v>1774</v>
      </c>
      <c r="B3081" s="308" t="s">
        <v>409</v>
      </c>
      <c r="C3081" s="405" t="s">
        <v>1282</v>
      </c>
      <c r="D3081" s="400"/>
      <c r="E3081" s="308"/>
      <c r="F3081" s="408">
        <f>SUM(F3076:F3080)</f>
        <v>24675801</v>
      </c>
      <c r="G3081" s="326">
        <f>SUM(G3076:G3080)</f>
        <v>25748518.535999995</v>
      </c>
      <c r="H3081" s="326">
        <f>SUM(H3076:H3080)</f>
        <v>25748518.535999995</v>
      </c>
      <c r="I3081" s="326">
        <f>SUM(I3076:I3080)</f>
        <v>25748518.535999995</v>
      </c>
    </row>
    <row r="3082" spans="1:9">
      <c r="A3082" s="357"/>
      <c r="B3082" s="259"/>
      <c r="C3082" s="406" t="s">
        <v>1283</v>
      </c>
      <c r="D3082" s="356">
        <v>22020105</v>
      </c>
      <c r="E3082" s="259" t="s">
        <v>1250</v>
      </c>
      <c r="F3082" s="409">
        <v>1835904</v>
      </c>
      <c r="G3082" s="404">
        <v>1835904</v>
      </c>
      <c r="H3082" s="304">
        <v>2100000</v>
      </c>
      <c r="I3082" s="304">
        <v>2100000</v>
      </c>
    </row>
    <row r="3083" spans="1:9">
      <c r="A3083" s="357"/>
      <c r="B3083" s="259"/>
      <c r="C3083" s="406" t="s">
        <v>1283</v>
      </c>
      <c r="D3083" s="356">
        <v>22020114</v>
      </c>
      <c r="E3083" s="259" t="s">
        <v>79</v>
      </c>
      <c r="F3083" s="409"/>
      <c r="G3083" s="404">
        <v>0</v>
      </c>
      <c r="H3083" s="304">
        <v>900000</v>
      </c>
      <c r="I3083" s="304">
        <v>900000</v>
      </c>
    </row>
    <row r="3084" spans="1:9">
      <c r="A3084" s="357"/>
      <c r="B3084" s="259"/>
      <c r="C3084" s="406" t="s">
        <v>1283</v>
      </c>
      <c r="D3084" s="356">
        <v>22020201</v>
      </c>
      <c r="E3084" s="259" t="s">
        <v>115</v>
      </c>
      <c r="F3084" s="409">
        <v>1147440</v>
      </c>
      <c r="G3084" s="404">
        <v>1147440</v>
      </c>
      <c r="H3084" s="304">
        <v>1200000</v>
      </c>
      <c r="I3084" s="304">
        <v>1200000</v>
      </c>
    </row>
    <row r="3085" spans="1:9">
      <c r="A3085" s="357"/>
      <c r="B3085" s="259"/>
      <c r="C3085" s="406" t="s">
        <v>1283</v>
      </c>
      <c r="D3085" s="356">
        <v>22020202</v>
      </c>
      <c r="E3085" s="259" t="s">
        <v>51</v>
      </c>
      <c r="F3085" s="409"/>
      <c r="G3085" s="404">
        <v>0</v>
      </c>
      <c r="H3085" s="304">
        <v>180000</v>
      </c>
      <c r="I3085" s="304">
        <v>180000</v>
      </c>
    </row>
    <row r="3086" spans="1:9">
      <c r="A3086" s="357"/>
      <c r="B3086" s="259"/>
      <c r="C3086" s="406" t="s">
        <v>1283</v>
      </c>
      <c r="D3086" s="356">
        <v>22020203</v>
      </c>
      <c r="E3086" s="259" t="s">
        <v>20</v>
      </c>
      <c r="F3086" s="409">
        <v>114744</v>
      </c>
      <c r="G3086" s="404">
        <v>114744</v>
      </c>
      <c r="H3086" s="304">
        <v>300000</v>
      </c>
      <c r="I3086" s="304">
        <v>300000</v>
      </c>
    </row>
    <row r="3087" spans="1:9">
      <c r="A3087" s="357"/>
      <c r="B3087" s="259"/>
      <c r="C3087" s="406" t="s">
        <v>1283</v>
      </c>
      <c r="D3087" s="356">
        <v>22020205</v>
      </c>
      <c r="E3087" s="259" t="s">
        <v>53</v>
      </c>
      <c r="F3087" s="409"/>
      <c r="G3087" s="404">
        <v>0</v>
      </c>
      <c r="H3087" s="304">
        <v>1200000</v>
      </c>
      <c r="I3087" s="304">
        <v>1200000</v>
      </c>
    </row>
    <row r="3088" spans="1:9">
      <c r="A3088" s="357"/>
      <c r="B3088" s="259"/>
      <c r="C3088" s="406" t="s">
        <v>1283</v>
      </c>
      <c r="D3088" s="356">
        <v>22020209</v>
      </c>
      <c r="E3088" s="259" t="s">
        <v>34</v>
      </c>
      <c r="F3088" s="409"/>
      <c r="G3088" s="404">
        <v>0</v>
      </c>
      <c r="H3088" s="304">
        <v>30000</v>
      </c>
      <c r="I3088" s="304">
        <v>30000</v>
      </c>
    </row>
    <row r="3089" spans="1:9">
      <c r="A3089" s="357"/>
      <c r="B3089" s="259"/>
      <c r="C3089" s="406" t="s">
        <v>1283</v>
      </c>
      <c r="D3089" s="356">
        <v>22020301</v>
      </c>
      <c r="E3089" s="259" t="s">
        <v>5</v>
      </c>
      <c r="F3089" s="409">
        <v>694201</v>
      </c>
      <c r="G3089" s="404">
        <v>694201</v>
      </c>
      <c r="H3089" s="304">
        <v>452100</v>
      </c>
      <c r="I3089" s="304">
        <v>452100</v>
      </c>
    </row>
    <row r="3090" spans="1:9">
      <c r="A3090" s="357"/>
      <c r="B3090" s="259"/>
      <c r="C3090" s="406" t="s">
        <v>1283</v>
      </c>
      <c r="D3090" s="356">
        <v>22020305</v>
      </c>
      <c r="E3090" s="259" t="s">
        <v>35</v>
      </c>
      <c r="F3090" s="409">
        <v>365268</v>
      </c>
      <c r="G3090" s="404">
        <v>365268</v>
      </c>
      <c r="H3090" s="304">
        <v>450000</v>
      </c>
      <c r="I3090" s="304">
        <v>450000</v>
      </c>
    </row>
    <row r="3091" spans="1:9">
      <c r="A3091" s="357"/>
      <c r="B3091" s="259"/>
      <c r="C3091" s="406" t="s">
        <v>1283</v>
      </c>
      <c r="D3091" s="356">
        <v>21020135</v>
      </c>
      <c r="E3091" s="259" t="s">
        <v>57</v>
      </c>
      <c r="F3091" s="409"/>
      <c r="G3091" s="404">
        <v>0</v>
      </c>
      <c r="H3091" s="304">
        <v>3388871</v>
      </c>
      <c r="I3091" s="304">
        <v>3388871</v>
      </c>
    </row>
    <row r="3092" spans="1:9">
      <c r="A3092" s="357"/>
      <c r="B3092" s="259"/>
      <c r="C3092" s="406" t="s">
        <v>1283</v>
      </c>
      <c r="D3092" s="356">
        <v>22020401</v>
      </c>
      <c r="E3092" s="259" t="s">
        <v>1985</v>
      </c>
      <c r="F3092" s="409">
        <v>917953</v>
      </c>
      <c r="G3092" s="404">
        <v>917952</v>
      </c>
      <c r="H3092" s="304">
        <v>480000</v>
      </c>
      <c r="I3092" s="304">
        <v>480000</v>
      </c>
    </row>
    <row r="3093" spans="1:9">
      <c r="A3093" s="357"/>
      <c r="B3093" s="259"/>
      <c r="C3093" s="406" t="s">
        <v>1283</v>
      </c>
      <c r="D3093" s="400">
        <v>22020402</v>
      </c>
      <c r="E3093" s="259" t="s">
        <v>36</v>
      </c>
      <c r="F3093" s="409">
        <v>439852</v>
      </c>
      <c r="G3093" s="404">
        <v>439852</v>
      </c>
      <c r="H3093" s="304"/>
      <c r="I3093" s="304"/>
    </row>
    <row r="3094" spans="1:9">
      <c r="A3094" s="357"/>
      <c r="B3094" s="259"/>
      <c r="C3094" s="406" t="s">
        <v>1283</v>
      </c>
      <c r="D3094" s="356">
        <v>22020405</v>
      </c>
      <c r="E3094" s="259" t="s">
        <v>9</v>
      </c>
      <c r="F3094" s="409">
        <v>181678</v>
      </c>
      <c r="G3094" s="404">
        <v>181678</v>
      </c>
      <c r="H3094" s="304">
        <v>276000</v>
      </c>
      <c r="I3094" s="304">
        <v>276000</v>
      </c>
    </row>
    <row r="3095" spans="1:9">
      <c r="A3095" s="357"/>
      <c r="B3095" s="259"/>
      <c r="C3095" s="406" t="s">
        <v>1283</v>
      </c>
      <c r="D3095" s="400">
        <v>22020114</v>
      </c>
      <c r="E3095" s="259" t="s">
        <v>1709</v>
      </c>
      <c r="F3095" s="409">
        <v>953331</v>
      </c>
      <c r="G3095" s="404">
        <v>953331</v>
      </c>
      <c r="H3095" s="304"/>
      <c r="I3095" s="304"/>
    </row>
    <row r="3096" spans="1:9">
      <c r="A3096" s="357"/>
      <c r="B3096" s="259"/>
      <c r="C3096" s="406" t="s">
        <v>1283</v>
      </c>
      <c r="D3096" s="356">
        <v>22020801</v>
      </c>
      <c r="E3096" s="259" t="s">
        <v>13</v>
      </c>
      <c r="F3096" s="409">
        <v>2371376</v>
      </c>
      <c r="G3096" s="404">
        <v>2371376</v>
      </c>
      <c r="H3096" s="304">
        <v>348000</v>
      </c>
      <c r="I3096" s="304">
        <v>348000</v>
      </c>
    </row>
    <row r="3097" spans="1:9">
      <c r="A3097" s="357"/>
      <c r="B3097" s="259"/>
      <c r="C3097" s="406" t="s">
        <v>1283</v>
      </c>
      <c r="D3097" s="356">
        <v>22020803</v>
      </c>
      <c r="E3097" s="259" t="s">
        <v>14</v>
      </c>
      <c r="F3097" s="409">
        <v>2486120</v>
      </c>
      <c r="G3097" s="404">
        <v>2486120</v>
      </c>
      <c r="H3097" s="304">
        <v>1200000</v>
      </c>
      <c r="I3097" s="304">
        <v>1200000</v>
      </c>
    </row>
    <row r="3098" spans="1:9">
      <c r="A3098" s="357"/>
      <c r="B3098" s="259"/>
      <c r="C3098" s="406" t="s">
        <v>1283</v>
      </c>
      <c r="D3098" s="356">
        <v>22020901</v>
      </c>
      <c r="E3098" s="259" t="s">
        <v>15</v>
      </c>
      <c r="F3098" s="409">
        <v>12679</v>
      </c>
      <c r="G3098" s="404">
        <v>12679</v>
      </c>
      <c r="H3098" s="304">
        <v>26480</v>
      </c>
      <c r="I3098" s="304">
        <v>26480</v>
      </c>
    </row>
    <row r="3099" spans="1:9">
      <c r="A3099" s="357"/>
      <c r="B3099" s="259"/>
      <c r="C3099" s="406" t="s">
        <v>1283</v>
      </c>
      <c r="D3099" s="356">
        <v>22021001</v>
      </c>
      <c r="E3099" s="259" t="s">
        <v>16</v>
      </c>
      <c r="F3099" s="409">
        <v>892613</v>
      </c>
      <c r="G3099" s="404">
        <v>892613</v>
      </c>
      <c r="H3099" s="304">
        <v>1206000</v>
      </c>
      <c r="I3099" s="304">
        <v>1206000</v>
      </c>
    </row>
    <row r="3100" spans="1:9">
      <c r="A3100" s="357"/>
      <c r="B3100" s="259"/>
      <c r="C3100" s="406" t="s">
        <v>1283</v>
      </c>
      <c r="D3100" s="400">
        <v>22021060</v>
      </c>
      <c r="E3100" s="259" t="s">
        <v>141</v>
      </c>
      <c r="F3100" s="409">
        <v>33348431</v>
      </c>
      <c r="G3100" s="404">
        <v>33348431</v>
      </c>
      <c r="H3100" s="304">
        <v>700000</v>
      </c>
      <c r="I3100" s="304">
        <v>700000</v>
      </c>
    </row>
    <row r="3101" spans="1:9" s="310" customFormat="1">
      <c r="A3101" s="357" t="s">
        <v>1774</v>
      </c>
      <c r="B3101" s="308" t="s">
        <v>409</v>
      </c>
      <c r="C3101" s="407" t="s">
        <v>1287</v>
      </c>
      <c r="D3101" s="400"/>
      <c r="E3101" s="308"/>
      <c r="F3101" s="326">
        <f>SUM(F3082:F3100)</f>
        <v>45761590</v>
      </c>
      <c r="G3101" s="326">
        <f>SUM(G3082:G3100)</f>
        <v>45761589</v>
      </c>
      <c r="H3101" s="326">
        <f>SUM(H3082:H3100)</f>
        <v>14437451</v>
      </c>
      <c r="I3101" s="326">
        <f>SUM(I3082:I3100)</f>
        <v>14437451</v>
      </c>
    </row>
    <row r="3102" spans="1:9" s="310" customFormat="1">
      <c r="A3102" s="357" t="s">
        <v>1774</v>
      </c>
      <c r="B3102" s="308" t="s">
        <v>409</v>
      </c>
      <c r="C3102" s="407" t="s">
        <v>1288</v>
      </c>
      <c r="D3102" s="400"/>
      <c r="E3102" s="308"/>
      <c r="F3102" s="326">
        <f>F3101+F3081</f>
        <v>70437391</v>
      </c>
      <c r="G3102" s="326">
        <f>G3101+G3081</f>
        <v>71510107.535999998</v>
      </c>
      <c r="H3102" s="326">
        <f>H3101+H3081</f>
        <v>40185969.535999998</v>
      </c>
      <c r="I3102" s="326">
        <f>I3101+I3081</f>
        <v>40185969.535999998</v>
      </c>
    </row>
    <row r="3103" spans="1:9" s="310" customFormat="1">
      <c r="A3103" s="357"/>
      <c r="B3103" s="308"/>
      <c r="C3103" s="407"/>
      <c r="D3103" s="400"/>
      <c r="E3103" s="308"/>
      <c r="F3103" s="408"/>
      <c r="G3103" s="404"/>
      <c r="H3103" s="326"/>
      <c r="I3103" s="326"/>
    </row>
    <row r="3104" spans="1:9" s="310" customFormat="1">
      <c r="A3104" s="359" t="s">
        <v>1775</v>
      </c>
      <c r="B3104" s="308" t="s">
        <v>144</v>
      </c>
      <c r="C3104" s="407"/>
      <c r="D3104" s="400"/>
      <c r="E3104" s="308"/>
      <c r="F3104" s="408"/>
      <c r="G3104" s="404"/>
      <c r="H3104" s="326"/>
      <c r="I3104" s="326"/>
    </row>
    <row r="3105" spans="1:9">
      <c r="A3105" s="357"/>
      <c r="B3105" s="259"/>
      <c r="C3105" s="402" t="s">
        <v>1281</v>
      </c>
      <c r="D3105" s="356">
        <v>21010101</v>
      </c>
      <c r="E3105" s="259" t="s">
        <v>368</v>
      </c>
      <c r="F3105" s="409">
        <v>159020839</v>
      </c>
      <c r="G3105" s="404">
        <v>121271785.55999997</v>
      </c>
      <c r="H3105" s="304">
        <v>121271785.55999997</v>
      </c>
      <c r="I3105" s="304">
        <v>121271785.55999997</v>
      </c>
    </row>
    <row r="3106" spans="1:9">
      <c r="A3106" s="357"/>
      <c r="B3106" s="259"/>
      <c r="C3106" s="402" t="s">
        <v>1281</v>
      </c>
      <c r="D3106" s="356">
        <v>21020101</v>
      </c>
      <c r="E3106" s="259" t="s">
        <v>369</v>
      </c>
      <c r="F3106" s="409"/>
      <c r="G3106" s="404">
        <v>3566208.5999999996</v>
      </c>
      <c r="H3106" s="304">
        <v>3566208.5999999996</v>
      </c>
      <c r="I3106" s="304">
        <v>3566208.5999999996</v>
      </c>
    </row>
    <row r="3107" spans="1:9">
      <c r="A3107" s="357"/>
      <c r="B3107" s="259"/>
      <c r="C3107" s="402" t="s">
        <v>1281</v>
      </c>
      <c r="D3107" s="356">
        <v>21020102</v>
      </c>
      <c r="E3107" s="259" t="s">
        <v>99</v>
      </c>
      <c r="F3107" s="409"/>
      <c r="G3107" s="404">
        <v>1363069.08</v>
      </c>
      <c r="H3107" s="304">
        <v>1363069.08</v>
      </c>
      <c r="I3107" s="304">
        <v>1363069.08</v>
      </c>
    </row>
    <row r="3108" spans="1:9">
      <c r="A3108" s="357"/>
      <c r="B3108" s="259"/>
      <c r="C3108" s="402" t="s">
        <v>1281</v>
      </c>
      <c r="D3108" s="356">
        <v>21020103</v>
      </c>
      <c r="E3108" s="259" t="s">
        <v>370</v>
      </c>
      <c r="F3108" s="409"/>
      <c r="G3108" s="404">
        <v>691011.96</v>
      </c>
      <c r="H3108" s="304">
        <v>691011.96</v>
      </c>
      <c r="I3108" s="304">
        <v>691011.96</v>
      </c>
    </row>
    <row r="3109" spans="1:9">
      <c r="A3109" s="357"/>
      <c r="B3109" s="259"/>
      <c r="C3109" s="402" t="s">
        <v>1281</v>
      </c>
      <c r="D3109" s="356">
        <v>21020104</v>
      </c>
      <c r="E3109" s="259" t="s">
        <v>371</v>
      </c>
      <c r="F3109" s="409"/>
      <c r="G3109" s="404">
        <v>713279.88000000012</v>
      </c>
      <c r="H3109" s="304">
        <v>713279.88000000012</v>
      </c>
      <c r="I3109" s="304">
        <v>713279.88000000012</v>
      </c>
    </row>
    <row r="3110" spans="1:9">
      <c r="A3110" s="357"/>
      <c r="B3110" s="259"/>
      <c r="C3110" s="402" t="s">
        <v>1281</v>
      </c>
      <c r="D3110" s="356">
        <v>21020105</v>
      </c>
      <c r="E3110" s="259" t="s">
        <v>372</v>
      </c>
      <c r="F3110" s="409"/>
      <c r="G3110" s="404">
        <v>98756.51999999999</v>
      </c>
      <c r="H3110" s="304">
        <v>98756.51999999999</v>
      </c>
      <c r="I3110" s="304">
        <v>98756.51999999999</v>
      </c>
    </row>
    <row r="3111" spans="1:9">
      <c r="A3111" s="357"/>
      <c r="B3111" s="259"/>
      <c r="C3111" s="402" t="s">
        <v>1281</v>
      </c>
      <c r="D3111" s="356">
        <v>21020107</v>
      </c>
      <c r="E3111" s="259" t="s">
        <v>374</v>
      </c>
      <c r="F3111" s="409"/>
      <c r="G3111" s="404">
        <v>44353825.559999995</v>
      </c>
      <c r="H3111" s="304">
        <v>44353825.559999995</v>
      </c>
      <c r="I3111" s="304">
        <v>44353825.559999995</v>
      </c>
    </row>
    <row r="3112" spans="1:9">
      <c r="A3112" s="357"/>
      <c r="B3112" s="259"/>
      <c r="C3112" s="402" t="s">
        <v>1281</v>
      </c>
      <c r="D3112" s="356">
        <v>21020106</v>
      </c>
      <c r="E3112" s="259" t="s">
        <v>373</v>
      </c>
      <c r="F3112" s="409"/>
      <c r="G3112" s="404">
        <v>12127178.555999998</v>
      </c>
      <c r="H3112" s="304">
        <v>12127178.555999998</v>
      </c>
      <c r="I3112" s="304">
        <v>12127178.555999998</v>
      </c>
    </row>
    <row r="3113" spans="1:9" s="310" customFormat="1">
      <c r="A3113" s="359" t="s">
        <v>1775</v>
      </c>
      <c r="B3113" s="308" t="s">
        <v>144</v>
      </c>
      <c r="C3113" s="405" t="s">
        <v>1282</v>
      </c>
      <c r="D3113" s="400"/>
      <c r="E3113" s="308"/>
      <c r="F3113" s="408">
        <f>SUM(F3105:F3112)</f>
        <v>159020839</v>
      </c>
      <c r="G3113" s="326">
        <f>SUM(G3105:G3112)</f>
        <v>184185115.71599993</v>
      </c>
      <c r="H3113" s="326">
        <f>SUM(H3105:H3112)</f>
        <v>184185115.71599993</v>
      </c>
      <c r="I3113" s="326">
        <f>SUM(I3105:I3112)</f>
        <v>184185115.71599993</v>
      </c>
    </row>
    <row r="3114" spans="1:9">
      <c r="A3114" s="357"/>
      <c r="B3114" s="259"/>
      <c r="C3114" s="406" t="s">
        <v>1283</v>
      </c>
      <c r="D3114" s="356">
        <v>22020105</v>
      </c>
      <c r="E3114" s="259" t="s">
        <v>1250</v>
      </c>
      <c r="F3114" s="409">
        <v>5788835</v>
      </c>
      <c r="G3114" s="404">
        <v>6390000</v>
      </c>
      <c r="H3114" s="304">
        <v>10500000</v>
      </c>
      <c r="I3114" s="304">
        <v>10500000</v>
      </c>
    </row>
    <row r="3115" spans="1:9">
      <c r="A3115" s="357"/>
      <c r="B3115" s="259"/>
      <c r="C3115" s="406" t="s">
        <v>1283</v>
      </c>
      <c r="D3115" s="356">
        <v>22020301</v>
      </c>
      <c r="E3115" s="259" t="s">
        <v>5</v>
      </c>
      <c r="F3115" s="409">
        <v>1147440</v>
      </c>
      <c r="G3115" s="404">
        <v>600000</v>
      </c>
      <c r="H3115" s="304">
        <v>600000</v>
      </c>
      <c r="I3115" s="304">
        <v>600000</v>
      </c>
    </row>
    <row r="3116" spans="1:9">
      <c r="A3116" s="357"/>
      <c r="B3116" s="259"/>
      <c r="C3116" s="406" t="s">
        <v>1283</v>
      </c>
      <c r="D3116" s="356">
        <v>22020305</v>
      </c>
      <c r="E3116" s="259" t="s">
        <v>35</v>
      </c>
      <c r="F3116" s="409"/>
      <c r="G3116" s="404">
        <v>30500000</v>
      </c>
      <c r="H3116" s="304">
        <v>29500000</v>
      </c>
      <c r="I3116" s="304">
        <v>29500000</v>
      </c>
    </row>
    <row r="3117" spans="1:9">
      <c r="A3117" s="357"/>
      <c r="B3117" s="259"/>
      <c r="C3117" s="406" t="s">
        <v>1283</v>
      </c>
      <c r="D3117" s="356">
        <v>21020135</v>
      </c>
      <c r="E3117" s="259" t="s">
        <v>57</v>
      </c>
      <c r="F3117" s="409">
        <v>13979644</v>
      </c>
      <c r="G3117" s="404">
        <v>22740000</v>
      </c>
      <c r="H3117" s="304">
        <v>22740000</v>
      </c>
      <c r="I3117" s="304">
        <v>22740000</v>
      </c>
    </row>
    <row r="3118" spans="1:9">
      <c r="A3118" s="357"/>
      <c r="B3118" s="259"/>
      <c r="C3118" s="406" t="s">
        <v>1283</v>
      </c>
      <c r="D3118" s="356">
        <v>22020315</v>
      </c>
      <c r="E3118" s="259" t="s">
        <v>8</v>
      </c>
      <c r="F3118" s="409"/>
      <c r="G3118" s="404">
        <v>600000</v>
      </c>
      <c r="H3118" s="304">
        <v>600000</v>
      </c>
      <c r="I3118" s="304">
        <v>600000</v>
      </c>
    </row>
    <row r="3119" spans="1:9">
      <c r="A3119" s="357"/>
      <c r="B3119" s="259"/>
      <c r="C3119" s="406" t="s">
        <v>1283</v>
      </c>
      <c r="D3119" s="356">
        <v>22020401</v>
      </c>
      <c r="E3119" s="259" t="s">
        <v>1985</v>
      </c>
      <c r="F3119" s="409">
        <v>286860</v>
      </c>
      <c r="G3119" s="404">
        <v>3600000</v>
      </c>
      <c r="H3119" s="304">
        <v>3600000</v>
      </c>
      <c r="I3119" s="304">
        <v>3600000</v>
      </c>
    </row>
    <row r="3120" spans="1:9">
      <c r="A3120" s="357"/>
      <c r="B3120" s="259"/>
      <c r="C3120" s="406" t="s">
        <v>1283</v>
      </c>
      <c r="D3120" s="356">
        <v>22020402</v>
      </c>
      <c r="E3120" s="259" t="s">
        <v>36</v>
      </c>
      <c r="F3120" s="409">
        <v>286860</v>
      </c>
      <c r="G3120" s="404">
        <v>3600000</v>
      </c>
      <c r="H3120" s="304">
        <v>3600000</v>
      </c>
      <c r="I3120" s="304">
        <v>3600000</v>
      </c>
    </row>
    <row r="3121" spans="1:9">
      <c r="A3121" s="357"/>
      <c r="B3121" s="259"/>
      <c r="C3121" s="406" t="s">
        <v>1283</v>
      </c>
      <c r="D3121" s="356">
        <v>22020406</v>
      </c>
      <c r="E3121" s="259" t="s">
        <v>45</v>
      </c>
      <c r="F3121" s="409"/>
      <c r="G3121" s="404">
        <v>288000</v>
      </c>
      <c r="H3121" s="304">
        <v>288000</v>
      </c>
      <c r="I3121" s="304">
        <v>288000</v>
      </c>
    </row>
    <row r="3122" spans="1:9">
      <c r="A3122" s="357"/>
      <c r="B3122" s="259"/>
      <c r="C3122" s="406" t="s">
        <v>1283</v>
      </c>
      <c r="D3122" s="356">
        <v>22020114</v>
      </c>
      <c r="E3122" s="259" t="s">
        <v>716</v>
      </c>
      <c r="F3122" s="409"/>
      <c r="G3122" s="404">
        <v>0</v>
      </c>
      <c r="H3122" s="304">
        <v>12100000</v>
      </c>
      <c r="I3122" s="304">
        <v>12100000</v>
      </c>
    </row>
    <row r="3123" spans="1:9">
      <c r="A3123" s="357"/>
      <c r="B3123" s="259"/>
      <c r="C3123" s="406" t="s">
        <v>1283</v>
      </c>
      <c r="D3123" s="356">
        <v>22020505</v>
      </c>
      <c r="E3123" s="259" t="s">
        <v>145</v>
      </c>
      <c r="F3123" s="409"/>
      <c r="G3123" s="404">
        <v>10000000</v>
      </c>
      <c r="H3123" s="304">
        <v>10000000</v>
      </c>
      <c r="I3123" s="304">
        <v>10000000</v>
      </c>
    </row>
    <row r="3124" spans="1:9">
      <c r="A3124" s="357"/>
      <c r="B3124" s="259"/>
      <c r="C3124" s="406" t="s">
        <v>1283</v>
      </c>
      <c r="D3124" s="356">
        <v>22020703</v>
      </c>
      <c r="E3124" s="259" t="s">
        <v>41</v>
      </c>
      <c r="F3124" s="409">
        <v>22283285</v>
      </c>
      <c r="G3124" s="404">
        <v>318600000</v>
      </c>
      <c r="H3124" s="304">
        <v>112800000</v>
      </c>
      <c r="I3124" s="304">
        <v>112800000</v>
      </c>
    </row>
    <row r="3125" spans="1:9">
      <c r="A3125" s="357"/>
      <c r="B3125" s="259"/>
      <c r="C3125" s="406" t="s">
        <v>1283</v>
      </c>
      <c r="D3125" s="356">
        <v>22020801</v>
      </c>
      <c r="E3125" s="259" t="s">
        <v>13</v>
      </c>
      <c r="F3125" s="409">
        <v>478100</v>
      </c>
      <c r="G3125" s="404">
        <v>3600000</v>
      </c>
      <c r="H3125" s="304">
        <v>3600000</v>
      </c>
      <c r="I3125" s="304">
        <v>3600000</v>
      </c>
    </row>
    <row r="3126" spans="1:9">
      <c r="A3126" s="357"/>
      <c r="B3126" s="259"/>
      <c r="C3126" s="406" t="s">
        <v>1283</v>
      </c>
      <c r="D3126" s="356">
        <v>22020901</v>
      </c>
      <c r="E3126" s="259" t="s">
        <v>15</v>
      </c>
      <c r="F3126" s="409">
        <v>38248</v>
      </c>
      <c r="G3126" s="404">
        <v>60000</v>
      </c>
      <c r="H3126" s="304">
        <v>60000</v>
      </c>
      <c r="I3126" s="304">
        <v>60000</v>
      </c>
    </row>
    <row r="3127" spans="1:9">
      <c r="A3127" s="357"/>
      <c r="B3127" s="259"/>
      <c r="C3127" s="406" t="s">
        <v>1283</v>
      </c>
      <c r="D3127" s="356">
        <v>22021001</v>
      </c>
      <c r="E3127" s="259" t="s">
        <v>16</v>
      </c>
      <c r="F3127" s="409">
        <v>114744</v>
      </c>
      <c r="G3127" s="404">
        <v>6700000</v>
      </c>
      <c r="H3127" s="304">
        <v>6450000</v>
      </c>
      <c r="I3127" s="304">
        <v>5825000</v>
      </c>
    </row>
    <row r="3128" spans="1:9">
      <c r="A3128" s="357"/>
      <c r="B3128" s="259"/>
      <c r="C3128" s="406" t="s">
        <v>1283</v>
      </c>
      <c r="D3128" s="356">
        <v>22021002</v>
      </c>
      <c r="E3128" s="259" t="s">
        <v>25</v>
      </c>
      <c r="F3128" s="409"/>
      <c r="G3128" s="404">
        <v>36400000</v>
      </c>
      <c r="H3128" s="304">
        <v>30200000</v>
      </c>
      <c r="I3128" s="304">
        <v>15200000</v>
      </c>
    </row>
    <row r="3129" spans="1:9">
      <c r="A3129" s="357"/>
      <c r="B3129" s="259"/>
      <c r="C3129" s="406" t="s">
        <v>1283</v>
      </c>
      <c r="D3129" s="356">
        <v>22021003</v>
      </c>
      <c r="E3129" s="259" t="s">
        <v>17</v>
      </c>
      <c r="F3129" s="409"/>
      <c r="G3129" s="404">
        <v>7200000</v>
      </c>
      <c r="H3129" s="304">
        <v>7200000</v>
      </c>
      <c r="I3129" s="304">
        <v>7200000</v>
      </c>
    </row>
    <row r="3130" spans="1:9">
      <c r="A3130" s="357"/>
      <c r="B3130" s="259"/>
      <c r="C3130" s="406" t="s">
        <v>1283</v>
      </c>
      <c r="D3130" s="356">
        <v>22021017</v>
      </c>
      <c r="E3130" s="259" t="s">
        <v>119</v>
      </c>
      <c r="F3130" s="409"/>
      <c r="G3130" s="404">
        <v>35000000</v>
      </c>
      <c r="H3130" s="304">
        <v>35000000</v>
      </c>
      <c r="I3130" s="304">
        <v>35000000</v>
      </c>
    </row>
    <row r="3131" spans="1:9">
      <c r="A3131" s="357"/>
      <c r="B3131" s="259"/>
      <c r="C3131" s="406" t="s">
        <v>1283</v>
      </c>
      <c r="D3131" s="356">
        <v>22021029</v>
      </c>
      <c r="E3131" s="259" t="s">
        <v>121</v>
      </c>
      <c r="F3131" s="409"/>
      <c r="G3131" s="404">
        <v>3000000</v>
      </c>
      <c r="H3131" s="304">
        <v>3000000</v>
      </c>
      <c r="I3131" s="304">
        <v>3000000</v>
      </c>
    </row>
    <row r="3132" spans="1:9">
      <c r="A3132" s="357"/>
      <c r="B3132" s="259"/>
      <c r="C3132" s="406" t="s">
        <v>1283</v>
      </c>
      <c r="D3132" s="356">
        <v>22021031</v>
      </c>
      <c r="E3132" s="259" t="s">
        <v>133</v>
      </c>
      <c r="F3132" s="409">
        <v>23905000</v>
      </c>
      <c r="G3132" s="404">
        <v>41760000</v>
      </c>
      <c r="H3132" s="304">
        <v>41760000</v>
      </c>
      <c r="I3132" s="304">
        <v>41760000</v>
      </c>
    </row>
    <row r="3133" spans="1:9">
      <c r="A3133" s="357"/>
      <c r="B3133" s="259"/>
      <c r="C3133" s="406" t="s">
        <v>1283</v>
      </c>
      <c r="D3133" s="356">
        <v>22021050</v>
      </c>
      <c r="E3133" s="259" t="s">
        <v>135</v>
      </c>
      <c r="F3133" s="409"/>
      <c r="G3133" s="404">
        <v>50600000</v>
      </c>
      <c r="H3133" s="304">
        <v>30400000</v>
      </c>
      <c r="I3133" s="304">
        <v>20400000</v>
      </c>
    </row>
    <row r="3134" spans="1:9">
      <c r="A3134" s="357"/>
      <c r="B3134" s="259"/>
      <c r="C3134" s="406" t="s">
        <v>1283</v>
      </c>
      <c r="D3134" s="356">
        <v>22021060</v>
      </c>
      <c r="E3134" s="259" t="s">
        <v>141</v>
      </c>
      <c r="F3134" s="409"/>
      <c r="G3134" s="404">
        <v>34000000</v>
      </c>
      <c r="H3134" s="304">
        <v>37000000</v>
      </c>
      <c r="I3134" s="304">
        <v>37000000</v>
      </c>
    </row>
    <row r="3135" spans="1:9">
      <c r="A3135" s="357"/>
      <c r="B3135" s="259"/>
      <c r="C3135" s="406" t="s">
        <v>1283</v>
      </c>
      <c r="D3135" s="356">
        <v>22020404</v>
      </c>
      <c r="E3135" s="259" t="s">
        <v>735</v>
      </c>
      <c r="F3135" s="409">
        <v>286860</v>
      </c>
      <c r="G3135" s="404"/>
      <c r="H3135" s="304"/>
      <c r="I3135" s="304"/>
    </row>
    <row r="3136" spans="1:9">
      <c r="A3136" s="357"/>
      <c r="B3136" s="259"/>
      <c r="C3136" s="406" t="s">
        <v>1283</v>
      </c>
      <c r="D3136" s="356">
        <v>22020405</v>
      </c>
      <c r="E3136" s="259" t="s">
        <v>9</v>
      </c>
      <c r="F3136" s="409">
        <v>191240</v>
      </c>
      <c r="G3136" s="404"/>
      <c r="H3136" s="304"/>
      <c r="I3136" s="304"/>
    </row>
    <row r="3137" spans="1:9">
      <c r="A3137" s="357"/>
      <c r="B3137" s="259"/>
      <c r="C3137" s="406" t="s">
        <v>1283</v>
      </c>
      <c r="D3137" s="356">
        <v>22020803</v>
      </c>
      <c r="E3137" s="259" t="s">
        <v>14</v>
      </c>
      <c r="F3137" s="409">
        <v>478100</v>
      </c>
      <c r="G3137" s="404"/>
      <c r="H3137" s="304"/>
      <c r="I3137" s="304"/>
    </row>
    <row r="3138" spans="1:9" s="310" customFormat="1">
      <c r="A3138" s="359" t="s">
        <v>1775</v>
      </c>
      <c r="B3138" s="308" t="s">
        <v>144</v>
      </c>
      <c r="C3138" s="407" t="s">
        <v>1287</v>
      </c>
      <c r="D3138" s="400"/>
      <c r="E3138" s="308"/>
      <c r="F3138" s="326">
        <f>SUM(F3114:F3137)</f>
        <v>69265216</v>
      </c>
      <c r="G3138" s="326">
        <f>SUM(G3114:G3137)</f>
        <v>615238000</v>
      </c>
      <c r="H3138" s="326">
        <f>SUM(H3114:H3137)</f>
        <v>400998000</v>
      </c>
      <c r="I3138" s="326">
        <f>SUM(I3114:I3137)</f>
        <v>375373000</v>
      </c>
    </row>
    <row r="3139" spans="1:9" s="310" customFormat="1">
      <c r="A3139" s="359" t="s">
        <v>1775</v>
      </c>
      <c r="B3139" s="308" t="s">
        <v>144</v>
      </c>
      <c r="C3139" s="407" t="s">
        <v>1288</v>
      </c>
      <c r="D3139" s="400"/>
      <c r="E3139" s="308"/>
      <c r="F3139" s="326">
        <f>F3138+F3113</f>
        <v>228286055</v>
      </c>
      <c r="G3139" s="326">
        <f>G3138+G3113</f>
        <v>799423115.71599996</v>
      </c>
      <c r="H3139" s="326">
        <f>H3138+H3113</f>
        <v>585183115.71599996</v>
      </c>
      <c r="I3139" s="326">
        <f>I3138+I3113</f>
        <v>559558115.71599996</v>
      </c>
    </row>
    <row r="3140" spans="1:9" s="310" customFormat="1">
      <c r="A3140" s="359"/>
      <c r="B3140" s="308"/>
      <c r="C3140" s="407"/>
      <c r="D3140" s="400"/>
      <c r="E3140" s="308"/>
      <c r="F3140" s="408"/>
      <c r="G3140" s="404"/>
      <c r="H3140" s="326"/>
      <c r="I3140" s="326"/>
    </row>
    <row r="3141" spans="1:9" s="310" customFormat="1">
      <c r="A3141" s="359" t="s">
        <v>1776</v>
      </c>
      <c r="B3141" s="308" t="s">
        <v>146</v>
      </c>
      <c r="C3141" s="407"/>
      <c r="D3141" s="400"/>
      <c r="E3141" s="308"/>
      <c r="F3141" s="408"/>
      <c r="G3141" s="404"/>
      <c r="H3141" s="326"/>
      <c r="I3141" s="326"/>
    </row>
    <row r="3142" spans="1:9" ht="18" customHeight="1">
      <c r="A3142" s="357"/>
      <c r="B3142" s="259"/>
      <c r="C3142" s="402" t="s">
        <v>1281</v>
      </c>
      <c r="D3142" s="356">
        <v>21010101</v>
      </c>
      <c r="E3142" s="259" t="s">
        <v>368</v>
      </c>
      <c r="F3142" s="409">
        <v>757343339</v>
      </c>
      <c r="G3142" s="404">
        <v>645240340.79759836</v>
      </c>
      <c r="H3142" s="304">
        <v>645240340.79759836</v>
      </c>
      <c r="I3142" s="304">
        <v>645240340.79759836</v>
      </c>
    </row>
    <row r="3143" spans="1:9" ht="18" customHeight="1">
      <c r="A3143" s="357"/>
      <c r="B3143" s="259"/>
      <c r="C3143" s="402" t="s">
        <v>1281</v>
      </c>
      <c r="D3143" s="356">
        <v>21020104</v>
      </c>
      <c r="E3143" s="259" t="s">
        <v>371</v>
      </c>
      <c r="F3143" s="409"/>
      <c r="G3143" s="404">
        <v>374360.4</v>
      </c>
      <c r="H3143" s="304">
        <v>374360.4</v>
      </c>
      <c r="I3143" s="304">
        <v>374360.4</v>
      </c>
    </row>
    <row r="3144" spans="1:9" ht="18" customHeight="1">
      <c r="A3144" s="357"/>
      <c r="B3144" s="259"/>
      <c r="C3144" s="402" t="s">
        <v>1281</v>
      </c>
      <c r="D3144" s="356">
        <v>21020105</v>
      </c>
      <c r="E3144" s="259" t="s">
        <v>372</v>
      </c>
      <c r="F3144" s="409"/>
      <c r="G3144" s="404">
        <v>374360.4</v>
      </c>
      <c r="H3144" s="304">
        <v>374360.4</v>
      </c>
      <c r="I3144" s="304">
        <v>374360.4</v>
      </c>
    </row>
    <row r="3145" spans="1:9" ht="18" customHeight="1">
      <c r="A3145" s="357"/>
      <c r="B3145" s="259"/>
      <c r="C3145" s="402" t="s">
        <v>1281</v>
      </c>
      <c r="D3145" s="400">
        <v>21020106</v>
      </c>
      <c r="E3145" s="259" t="s">
        <v>373</v>
      </c>
      <c r="F3145" s="409"/>
      <c r="G3145" s="404">
        <v>64524034.079759851</v>
      </c>
      <c r="H3145" s="304">
        <v>64524034.079759851</v>
      </c>
      <c r="I3145" s="304">
        <v>64524034.079759851</v>
      </c>
    </row>
    <row r="3146" spans="1:9" ht="18" customHeight="1">
      <c r="A3146" s="357"/>
      <c r="B3146" s="259"/>
      <c r="C3146" s="402" t="s">
        <v>1281</v>
      </c>
      <c r="D3146" s="356">
        <v>21020107</v>
      </c>
      <c r="E3146" s="259" t="s">
        <v>374</v>
      </c>
      <c r="F3146" s="409"/>
      <c r="G3146" s="404">
        <v>23756089.800000019</v>
      </c>
      <c r="H3146" s="304">
        <v>23756089.800000019</v>
      </c>
      <c r="I3146" s="304">
        <v>23756089.800000019</v>
      </c>
    </row>
    <row r="3147" spans="1:9" ht="18" customHeight="1">
      <c r="A3147" s="357"/>
      <c r="B3147" s="259"/>
      <c r="C3147" s="402" t="s">
        <v>1281</v>
      </c>
      <c r="D3147" s="400">
        <v>21020112</v>
      </c>
      <c r="E3147" s="259" t="s">
        <v>2136</v>
      </c>
      <c r="F3147" s="409"/>
      <c r="G3147" s="404">
        <v>311967</v>
      </c>
      <c r="H3147" s="304">
        <v>311967</v>
      </c>
      <c r="I3147" s="304">
        <v>311967</v>
      </c>
    </row>
    <row r="3148" spans="1:9" ht="18" customHeight="1">
      <c r="A3148" s="357"/>
      <c r="B3148" s="259"/>
      <c r="C3148" s="402" t="s">
        <v>1281</v>
      </c>
      <c r="D3148" s="400">
        <v>21020126</v>
      </c>
      <c r="E3148" s="259" t="s">
        <v>2137</v>
      </c>
      <c r="F3148" s="409"/>
      <c r="G3148" s="404">
        <v>187180.2</v>
      </c>
      <c r="H3148" s="304">
        <v>187180.2</v>
      </c>
      <c r="I3148" s="304">
        <v>187180.2</v>
      </c>
    </row>
    <row r="3149" spans="1:9" ht="18" customHeight="1">
      <c r="A3149" s="357"/>
      <c r="B3149" s="259"/>
      <c r="C3149" s="402" t="s">
        <v>1281</v>
      </c>
      <c r="D3149" s="400">
        <v>21020111</v>
      </c>
      <c r="E3149" s="259" t="s">
        <v>2138</v>
      </c>
      <c r="F3149" s="409"/>
      <c r="G3149" s="404">
        <v>935901</v>
      </c>
      <c r="H3149" s="304">
        <v>935901</v>
      </c>
      <c r="I3149" s="304">
        <v>935901</v>
      </c>
    </row>
    <row r="3150" spans="1:9" s="310" customFormat="1" ht="18" customHeight="1">
      <c r="A3150" s="359" t="s">
        <v>1776</v>
      </c>
      <c r="B3150" s="308" t="s">
        <v>146</v>
      </c>
      <c r="C3150" s="405" t="s">
        <v>1282</v>
      </c>
      <c r="D3150" s="400"/>
      <c r="E3150" s="413"/>
      <c r="F3150" s="408">
        <f>SUM(F3142:F3149)</f>
        <v>757343339</v>
      </c>
      <c r="G3150" s="326">
        <f>SUM(G3142:G3149)</f>
        <v>735704233.67735827</v>
      </c>
      <c r="H3150" s="326">
        <f>SUM(H3142:H3149)</f>
        <v>735704233.67735827</v>
      </c>
      <c r="I3150" s="326">
        <f>SUM(I3142:I3149)</f>
        <v>735704233.67735827</v>
      </c>
    </row>
    <row r="3151" spans="1:9" ht="18" customHeight="1">
      <c r="A3151" s="357"/>
      <c r="B3151" s="259"/>
      <c r="C3151" s="406" t="s">
        <v>1283</v>
      </c>
      <c r="D3151" s="356">
        <v>22020101</v>
      </c>
      <c r="E3151" s="259" t="s">
        <v>100</v>
      </c>
      <c r="F3151" s="409">
        <v>1314775</v>
      </c>
      <c r="G3151" s="404">
        <v>1314775</v>
      </c>
      <c r="H3151" s="304">
        <v>425000</v>
      </c>
      <c r="I3151" s="304">
        <v>425000</v>
      </c>
    </row>
    <row r="3152" spans="1:9" ht="18" customHeight="1">
      <c r="A3152" s="357"/>
      <c r="B3152" s="259"/>
      <c r="C3152" s="406" t="s">
        <v>1283</v>
      </c>
      <c r="D3152" s="356">
        <v>22020103</v>
      </c>
      <c r="E3152" s="259" t="s">
        <v>147</v>
      </c>
      <c r="F3152" s="409"/>
      <c r="G3152" s="404">
        <v>9000000</v>
      </c>
      <c r="H3152" s="304">
        <v>9000000</v>
      </c>
      <c r="I3152" s="304">
        <v>9000000</v>
      </c>
    </row>
    <row r="3153" spans="1:9" ht="18" customHeight="1">
      <c r="A3153" s="357"/>
      <c r="B3153" s="259"/>
      <c r="C3153" s="406" t="s">
        <v>1283</v>
      </c>
      <c r="D3153" s="356">
        <v>22020105</v>
      </c>
      <c r="E3153" s="259" t="s">
        <v>1250</v>
      </c>
      <c r="F3153" s="409">
        <v>7037632</v>
      </c>
      <c r="G3153" s="404">
        <v>11040000</v>
      </c>
      <c r="H3153" s="304">
        <v>11040000</v>
      </c>
      <c r="I3153" s="304">
        <v>11040000</v>
      </c>
    </row>
    <row r="3154" spans="1:9" ht="18" customHeight="1">
      <c r="A3154" s="357"/>
      <c r="B3154" s="259"/>
      <c r="C3154" s="406" t="s">
        <v>1283</v>
      </c>
      <c r="D3154" s="356">
        <v>22020106</v>
      </c>
      <c r="E3154" s="259" t="s">
        <v>112</v>
      </c>
      <c r="F3154" s="409">
        <v>5259100</v>
      </c>
      <c r="G3154" s="404">
        <v>5259100</v>
      </c>
      <c r="H3154" s="304">
        <v>36000000</v>
      </c>
      <c r="I3154" s="304">
        <v>36000000</v>
      </c>
    </row>
    <row r="3155" spans="1:9" ht="18" customHeight="1">
      <c r="A3155" s="357"/>
      <c r="B3155" s="259"/>
      <c r="C3155" s="406" t="s">
        <v>1283</v>
      </c>
      <c r="D3155" s="356">
        <v>22020112</v>
      </c>
      <c r="E3155" s="259" t="s">
        <v>114</v>
      </c>
      <c r="F3155" s="409">
        <v>2868600</v>
      </c>
      <c r="G3155" s="404">
        <v>12000000</v>
      </c>
      <c r="H3155" s="304">
        <v>12000000</v>
      </c>
      <c r="I3155" s="304">
        <v>12000000</v>
      </c>
    </row>
    <row r="3156" spans="1:9" ht="18" customHeight="1">
      <c r="A3156" s="357"/>
      <c r="B3156" s="259"/>
      <c r="C3156" s="406" t="s">
        <v>1283</v>
      </c>
      <c r="D3156" s="356">
        <v>22020503</v>
      </c>
      <c r="E3156" s="259" t="s">
        <v>717</v>
      </c>
      <c r="F3156" s="409"/>
      <c r="G3156" s="404">
        <v>1753750</v>
      </c>
      <c r="H3156" s="304">
        <v>1753750</v>
      </c>
      <c r="I3156" s="304">
        <v>1753750</v>
      </c>
    </row>
    <row r="3157" spans="1:9" ht="18" customHeight="1">
      <c r="A3157" s="357"/>
      <c r="B3157" s="259"/>
      <c r="C3157" s="406" t="s">
        <v>1283</v>
      </c>
      <c r="D3157" s="356">
        <v>22020114</v>
      </c>
      <c r="E3157" s="259" t="s">
        <v>703</v>
      </c>
      <c r="F3157" s="409">
        <v>3527422</v>
      </c>
      <c r="G3157" s="404">
        <v>3527422</v>
      </c>
      <c r="H3157" s="304">
        <v>630000</v>
      </c>
      <c r="I3157" s="304">
        <v>630000</v>
      </c>
    </row>
    <row r="3158" spans="1:9" ht="18" customHeight="1">
      <c r="A3158" s="357"/>
      <c r="B3158" s="259"/>
      <c r="C3158" s="406" t="s">
        <v>1283</v>
      </c>
      <c r="D3158" s="356">
        <v>22020201</v>
      </c>
      <c r="E3158" s="259" t="s">
        <v>115</v>
      </c>
      <c r="F3158" s="409">
        <v>9179520</v>
      </c>
      <c r="G3158" s="404">
        <v>12000000</v>
      </c>
      <c r="H3158" s="304">
        <v>12000000</v>
      </c>
      <c r="I3158" s="304">
        <v>12000000</v>
      </c>
    </row>
    <row r="3159" spans="1:9" ht="18" customHeight="1">
      <c r="A3159" s="357"/>
      <c r="B3159" s="259"/>
      <c r="C3159" s="406" t="s">
        <v>1283</v>
      </c>
      <c r="D3159" s="400">
        <v>22020202</v>
      </c>
      <c r="E3159" s="259" t="s">
        <v>51</v>
      </c>
      <c r="F3159" s="409">
        <v>229488</v>
      </c>
      <c r="G3159" s="404">
        <v>229488</v>
      </c>
      <c r="H3159" s="304"/>
      <c r="I3159" s="304"/>
    </row>
    <row r="3160" spans="1:9" ht="18" customHeight="1">
      <c r="A3160" s="357"/>
      <c r="B3160" s="259"/>
      <c r="C3160" s="406" t="s">
        <v>1283</v>
      </c>
      <c r="D3160" s="356">
        <v>22020203</v>
      </c>
      <c r="E3160" s="259" t="s">
        <v>20</v>
      </c>
      <c r="F3160" s="409">
        <v>4924430</v>
      </c>
      <c r="G3160" s="404">
        <v>8300000</v>
      </c>
      <c r="H3160" s="304">
        <v>8300000</v>
      </c>
      <c r="I3160" s="304">
        <v>8300000</v>
      </c>
    </row>
    <row r="3161" spans="1:9" ht="18" customHeight="1">
      <c r="A3161" s="357"/>
      <c r="B3161" s="259"/>
      <c r="C3161" s="406" t="s">
        <v>1283</v>
      </c>
      <c r="D3161" s="356">
        <v>22020205</v>
      </c>
      <c r="E3161" s="259" t="s">
        <v>53</v>
      </c>
      <c r="F3161" s="409">
        <v>2868600</v>
      </c>
      <c r="G3161" s="404">
        <v>2868600</v>
      </c>
      <c r="H3161" s="304">
        <v>3000000</v>
      </c>
      <c r="I3161" s="304">
        <v>3000000</v>
      </c>
    </row>
    <row r="3162" spans="1:9" ht="18" customHeight="1">
      <c r="A3162" s="357"/>
      <c r="B3162" s="259"/>
      <c r="C3162" s="406" t="s">
        <v>1283</v>
      </c>
      <c r="D3162" s="356">
        <v>22020209</v>
      </c>
      <c r="E3162" s="259" t="s">
        <v>34</v>
      </c>
      <c r="F3162" s="409"/>
      <c r="G3162" s="404">
        <v>124000</v>
      </c>
      <c r="H3162" s="304">
        <v>124000</v>
      </c>
      <c r="I3162" s="304">
        <v>124000</v>
      </c>
    </row>
    <row r="3163" spans="1:9" ht="18" customHeight="1">
      <c r="A3163" s="357"/>
      <c r="B3163" s="259"/>
      <c r="C3163" s="406" t="s">
        <v>1283</v>
      </c>
      <c r="D3163" s="356">
        <v>22020301</v>
      </c>
      <c r="E3163" s="259" t="s">
        <v>5</v>
      </c>
      <c r="F3163" s="409">
        <v>4537169</v>
      </c>
      <c r="G3163" s="404">
        <v>4537169</v>
      </c>
      <c r="H3163" s="304">
        <v>3833600</v>
      </c>
      <c r="I3163" s="304">
        <v>3833600</v>
      </c>
    </row>
    <row r="3164" spans="1:9" ht="18" customHeight="1">
      <c r="A3164" s="357"/>
      <c r="B3164" s="259"/>
      <c r="C3164" s="406" t="s">
        <v>1283</v>
      </c>
      <c r="D3164" s="356">
        <v>22020302</v>
      </c>
      <c r="E3164" s="259" t="s">
        <v>91</v>
      </c>
      <c r="F3164" s="409"/>
      <c r="G3164" s="404">
        <v>690000</v>
      </c>
      <c r="H3164" s="304">
        <v>690000</v>
      </c>
      <c r="I3164" s="304">
        <v>690000</v>
      </c>
    </row>
    <row r="3165" spans="1:9" ht="18" customHeight="1">
      <c r="A3165" s="357"/>
      <c r="B3165" s="259"/>
      <c r="C3165" s="406" t="s">
        <v>1283</v>
      </c>
      <c r="D3165" s="356">
        <v>22020304</v>
      </c>
      <c r="E3165" s="259" t="s">
        <v>55</v>
      </c>
      <c r="F3165" s="409"/>
      <c r="G3165" s="404">
        <v>594000</v>
      </c>
      <c r="H3165" s="304">
        <v>18000</v>
      </c>
      <c r="I3165" s="304">
        <v>18000</v>
      </c>
    </row>
    <row r="3166" spans="1:9" ht="18" customHeight="1">
      <c r="A3166" s="357"/>
      <c r="B3166" s="259"/>
      <c r="C3166" s="406" t="s">
        <v>1283</v>
      </c>
      <c r="D3166" s="356">
        <v>22020305</v>
      </c>
      <c r="E3166" s="259" t="s">
        <v>35</v>
      </c>
      <c r="F3166" s="409">
        <v>1678131</v>
      </c>
      <c r="G3166" s="404">
        <v>2630000</v>
      </c>
      <c r="H3166" s="304">
        <v>2130000</v>
      </c>
      <c r="I3166" s="304">
        <v>2130000</v>
      </c>
    </row>
    <row r="3167" spans="1:9" ht="18" customHeight="1">
      <c r="A3167" s="357"/>
      <c r="B3167" s="259"/>
      <c r="C3167" s="406" t="s">
        <v>1283</v>
      </c>
      <c r="D3167" s="356">
        <v>21020135</v>
      </c>
      <c r="E3167" s="259" t="s">
        <v>57</v>
      </c>
      <c r="F3167" s="409">
        <v>19734056</v>
      </c>
      <c r="G3167" s="404">
        <v>19734056</v>
      </c>
      <c r="H3167" s="304">
        <v>29273500</v>
      </c>
      <c r="I3167" s="304">
        <v>29273500</v>
      </c>
    </row>
    <row r="3168" spans="1:9" ht="18" customHeight="1">
      <c r="A3168" s="357"/>
      <c r="B3168" s="259"/>
      <c r="C3168" s="406" t="s">
        <v>1283</v>
      </c>
      <c r="D3168" s="356">
        <v>22020401</v>
      </c>
      <c r="E3168" s="259" t="s">
        <v>1985</v>
      </c>
      <c r="F3168" s="409">
        <v>2415744</v>
      </c>
      <c r="G3168" s="404">
        <v>2415744</v>
      </c>
      <c r="H3168" s="304">
        <v>1857600</v>
      </c>
      <c r="I3168" s="304">
        <v>1857600</v>
      </c>
    </row>
    <row r="3169" spans="1:9" ht="18" customHeight="1">
      <c r="A3169" s="357"/>
      <c r="B3169" s="259"/>
      <c r="C3169" s="406" t="s">
        <v>1283</v>
      </c>
      <c r="D3169" s="356">
        <v>22020402</v>
      </c>
      <c r="E3169" s="259" t="s">
        <v>36</v>
      </c>
      <c r="F3169" s="409">
        <v>2820790</v>
      </c>
      <c r="G3169" s="404">
        <v>3500000</v>
      </c>
      <c r="H3169" s="304">
        <v>3500000</v>
      </c>
      <c r="I3169" s="304">
        <v>3500000</v>
      </c>
    </row>
    <row r="3170" spans="1:9" ht="18" customHeight="1">
      <c r="A3170" s="357"/>
      <c r="B3170" s="259"/>
      <c r="C3170" s="406" t="s">
        <v>1283</v>
      </c>
      <c r="D3170" s="356">
        <v>22020403</v>
      </c>
      <c r="E3170" s="259" t="s">
        <v>58</v>
      </c>
      <c r="F3170" s="409"/>
      <c r="G3170" s="404">
        <v>2600000</v>
      </c>
      <c r="H3170" s="304">
        <v>2600000</v>
      </c>
      <c r="I3170" s="304">
        <v>2600000</v>
      </c>
    </row>
    <row r="3171" spans="1:9" ht="18" customHeight="1">
      <c r="A3171" s="357"/>
      <c r="B3171" s="259"/>
      <c r="C3171" s="406" t="s">
        <v>1283</v>
      </c>
      <c r="D3171" s="356">
        <v>22020405</v>
      </c>
      <c r="E3171" s="259" t="s">
        <v>9</v>
      </c>
      <c r="F3171" s="409">
        <v>2495682</v>
      </c>
      <c r="G3171" s="404">
        <v>6342000</v>
      </c>
      <c r="H3171" s="304">
        <v>6342000</v>
      </c>
      <c r="I3171" s="304">
        <v>6342000</v>
      </c>
    </row>
    <row r="3172" spans="1:9" ht="18" customHeight="1">
      <c r="A3172" s="357"/>
      <c r="B3172" s="259"/>
      <c r="C3172" s="406" t="s">
        <v>1283</v>
      </c>
      <c r="D3172" s="400">
        <v>22020406</v>
      </c>
      <c r="E3172" s="259" t="s">
        <v>45</v>
      </c>
      <c r="F3172" s="409">
        <v>2988125</v>
      </c>
      <c r="G3172" s="404">
        <v>2988125</v>
      </c>
      <c r="H3172" s="304"/>
      <c r="I3172" s="304"/>
    </row>
    <row r="3173" spans="1:9" ht="18" customHeight="1">
      <c r="A3173" s="357"/>
      <c r="B3173" s="259"/>
      <c r="C3173" s="406" t="s">
        <v>1283</v>
      </c>
      <c r="D3173" s="356">
        <v>22020416</v>
      </c>
      <c r="E3173" s="259" t="s">
        <v>46</v>
      </c>
      <c r="F3173" s="409"/>
      <c r="G3173" s="404">
        <v>2220000</v>
      </c>
      <c r="H3173" s="304">
        <v>2220000</v>
      </c>
      <c r="I3173" s="304">
        <v>2220000</v>
      </c>
    </row>
    <row r="3174" spans="1:9" ht="18" customHeight="1">
      <c r="A3174" s="357"/>
      <c r="B3174" s="259"/>
      <c r="C3174" s="406" t="s">
        <v>1283</v>
      </c>
      <c r="D3174" s="356">
        <v>22020601</v>
      </c>
      <c r="E3174" s="259" t="s">
        <v>37</v>
      </c>
      <c r="F3174" s="409">
        <v>1009747</v>
      </c>
      <c r="G3174" s="404">
        <v>1009747</v>
      </c>
      <c r="H3174" s="304">
        <v>1920000</v>
      </c>
      <c r="I3174" s="304">
        <v>1920000</v>
      </c>
    </row>
    <row r="3175" spans="1:9" ht="18" customHeight="1">
      <c r="A3175" s="357"/>
      <c r="B3175" s="259"/>
      <c r="C3175" s="406" t="s">
        <v>1283</v>
      </c>
      <c r="D3175" s="356">
        <v>22020605</v>
      </c>
      <c r="E3175" s="259" t="s">
        <v>39</v>
      </c>
      <c r="F3175" s="409"/>
      <c r="G3175" s="404">
        <v>1200000</v>
      </c>
      <c r="H3175" s="304">
        <v>1200000</v>
      </c>
      <c r="I3175" s="304">
        <v>1200000</v>
      </c>
    </row>
    <row r="3176" spans="1:9" ht="18" customHeight="1">
      <c r="A3176" s="357"/>
      <c r="B3176" s="259"/>
      <c r="C3176" s="406" t="s">
        <v>1283</v>
      </c>
      <c r="D3176" s="356">
        <v>22020607</v>
      </c>
      <c r="E3176" s="259" t="s">
        <v>116</v>
      </c>
      <c r="F3176" s="409"/>
      <c r="G3176" s="404">
        <v>50500000</v>
      </c>
      <c r="H3176" s="304">
        <v>50500000</v>
      </c>
      <c r="I3176" s="304">
        <v>50500000</v>
      </c>
    </row>
    <row r="3177" spans="1:9" ht="18" customHeight="1">
      <c r="A3177" s="357"/>
      <c r="B3177" s="259"/>
      <c r="C3177" s="406" t="s">
        <v>1283</v>
      </c>
      <c r="D3177" s="356">
        <v>22020702</v>
      </c>
      <c r="E3177" s="259" t="s">
        <v>129</v>
      </c>
      <c r="F3177" s="409">
        <v>191240</v>
      </c>
      <c r="G3177" s="404">
        <v>1000000</v>
      </c>
      <c r="H3177" s="304">
        <v>1000000</v>
      </c>
      <c r="I3177" s="304">
        <v>1000000</v>
      </c>
    </row>
    <row r="3178" spans="1:9" ht="18" customHeight="1">
      <c r="A3178" s="357"/>
      <c r="B3178" s="259"/>
      <c r="C3178" s="406" t="s">
        <v>1283</v>
      </c>
      <c r="D3178" s="356">
        <v>22020801</v>
      </c>
      <c r="E3178" s="259" t="s">
        <v>13</v>
      </c>
      <c r="F3178" s="409">
        <v>3576188</v>
      </c>
      <c r="G3178" s="404">
        <v>3576188</v>
      </c>
      <c r="H3178" s="304">
        <v>1740000</v>
      </c>
      <c r="I3178" s="304">
        <v>1740000</v>
      </c>
    </row>
    <row r="3179" spans="1:9" ht="18" customHeight="1">
      <c r="A3179" s="357"/>
      <c r="B3179" s="259"/>
      <c r="C3179" s="406" t="s">
        <v>1283</v>
      </c>
      <c r="D3179" s="356">
        <v>22020803</v>
      </c>
      <c r="E3179" s="259" t="s">
        <v>14</v>
      </c>
      <c r="F3179" s="409">
        <v>17211600</v>
      </c>
      <c r="G3179" s="404">
        <v>14677141</v>
      </c>
      <c r="H3179" s="304">
        <v>18000000</v>
      </c>
      <c r="I3179" s="304">
        <v>18000000</v>
      </c>
    </row>
    <row r="3180" spans="1:9" ht="18" customHeight="1">
      <c r="A3180" s="357"/>
      <c r="B3180" s="259"/>
      <c r="C3180" s="406" t="s">
        <v>1283</v>
      </c>
      <c r="D3180" s="356">
        <v>22020901</v>
      </c>
      <c r="E3180" s="259" t="s">
        <v>15</v>
      </c>
      <c r="F3180" s="409">
        <v>24383</v>
      </c>
      <c r="G3180" s="404">
        <v>24383</v>
      </c>
      <c r="H3180" s="304">
        <v>40200</v>
      </c>
      <c r="I3180" s="304">
        <v>40200</v>
      </c>
    </row>
    <row r="3181" spans="1:9" ht="18" customHeight="1">
      <c r="A3181" s="357"/>
      <c r="B3181" s="259"/>
      <c r="C3181" s="406" t="s">
        <v>1283</v>
      </c>
      <c r="D3181" s="356">
        <v>22021001</v>
      </c>
      <c r="E3181" s="259" t="s">
        <v>16</v>
      </c>
      <c r="F3181" s="409">
        <v>1136922</v>
      </c>
      <c r="G3181" s="404">
        <v>2531500</v>
      </c>
      <c r="H3181" s="304">
        <v>2531500</v>
      </c>
      <c r="I3181" s="304">
        <v>2531500</v>
      </c>
    </row>
    <row r="3182" spans="1:9" ht="18" customHeight="1">
      <c r="A3182" s="357"/>
      <c r="B3182" s="259"/>
      <c r="C3182" s="406" t="s">
        <v>1283</v>
      </c>
      <c r="D3182" s="356">
        <v>22021003</v>
      </c>
      <c r="E3182" s="259" t="s">
        <v>17</v>
      </c>
      <c r="F3182" s="409">
        <v>1673350</v>
      </c>
      <c r="G3182" s="404">
        <v>4000000</v>
      </c>
      <c r="H3182" s="304">
        <v>4000000</v>
      </c>
      <c r="I3182" s="304">
        <v>4000000</v>
      </c>
    </row>
    <row r="3183" spans="1:9" ht="18" customHeight="1">
      <c r="A3183" s="357"/>
      <c r="B3183" s="259"/>
      <c r="C3183" s="406" t="s">
        <v>1283</v>
      </c>
      <c r="D3183" s="356">
        <v>22021008</v>
      </c>
      <c r="E3183" s="259" t="s">
        <v>62</v>
      </c>
      <c r="F3183" s="409">
        <v>4302900</v>
      </c>
      <c r="G3183" s="404">
        <v>4302900</v>
      </c>
      <c r="H3183" s="304">
        <v>2500000</v>
      </c>
      <c r="I3183" s="304">
        <v>2500000</v>
      </c>
    </row>
    <row r="3184" spans="1:9" ht="18" customHeight="1">
      <c r="A3184" s="357"/>
      <c r="B3184" s="259"/>
      <c r="C3184" s="406" t="s">
        <v>1283</v>
      </c>
      <c r="D3184" s="400">
        <v>22021019</v>
      </c>
      <c r="E3184" s="259" t="s">
        <v>156</v>
      </c>
      <c r="F3184" s="409">
        <v>48288100</v>
      </c>
      <c r="G3184" s="404">
        <v>0</v>
      </c>
      <c r="H3184" s="304"/>
      <c r="I3184" s="304"/>
    </row>
    <row r="3185" spans="1:9" ht="18" customHeight="1">
      <c r="A3185" s="357"/>
      <c r="B3185" s="259"/>
      <c r="C3185" s="406" t="s">
        <v>1283</v>
      </c>
      <c r="D3185" s="400">
        <v>22021022</v>
      </c>
      <c r="E3185" s="259" t="s">
        <v>107</v>
      </c>
      <c r="F3185" s="409">
        <v>3346700</v>
      </c>
      <c r="G3185" s="404">
        <v>3346700</v>
      </c>
      <c r="H3185" s="304"/>
      <c r="I3185" s="304"/>
    </row>
    <row r="3186" spans="1:9" ht="18" customHeight="1">
      <c r="A3186" s="357"/>
      <c r="B3186" s="259"/>
      <c r="C3186" s="406" t="s">
        <v>1283</v>
      </c>
      <c r="D3186" s="356">
        <v>22021026</v>
      </c>
      <c r="E3186" s="259" t="s">
        <v>19</v>
      </c>
      <c r="F3186" s="409">
        <v>1696394</v>
      </c>
      <c r="G3186" s="404">
        <v>5000000</v>
      </c>
      <c r="H3186" s="304">
        <v>5000000</v>
      </c>
      <c r="I3186" s="304">
        <v>5000000</v>
      </c>
    </row>
    <row r="3187" spans="1:9" s="310" customFormat="1">
      <c r="A3187" s="359" t="s">
        <v>1776</v>
      </c>
      <c r="B3187" s="308" t="s">
        <v>146</v>
      </c>
      <c r="C3187" s="407" t="s">
        <v>1287</v>
      </c>
      <c r="D3187" s="400"/>
      <c r="E3187" s="308"/>
      <c r="F3187" s="326">
        <f>SUM(F3151:F3186)</f>
        <v>156336788</v>
      </c>
      <c r="G3187" s="326">
        <f>SUM(G3151:G3186)</f>
        <v>206836788</v>
      </c>
      <c r="H3187" s="326">
        <f>SUM(H3151:H3186)</f>
        <v>235169150</v>
      </c>
      <c r="I3187" s="326">
        <f>SUM(I3151:I3186)</f>
        <v>235169150</v>
      </c>
    </row>
    <row r="3188" spans="1:9" s="310" customFormat="1">
      <c r="A3188" s="359" t="s">
        <v>1776</v>
      </c>
      <c r="B3188" s="308" t="s">
        <v>146</v>
      </c>
      <c r="C3188" s="407" t="s">
        <v>1288</v>
      </c>
      <c r="D3188" s="400"/>
      <c r="E3188" s="308"/>
      <c r="F3188" s="326">
        <f>F3187+F3150</f>
        <v>913680127</v>
      </c>
      <c r="G3188" s="326">
        <f>G3187+G3150</f>
        <v>942541021.67735827</v>
      </c>
      <c r="H3188" s="326">
        <f>H3187+H3150</f>
        <v>970873383.67735827</v>
      </c>
      <c r="I3188" s="326">
        <f>I3187+I3150</f>
        <v>970873383.67735827</v>
      </c>
    </row>
    <row r="3189" spans="1:9" s="310" customFormat="1">
      <c r="A3189" s="359"/>
      <c r="B3189" s="308"/>
      <c r="C3189" s="407"/>
      <c r="D3189" s="400"/>
      <c r="E3189" s="308"/>
      <c r="F3189" s="408"/>
      <c r="G3189" s="404"/>
      <c r="H3189" s="326"/>
      <c r="I3189" s="326"/>
    </row>
    <row r="3190" spans="1:9" s="310" customFormat="1">
      <c r="A3190" s="359" t="s">
        <v>148</v>
      </c>
      <c r="B3190" s="308" t="s">
        <v>149</v>
      </c>
      <c r="C3190" s="407"/>
      <c r="D3190" s="400"/>
      <c r="E3190" s="308"/>
      <c r="F3190" s="408"/>
      <c r="G3190" s="404"/>
      <c r="H3190" s="326"/>
      <c r="I3190" s="326"/>
    </row>
    <row r="3191" spans="1:9">
      <c r="A3191" s="357"/>
      <c r="B3191" s="259"/>
      <c r="C3191" s="402" t="s">
        <v>1281</v>
      </c>
      <c r="D3191" s="356">
        <v>21010101</v>
      </c>
      <c r="E3191" s="259" t="s">
        <v>368</v>
      </c>
      <c r="F3191" s="409">
        <v>613820741</v>
      </c>
      <c r="G3191" s="404">
        <v>527282026.45999998</v>
      </c>
      <c r="H3191" s="404">
        <v>600254379.57000005</v>
      </c>
      <c r="I3191" s="304">
        <v>600254379.57000005</v>
      </c>
    </row>
    <row r="3192" spans="1:9">
      <c r="A3192" s="357"/>
      <c r="B3192" s="259"/>
      <c r="C3192" s="402" t="s">
        <v>1281</v>
      </c>
      <c r="D3192" s="356">
        <v>21020105</v>
      </c>
      <c r="E3192" s="259" t="s">
        <v>372</v>
      </c>
      <c r="F3192" s="409"/>
      <c r="G3192" s="404">
        <v>11654320.800000001</v>
      </c>
      <c r="H3192" s="404">
        <v>8654320.8000000007</v>
      </c>
      <c r="I3192" s="304">
        <v>8654320.8000000007</v>
      </c>
    </row>
    <row r="3193" spans="1:9">
      <c r="A3193" s="357"/>
      <c r="B3193" s="259"/>
      <c r="C3193" s="402" t="s">
        <v>1281</v>
      </c>
      <c r="D3193" s="356">
        <v>21020104</v>
      </c>
      <c r="E3193" s="259" t="s">
        <v>371</v>
      </c>
      <c r="F3193" s="409"/>
      <c r="G3193" s="404">
        <v>51355121</v>
      </c>
      <c r="H3193" s="404">
        <v>26355121</v>
      </c>
      <c r="I3193" s="304">
        <v>26355121</v>
      </c>
    </row>
    <row r="3194" spans="1:9">
      <c r="A3194" s="357"/>
      <c r="B3194" s="259"/>
      <c r="C3194" s="406" t="s">
        <v>1283</v>
      </c>
      <c r="D3194" s="400">
        <v>21020141</v>
      </c>
      <c r="E3194" s="259" t="s">
        <v>4168</v>
      </c>
      <c r="F3194" s="409"/>
      <c r="G3194" s="404">
        <v>12760000</v>
      </c>
      <c r="H3194" s="404">
        <v>12760000</v>
      </c>
      <c r="I3194" s="304">
        <v>12760000</v>
      </c>
    </row>
    <row r="3195" spans="1:9">
      <c r="A3195" s="357"/>
      <c r="B3195" s="259"/>
      <c r="C3195" s="402" t="s">
        <v>1281</v>
      </c>
      <c r="D3195" s="400">
        <v>21020106</v>
      </c>
      <c r="E3195" s="259" t="s">
        <v>373</v>
      </c>
      <c r="F3195" s="409"/>
      <c r="G3195" s="404">
        <v>54027646.829999998</v>
      </c>
      <c r="H3195" s="404">
        <v>64027646.829999998</v>
      </c>
      <c r="I3195" s="304">
        <v>64027646.829999998</v>
      </c>
    </row>
    <row r="3196" spans="1:9">
      <c r="A3196" s="357"/>
      <c r="B3196" s="259"/>
      <c r="C3196" s="402" t="s">
        <v>1281</v>
      </c>
      <c r="D3196" s="400">
        <v>21020126</v>
      </c>
      <c r="E3196" s="259" t="s">
        <v>4169</v>
      </c>
      <c r="F3196" s="409"/>
      <c r="G3196" s="404">
        <v>2570000</v>
      </c>
      <c r="H3196" s="404">
        <v>3028058.39</v>
      </c>
      <c r="I3196" s="304">
        <v>3028058.39</v>
      </c>
    </row>
    <row r="3197" spans="1:9">
      <c r="A3197" s="357"/>
      <c r="B3197" s="259"/>
      <c r="C3197" s="406" t="s">
        <v>1283</v>
      </c>
      <c r="D3197" s="356">
        <v>22020801</v>
      </c>
      <c r="E3197" s="259" t="s">
        <v>13</v>
      </c>
      <c r="F3197" s="409"/>
      <c r="G3197" s="404">
        <v>3250000</v>
      </c>
      <c r="H3197" s="404">
        <v>3250000</v>
      </c>
      <c r="I3197" s="304">
        <v>3250000</v>
      </c>
    </row>
    <row r="3198" spans="1:9">
      <c r="A3198" s="357"/>
      <c r="B3198" s="259"/>
      <c r="C3198" s="402" t="s">
        <v>1281</v>
      </c>
      <c r="D3198" s="356">
        <v>21020107</v>
      </c>
      <c r="E3198" s="259" t="s">
        <v>374</v>
      </c>
      <c r="F3198" s="409"/>
      <c r="G3198" s="404">
        <v>38725000</v>
      </c>
      <c r="H3198" s="404">
        <v>53725000</v>
      </c>
      <c r="I3198" s="304">
        <v>53725000</v>
      </c>
    </row>
    <row r="3199" spans="1:9">
      <c r="A3199" s="357"/>
      <c r="B3199" s="259"/>
      <c r="C3199" s="402" t="s">
        <v>1281</v>
      </c>
      <c r="D3199" s="356">
        <v>21020112</v>
      </c>
      <c r="E3199" s="259" t="s">
        <v>2136</v>
      </c>
      <c r="F3199" s="409"/>
      <c r="G3199" s="404">
        <v>2680000</v>
      </c>
      <c r="H3199" s="404">
        <v>2680000</v>
      </c>
      <c r="I3199" s="304">
        <v>2680000</v>
      </c>
    </row>
    <row r="3200" spans="1:9" s="310" customFormat="1">
      <c r="A3200" s="359" t="s">
        <v>148</v>
      </c>
      <c r="B3200" s="308" t="s">
        <v>149</v>
      </c>
      <c r="C3200" s="405" t="s">
        <v>1282</v>
      </c>
      <c r="D3200" s="400"/>
      <c r="E3200" s="308"/>
      <c r="F3200" s="408">
        <f>SUM(F3191:F3199)</f>
        <v>613820741</v>
      </c>
      <c r="G3200" s="326">
        <f>SUM(G3191:G3199)</f>
        <v>704304115.09000003</v>
      </c>
      <c r="H3200" s="326">
        <f>SUM(H3191:H3199)</f>
        <v>774734526.59000003</v>
      </c>
      <c r="I3200" s="326">
        <f>SUM(I3191)</f>
        <v>600254379.57000005</v>
      </c>
    </row>
    <row r="3201" spans="1:9">
      <c r="A3201" s="357"/>
      <c r="B3201" s="259"/>
      <c r="C3201" s="406" t="s">
        <v>1283</v>
      </c>
      <c r="D3201" s="356">
        <v>22020105</v>
      </c>
      <c r="E3201" s="259" t="s">
        <v>1250</v>
      </c>
      <c r="F3201" s="409">
        <v>1912400</v>
      </c>
      <c r="G3201" s="404">
        <v>5912400</v>
      </c>
      <c r="H3201" s="304">
        <v>16071000</v>
      </c>
      <c r="I3201" s="304">
        <v>0</v>
      </c>
    </row>
    <row r="3202" spans="1:9">
      <c r="A3202" s="357"/>
      <c r="B3202" s="259"/>
      <c r="C3202" s="406" t="s">
        <v>1283</v>
      </c>
      <c r="D3202" s="356">
        <v>22020106</v>
      </c>
      <c r="E3202" s="259" t="s">
        <v>112</v>
      </c>
      <c r="F3202" s="409">
        <v>7362740</v>
      </c>
      <c r="G3202" s="404">
        <v>17362740</v>
      </c>
      <c r="H3202" s="304">
        <v>8360000</v>
      </c>
      <c r="I3202" s="304">
        <v>10450000</v>
      </c>
    </row>
    <row r="3203" spans="1:9">
      <c r="A3203" s="357"/>
      <c r="B3203" s="259"/>
      <c r="C3203" s="406" t="s">
        <v>1283</v>
      </c>
      <c r="D3203" s="356">
        <v>22020108</v>
      </c>
      <c r="E3203" s="259" t="s">
        <v>50</v>
      </c>
      <c r="F3203" s="409">
        <v>5354720</v>
      </c>
      <c r="G3203" s="404">
        <v>6354720</v>
      </c>
      <c r="H3203" s="304">
        <v>11200000</v>
      </c>
      <c r="I3203" s="304">
        <v>11200000</v>
      </c>
    </row>
    <row r="3204" spans="1:9">
      <c r="A3204" s="357"/>
      <c r="B3204" s="259"/>
      <c r="C3204" s="406" t="s">
        <v>1283</v>
      </c>
      <c r="D3204" s="356">
        <v>22020112</v>
      </c>
      <c r="E3204" s="259" t="s">
        <v>718</v>
      </c>
      <c r="F3204" s="409">
        <v>6119680</v>
      </c>
      <c r="G3204" s="404">
        <v>10119680</v>
      </c>
      <c r="H3204" s="304">
        <v>38400000</v>
      </c>
      <c r="I3204" s="304">
        <v>48000000</v>
      </c>
    </row>
    <row r="3205" spans="1:9">
      <c r="A3205" s="357"/>
      <c r="B3205" s="259"/>
      <c r="C3205" s="406" t="s">
        <v>1283</v>
      </c>
      <c r="D3205" s="356">
        <v>22020114</v>
      </c>
      <c r="E3205" s="259" t="s">
        <v>703</v>
      </c>
      <c r="F3205" s="409">
        <v>1231968</v>
      </c>
      <c r="G3205" s="404">
        <v>3231968</v>
      </c>
      <c r="H3205" s="304">
        <v>29966800</v>
      </c>
      <c r="I3205" s="304">
        <v>36439200</v>
      </c>
    </row>
    <row r="3206" spans="1:9">
      <c r="A3206" s="357"/>
      <c r="B3206" s="259"/>
      <c r="C3206" s="406" t="s">
        <v>1283</v>
      </c>
      <c r="D3206" s="356">
        <v>22020201</v>
      </c>
      <c r="E3206" s="259" t="s">
        <v>115</v>
      </c>
      <c r="F3206" s="409">
        <v>6769896</v>
      </c>
      <c r="G3206" s="404">
        <v>6769896</v>
      </c>
      <c r="H3206" s="304">
        <v>4200000</v>
      </c>
      <c r="I3206" s="304">
        <v>4200000</v>
      </c>
    </row>
    <row r="3207" spans="1:9">
      <c r="A3207" s="357"/>
      <c r="B3207" s="259"/>
      <c r="C3207" s="406" t="s">
        <v>1283</v>
      </c>
      <c r="D3207" s="356">
        <v>22020203</v>
      </c>
      <c r="E3207" s="259" t="s">
        <v>20</v>
      </c>
      <c r="F3207" s="409">
        <v>879704</v>
      </c>
      <c r="G3207" s="404">
        <v>2379704</v>
      </c>
      <c r="H3207" s="304">
        <v>1480000</v>
      </c>
      <c r="I3207" s="304">
        <v>2040000</v>
      </c>
    </row>
    <row r="3208" spans="1:9">
      <c r="A3208" s="357"/>
      <c r="B3208" s="259"/>
      <c r="C3208" s="406" t="s">
        <v>1283</v>
      </c>
      <c r="D3208" s="400">
        <v>22020205</v>
      </c>
      <c r="E3208" s="259" t="s">
        <v>53</v>
      </c>
      <c r="F3208" s="409">
        <v>956200</v>
      </c>
      <c r="G3208" s="404">
        <v>956200</v>
      </c>
      <c r="H3208" s="304"/>
      <c r="I3208" s="304"/>
    </row>
    <row r="3209" spans="1:9">
      <c r="A3209" s="357"/>
      <c r="B3209" s="259"/>
      <c r="C3209" s="406" t="s">
        <v>1283</v>
      </c>
      <c r="D3209" s="356">
        <v>22020301</v>
      </c>
      <c r="E3209" s="259" t="s">
        <v>5</v>
      </c>
      <c r="F3209" s="409">
        <v>3612524</v>
      </c>
      <c r="G3209" s="404">
        <v>4812524</v>
      </c>
      <c r="H3209" s="304">
        <v>6444000</v>
      </c>
      <c r="I3209" s="304">
        <v>7669000</v>
      </c>
    </row>
    <row r="3210" spans="1:9">
      <c r="A3210" s="357"/>
      <c r="B3210" s="259"/>
      <c r="C3210" s="406" t="s">
        <v>1283</v>
      </c>
      <c r="D3210" s="356">
        <v>22020305</v>
      </c>
      <c r="E3210" s="259" t="s">
        <v>35</v>
      </c>
      <c r="F3210" s="409">
        <v>1986506</v>
      </c>
      <c r="G3210" s="404">
        <v>1986506</v>
      </c>
      <c r="H3210" s="304">
        <v>7873500</v>
      </c>
      <c r="I3210" s="304">
        <v>9298500</v>
      </c>
    </row>
    <row r="3211" spans="1:9">
      <c r="A3211" s="357"/>
      <c r="B3211" s="259"/>
      <c r="C3211" s="406" t="s">
        <v>1283</v>
      </c>
      <c r="D3211" s="356">
        <v>21020135</v>
      </c>
      <c r="E3211" s="259" t="s">
        <v>57</v>
      </c>
      <c r="F3211" s="409">
        <v>16082669</v>
      </c>
      <c r="G3211" s="404">
        <v>16082669</v>
      </c>
      <c r="H3211" s="304">
        <v>16819357</v>
      </c>
      <c r="I3211" s="304">
        <v>16819357</v>
      </c>
    </row>
    <row r="3212" spans="1:9">
      <c r="A3212" s="357"/>
      <c r="B3212" s="259"/>
      <c r="C3212" s="406" t="s">
        <v>1283</v>
      </c>
      <c r="D3212" s="356">
        <v>22020404</v>
      </c>
      <c r="E3212" s="259" t="s">
        <v>735</v>
      </c>
      <c r="F3212" s="409">
        <v>3042628</v>
      </c>
      <c r="G3212" s="404">
        <v>3042628</v>
      </c>
      <c r="H3212" s="304">
        <v>5619500</v>
      </c>
      <c r="I3212" s="304">
        <v>7210500</v>
      </c>
    </row>
    <row r="3213" spans="1:9">
      <c r="A3213" s="357"/>
      <c r="B3213" s="259"/>
      <c r="C3213" s="406" t="s">
        <v>1283</v>
      </c>
      <c r="D3213" s="356">
        <v>22020405</v>
      </c>
      <c r="E3213" s="259" t="s">
        <v>9</v>
      </c>
      <c r="F3213" s="409">
        <v>1338680</v>
      </c>
      <c r="G3213" s="404">
        <v>1338680</v>
      </c>
      <c r="H3213" s="304">
        <v>2100000</v>
      </c>
      <c r="I3213" s="304">
        <v>2450000</v>
      </c>
    </row>
    <row r="3214" spans="1:9">
      <c r="A3214" s="357"/>
      <c r="B3214" s="259"/>
      <c r="C3214" s="406" t="s">
        <v>1283</v>
      </c>
      <c r="D3214" s="400">
        <v>22020406</v>
      </c>
      <c r="E3214" s="259" t="s">
        <v>45</v>
      </c>
      <c r="F3214" s="409">
        <v>1738850</v>
      </c>
      <c r="G3214" s="404">
        <v>1738850</v>
      </c>
      <c r="H3214" s="304"/>
      <c r="I3214" s="304"/>
    </row>
    <row r="3215" spans="1:9">
      <c r="A3215" s="357"/>
      <c r="B3215" s="259"/>
      <c r="C3215" s="406" t="s">
        <v>1283</v>
      </c>
      <c r="D3215" s="356">
        <v>22020601</v>
      </c>
      <c r="E3215" s="259" t="s">
        <v>37</v>
      </c>
      <c r="F3215" s="409">
        <v>2561277</v>
      </c>
      <c r="G3215" s="404">
        <v>2561277</v>
      </c>
      <c r="H3215" s="304">
        <v>3197400</v>
      </c>
      <c r="I3215" s="304">
        <v>3357400</v>
      </c>
    </row>
    <row r="3216" spans="1:9">
      <c r="A3216" s="357"/>
      <c r="B3216" s="259"/>
      <c r="C3216" s="406" t="s">
        <v>1283</v>
      </c>
      <c r="D3216" s="356">
        <v>22020603</v>
      </c>
      <c r="E3216" s="259" t="s">
        <v>151</v>
      </c>
      <c r="F3216" s="409"/>
      <c r="G3216" s="404">
        <v>0</v>
      </c>
      <c r="H3216" s="304">
        <v>23975000</v>
      </c>
      <c r="I3216" s="304">
        <v>23975000</v>
      </c>
    </row>
    <row r="3217" spans="1:9">
      <c r="A3217" s="357"/>
      <c r="B3217" s="259"/>
      <c r="C3217" s="406" t="s">
        <v>1283</v>
      </c>
      <c r="D3217" s="356">
        <v>22020607</v>
      </c>
      <c r="E3217" s="259" t="s">
        <v>116</v>
      </c>
      <c r="F3217" s="409">
        <v>14821100</v>
      </c>
      <c r="G3217" s="404">
        <v>14821100</v>
      </c>
      <c r="H3217" s="304">
        <v>15500000</v>
      </c>
      <c r="I3217" s="304">
        <v>31000000</v>
      </c>
    </row>
    <row r="3218" spans="1:9">
      <c r="A3218" s="357"/>
      <c r="B3218" s="259"/>
      <c r="C3218" s="406" t="s">
        <v>1283</v>
      </c>
      <c r="D3218" s="356">
        <v>22020801</v>
      </c>
      <c r="E3218" s="259" t="s">
        <v>13</v>
      </c>
      <c r="F3218" s="409">
        <v>610056</v>
      </c>
      <c r="G3218" s="404">
        <v>3610056</v>
      </c>
      <c r="H3218" s="304">
        <v>713400</v>
      </c>
      <c r="I3218" s="304">
        <v>838100</v>
      </c>
    </row>
    <row r="3219" spans="1:9">
      <c r="A3219" s="357"/>
      <c r="B3219" s="259"/>
      <c r="C3219" s="406" t="s">
        <v>1283</v>
      </c>
      <c r="D3219" s="356">
        <v>22020803</v>
      </c>
      <c r="E3219" s="259" t="s">
        <v>14</v>
      </c>
      <c r="F3219" s="409">
        <v>4130784</v>
      </c>
      <c r="G3219" s="404">
        <v>4130784</v>
      </c>
      <c r="H3219" s="304">
        <v>5040000</v>
      </c>
      <c r="I3219" s="304">
        <v>5400000</v>
      </c>
    </row>
    <row r="3220" spans="1:9">
      <c r="A3220" s="357"/>
      <c r="B3220" s="259"/>
      <c r="C3220" s="406" t="s">
        <v>1283</v>
      </c>
      <c r="D3220" s="356">
        <v>22020901</v>
      </c>
      <c r="E3220" s="259" t="s">
        <v>15</v>
      </c>
      <c r="F3220" s="409">
        <v>5202</v>
      </c>
      <c r="G3220" s="404">
        <v>5201</v>
      </c>
      <c r="H3220" s="304">
        <v>7680</v>
      </c>
      <c r="I3220" s="304">
        <v>9800</v>
      </c>
    </row>
    <row r="3221" spans="1:9">
      <c r="A3221" s="357"/>
      <c r="B3221" s="259"/>
      <c r="C3221" s="406" t="s">
        <v>1283</v>
      </c>
      <c r="D3221" s="356">
        <v>22021001</v>
      </c>
      <c r="E3221" s="259" t="s">
        <v>16</v>
      </c>
      <c r="F3221" s="409"/>
      <c r="G3221" s="404">
        <v>2356425</v>
      </c>
      <c r="H3221" s="304">
        <v>1589700</v>
      </c>
      <c r="I3221" s="304">
        <v>1612800</v>
      </c>
    </row>
    <row r="3222" spans="1:9">
      <c r="A3222" s="357"/>
      <c r="B3222" s="259"/>
      <c r="C3222" s="406" t="s">
        <v>1283</v>
      </c>
      <c r="D3222" s="356">
        <v>22021007</v>
      </c>
      <c r="E3222" s="259" t="s">
        <v>98</v>
      </c>
      <c r="F3222" s="409">
        <v>3786552</v>
      </c>
      <c r="G3222" s="404">
        <v>3786552</v>
      </c>
      <c r="H3222" s="304">
        <v>6380000</v>
      </c>
      <c r="I3222" s="304">
        <v>6630000</v>
      </c>
    </row>
    <row r="3223" spans="1:9">
      <c r="A3223" s="357"/>
      <c r="B3223" s="259"/>
      <c r="C3223" s="406" t="s">
        <v>1283</v>
      </c>
      <c r="D3223" s="400">
        <v>22020702</v>
      </c>
      <c r="E3223" s="259" t="s">
        <v>2134</v>
      </c>
      <c r="F3223" s="409"/>
      <c r="G3223" s="404">
        <v>1500000</v>
      </c>
      <c r="H3223" s="304"/>
      <c r="I3223" s="304"/>
    </row>
    <row r="3224" spans="1:9">
      <c r="A3224" s="357"/>
      <c r="B3224" s="259"/>
      <c r="C3224" s="406" t="s">
        <v>1283</v>
      </c>
      <c r="D3224" s="400">
        <v>22021003</v>
      </c>
      <c r="E3224" s="259" t="s">
        <v>17</v>
      </c>
      <c r="F3224" s="409"/>
      <c r="G3224" s="404">
        <v>1500000</v>
      </c>
      <c r="H3224" s="304"/>
      <c r="I3224" s="304"/>
    </row>
    <row r="3225" spans="1:9">
      <c r="A3225" s="357"/>
      <c r="B3225" s="259"/>
      <c r="C3225" s="406" t="s">
        <v>1283</v>
      </c>
      <c r="D3225" s="400">
        <v>22021026</v>
      </c>
      <c r="E3225" s="259" t="s">
        <v>2135</v>
      </c>
      <c r="F3225" s="409"/>
      <c r="G3225" s="404">
        <v>2393962.65</v>
      </c>
      <c r="H3225" s="304"/>
      <c r="I3225" s="304"/>
    </row>
    <row r="3226" spans="1:9" s="310" customFormat="1">
      <c r="A3226" s="359" t="s">
        <v>148</v>
      </c>
      <c r="B3226" s="308" t="s">
        <v>149</v>
      </c>
      <c r="C3226" s="407" t="s">
        <v>1287</v>
      </c>
      <c r="D3226" s="400"/>
      <c r="E3226" s="308"/>
      <c r="F3226" s="326">
        <f>SUM(F3201:F3222)</f>
        <v>84304136</v>
      </c>
      <c r="G3226" s="326">
        <f>SUM(G3201:G3225)</f>
        <v>118754522.65000001</v>
      </c>
      <c r="H3226" s="326">
        <f>SUM(H3201:H3225)</f>
        <v>204937337</v>
      </c>
      <c r="I3226" s="326">
        <f>SUM(I3201:I3225)</f>
        <v>228599657</v>
      </c>
    </row>
    <row r="3227" spans="1:9" s="310" customFormat="1">
      <c r="A3227" s="359" t="s">
        <v>148</v>
      </c>
      <c r="B3227" s="308" t="s">
        <v>149</v>
      </c>
      <c r="C3227" s="407" t="s">
        <v>1288</v>
      </c>
      <c r="D3227" s="400"/>
      <c r="E3227" s="308"/>
      <c r="F3227" s="326">
        <f>F3226+F3200</f>
        <v>698124877</v>
      </c>
      <c r="G3227" s="326">
        <f>G3226+G3200</f>
        <v>823058637.74000001</v>
      </c>
      <c r="H3227" s="326">
        <f>H3226+H3200</f>
        <v>979671863.59000003</v>
      </c>
      <c r="I3227" s="326">
        <f>I3226+I3200</f>
        <v>828854036.57000005</v>
      </c>
    </row>
    <row r="3228" spans="1:9" s="310" customFormat="1">
      <c r="A3228" s="359"/>
      <c r="B3228" s="308"/>
      <c r="C3228" s="407"/>
      <c r="D3228" s="400"/>
      <c r="E3228" s="308"/>
      <c r="F3228" s="408"/>
      <c r="G3228" s="404"/>
      <c r="H3228" s="326"/>
      <c r="I3228" s="326"/>
    </row>
    <row r="3229" spans="1:9" s="310" customFormat="1">
      <c r="A3229" s="359" t="s">
        <v>152</v>
      </c>
      <c r="B3229" s="308" t="s">
        <v>153</v>
      </c>
      <c r="C3229" s="407"/>
      <c r="D3229" s="400"/>
      <c r="E3229" s="308"/>
      <c r="F3229" s="408"/>
      <c r="G3229" s="404"/>
      <c r="H3229" s="326"/>
      <c r="I3229" s="326"/>
    </row>
    <row r="3230" spans="1:9">
      <c r="A3230" s="357"/>
      <c r="B3230" s="259"/>
      <c r="C3230" s="402" t="s">
        <v>1281</v>
      </c>
      <c r="D3230" s="356">
        <v>21010101</v>
      </c>
      <c r="E3230" s="259" t="s">
        <v>368</v>
      </c>
      <c r="F3230" s="409">
        <v>536300364</v>
      </c>
      <c r="G3230" s="404">
        <v>584269853.36000001</v>
      </c>
      <c r="H3230" s="304">
        <v>584269853.36000001</v>
      </c>
      <c r="I3230" s="304">
        <v>584269853.36000001</v>
      </c>
    </row>
    <row r="3231" spans="1:9">
      <c r="A3231" s="357"/>
      <c r="B3231" s="259"/>
      <c r="C3231" s="402" t="s">
        <v>1281</v>
      </c>
      <c r="D3231" s="356">
        <v>21020102</v>
      </c>
      <c r="E3231" s="259" t="s">
        <v>99</v>
      </c>
      <c r="F3231" s="409">
        <v>155984</v>
      </c>
      <c r="G3231" s="404">
        <v>935901</v>
      </c>
      <c r="H3231" s="304">
        <v>935901</v>
      </c>
      <c r="I3231" s="304">
        <v>935901</v>
      </c>
    </row>
    <row r="3232" spans="1:9">
      <c r="A3232" s="357"/>
      <c r="B3232" s="259"/>
      <c r="C3232" s="402" t="s">
        <v>1281</v>
      </c>
      <c r="D3232" s="356">
        <v>21020103</v>
      </c>
      <c r="E3232" s="259" t="s">
        <v>370</v>
      </c>
      <c r="F3232" s="409">
        <v>374360</v>
      </c>
      <c r="G3232" s="404">
        <v>374360.4</v>
      </c>
      <c r="H3232" s="304">
        <v>374360.4</v>
      </c>
      <c r="I3232" s="304">
        <v>374360.4</v>
      </c>
    </row>
    <row r="3233" spans="1:9">
      <c r="A3233" s="357"/>
      <c r="B3233" s="259"/>
      <c r="C3233" s="402" t="s">
        <v>1281</v>
      </c>
      <c r="D3233" s="356">
        <v>21020104</v>
      </c>
      <c r="E3233" s="259" t="s">
        <v>371</v>
      </c>
      <c r="F3233" s="409">
        <v>374360</v>
      </c>
      <c r="G3233" s="404">
        <v>374360.7</v>
      </c>
      <c r="H3233" s="304">
        <v>374360.7</v>
      </c>
      <c r="I3233" s="304">
        <v>374360.7</v>
      </c>
    </row>
    <row r="3234" spans="1:9">
      <c r="A3234" s="357"/>
      <c r="B3234" s="259"/>
      <c r="C3234" s="402" t="s">
        <v>1281</v>
      </c>
      <c r="D3234" s="356">
        <v>21020105</v>
      </c>
      <c r="E3234" s="259" t="s">
        <v>372</v>
      </c>
      <c r="F3234" s="409">
        <v>1996589</v>
      </c>
      <c r="G3234" s="404">
        <v>1996588.8</v>
      </c>
      <c r="H3234" s="304">
        <v>1996588.8</v>
      </c>
      <c r="I3234" s="304">
        <v>1996588.8</v>
      </c>
    </row>
    <row r="3235" spans="1:9">
      <c r="A3235" s="357"/>
      <c r="B3235" s="259"/>
      <c r="C3235" s="402" t="s">
        <v>1281</v>
      </c>
      <c r="D3235" s="356">
        <v>21020107</v>
      </c>
      <c r="E3235" s="259" t="s">
        <v>374</v>
      </c>
      <c r="F3235" s="409">
        <v>4802618</v>
      </c>
      <c r="G3235" s="404">
        <v>4802617.8</v>
      </c>
      <c r="H3235" s="304">
        <v>4802617.8</v>
      </c>
      <c r="I3235" s="304">
        <v>4802617.8</v>
      </c>
    </row>
    <row r="3236" spans="1:9">
      <c r="A3236" s="357"/>
      <c r="B3236" s="259"/>
      <c r="C3236" s="402" t="s">
        <v>1281</v>
      </c>
      <c r="D3236" s="400">
        <v>21020106</v>
      </c>
      <c r="E3236" s="259" t="s">
        <v>373</v>
      </c>
      <c r="F3236" s="409">
        <v>53630025</v>
      </c>
      <c r="G3236" s="404">
        <v>53630024.390000001</v>
      </c>
      <c r="H3236" s="304">
        <v>53630024.390000001</v>
      </c>
      <c r="I3236" s="304">
        <v>53630024.390000001</v>
      </c>
    </row>
    <row r="3237" spans="1:9">
      <c r="A3237" s="357"/>
      <c r="B3237" s="259"/>
      <c r="C3237" s="402" t="s">
        <v>1281</v>
      </c>
      <c r="D3237" s="400">
        <v>21020126</v>
      </c>
      <c r="E3237" s="259" t="s">
        <v>2133</v>
      </c>
      <c r="F3237" s="409">
        <v>1478889</v>
      </c>
      <c r="G3237" s="404">
        <v>187180.2</v>
      </c>
      <c r="H3237" s="304">
        <v>187180.2</v>
      </c>
      <c r="I3237" s="304">
        <v>187180.2</v>
      </c>
    </row>
    <row r="3238" spans="1:9">
      <c r="A3238" s="357"/>
      <c r="B3238" s="259"/>
      <c r="C3238" s="402" t="s">
        <v>1281</v>
      </c>
      <c r="D3238" s="400">
        <v>21020141</v>
      </c>
      <c r="E3238" s="259" t="s">
        <v>4168</v>
      </c>
      <c r="F3238" s="409">
        <v>21046</v>
      </c>
      <c r="G3238" s="404">
        <v>105523.2</v>
      </c>
      <c r="H3238" s="304">
        <v>105523.2</v>
      </c>
      <c r="I3238" s="304">
        <v>105523.2</v>
      </c>
    </row>
    <row r="3239" spans="1:9">
      <c r="A3239" s="357"/>
      <c r="B3239" s="259"/>
      <c r="C3239" s="402" t="s">
        <v>1281</v>
      </c>
      <c r="D3239" s="400">
        <v>21020151</v>
      </c>
      <c r="E3239" s="259" t="s">
        <v>122</v>
      </c>
      <c r="F3239" s="409">
        <v>56065860</v>
      </c>
      <c r="G3239" s="404"/>
      <c r="H3239" s="304"/>
      <c r="I3239" s="304"/>
    </row>
    <row r="3240" spans="1:9" s="310" customFormat="1">
      <c r="A3240" s="359" t="s">
        <v>152</v>
      </c>
      <c r="B3240" s="308" t="s">
        <v>153</v>
      </c>
      <c r="C3240" s="405" t="s">
        <v>1282</v>
      </c>
      <c r="D3240" s="400"/>
      <c r="E3240" s="308"/>
      <c r="F3240" s="408">
        <f>SUM(F3230:F3239)</f>
        <v>655200095</v>
      </c>
      <c r="G3240" s="408">
        <f t="shared" ref="G3240:I3240" si="25">SUM(G3230:G3239)</f>
        <v>646676409.85000002</v>
      </c>
      <c r="H3240" s="408">
        <f t="shared" si="25"/>
        <v>646676409.85000002</v>
      </c>
      <c r="I3240" s="408">
        <f t="shared" si="25"/>
        <v>646676409.85000002</v>
      </c>
    </row>
    <row r="3241" spans="1:9">
      <c r="A3241" s="357"/>
      <c r="B3241" s="259"/>
      <c r="C3241" s="406" t="s">
        <v>1283</v>
      </c>
      <c r="D3241" s="356">
        <v>21020135</v>
      </c>
      <c r="E3241" s="259" t="s">
        <v>154</v>
      </c>
      <c r="F3241" s="409"/>
      <c r="G3241" s="404">
        <v>0</v>
      </c>
      <c r="H3241" s="304">
        <v>28700000</v>
      </c>
      <c r="I3241" s="304">
        <v>28700000</v>
      </c>
    </row>
    <row r="3242" spans="1:9">
      <c r="A3242" s="357"/>
      <c r="B3242" s="259"/>
      <c r="C3242" s="406" t="s">
        <v>1283</v>
      </c>
      <c r="D3242" s="356">
        <v>22020105</v>
      </c>
      <c r="E3242" s="259" t="s">
        <v>1250</v>
      </c>
      <c r="F3242" s="409">
        <v>3346700</v>
      </c>
      <c r="G3242" s="404">
        <v>3346700</v>
      </c>
      <c r="H3242" s="304">
        <v>2432000</v>
      </c>
      <c r="I3242" s="304">
        <v>2432000</v>
      </c>
    </row>
    <row r="3243" spans="1:9">
      <c r="A3243" s="357"/>
      <c r="B3243" s="259"/>
      <c r="C3243" s="406" t="s">
        <v>1283</v>
      </c>
      <c r="D3243" s="356">
        <v>22020106</v>
      </c>
      <c r="E3243" s="259" t="s">
        <v>112</v>
      </c>
      <c r="F3243" s="409">
        <v>7362740</v>
      </c>
      <c r="G3243" s="404">
        <v>7362740</v>
      </c>
      <c r="H3243" s="304">
        <v>6000000</v>
      </c>
      <c r="I3243" s="304">
        <v>6000000</v>
      </c>
    </row>
    <row r="3244" spans="1:9">
      <c r="A3244" s="357"/>
      <c r="B3244" s="259"/>
      <c r="C3244" s="406" t="s">
        <v>1283</v>
      </c>
      <c r="D3244" s="356">
        <v>22020108</v>
      </c>
      <c r="E3244" s="259" t="s">
        <v>50</v>
      </c>
      <c r="F3244" s="409">
        <v>3346700</v>
      </c>
      <c r="G3244" s="404">
        <v>3346700</v>
      </c>
      <c r="H3244" s="304">
        <v>600000</v>
      </c>
      <c r="I3244" s="304">
        <v>600000</v>
      </c>
    </row>
    <row r="3245" spans="1:9">
      <c r="A3245" s="357"/>
      <c r="B3245" s="259"/>
      <c r="C3245" s="406" t="s">
        <v>1283</v>
      </c>
      <c r="D3245" s="356">
        <v>22020112</v>
      </c>
      <c r="E3245" s="259" t="s">
        <v>114</v>
      </c>
      <c r="F3245" s="409">
        <v>6119680</v>
      </c>
      <c r="G3245" s="404">
        <v>6119680</v>
      </c>
      <c r="H3245" s="304">
        <v>3000000</v>
      </c>
      <c r="I3245" s="304">
        <v>3000000</v>
      </c>
    </row>
    <row r="3246" spans="1:9">
      <c r="A3246" s="357"/>
      <c r="B3246" s="259"/>
      <c r="C3246" s="406" t="s">
        <v>1283</v>
      </c>
      <c r="D3246" s="356">
        <v>22020114</v>
      </c>
      <c r="E3246" s="259" t="s">
        <v>79</v>
      </c>
      <c r="F3246" s="409"/>
      <c r="G3246" s="404">
        <v>3717500</v>
      </c>
      <c r="H3246" s="304">
        <v>3717500</v>
      </c>
      <c r="I3246" s="304">
        <v>3717500</v>
      </c>
    </row>
    <row r="3247" spans="1:9">
      <c r="A3247" s="357"/>
      <c r="B3247" s="259"/>
      <c r="C3247" s="406" t="s">
        <v>1283</v>
      </c>
      <c r="D3247" s="356">
        <v>22020201</v>
      </c>
      <c r="E3247" s="259" t="s">
        <v>115</v>
      </c>
      <c r="F3247" s="409"/>
      <c r="G3247" s="404">
        <v>2400000</v>
      </c>
      <c r="H3247" s="304">
        <v>2400000</v>
      </c>
      <c r="I3247" s="304">
        <v>2400000</v>
      </c>
    </row>
    <row r="3248" spans="1:9">
      <c r="A3248" s="357"/>
      <c r="B3248" s="259"/>
      <c r="C3248" s="406" t="s">
        <v>1283</v>
      </c>
      <c r="D3248" s="356">
        <v>22020203</v>
      </c>
      <c r="E3248" s="259" t="s">
        <v>20</v>
      </c>
      <c r="F3248" s="409"/>
      <c r="G3248" s="404">
        <v>160000</v>
      </c>
      <c r="H3248" s="304">
        <v>160000</v>
      </c>
      <c r="I3248" s="304">
        <v>160000</v>
      </c>
    </row>
    <row r="3249" spans="1:9">
      <c r="A3249" s="357"/>
      <c r="B3249" s="259"/>
      <c r="C3249" s="406" t="s">
        <v>1283</v>
      </c>
      <c r="D3249" s="356">
        <v>22020205</v>
      </c>
      <c r="E3249" s="259" t="s">
        <v>53</v>
      </c>
      <c r="F3249" s="409"/>
      <c r="G3249" s="404">
        <v>1200000</v>
      </c>
      <c r="H3249" s="304">
        <v>1200000</v>
      </c>
      <c r="I3249" s="304">
        <v>1200000</v>
      </c>
    </row>
    <row r="3250" spans="1:9">
      <c r="A3250" s="357"/>
      <c r="B3250" s="259"/>
      <c r="C3250" s="406" t="s">
        <v>1283</v>
      </c>
      <c r="D3250" s="356">
        <v>22020301</v>
      </c>
      <c r="E3250" s="259" t="s">
        <v>5</v>
      </c>
      <c r="F3250" s="409">
        <v>7171500</v>
      </c>
      <c r="G3250" s="404">
        <v>7171500</v>
      </c>
      <c r="H3250" s="304">
        <v>32665000</v>
      </c>
      <c r="I3250" s="304">
        <v>32665000</v>
      </c>
    </row>
    <row r="3251" spans="1:9">
      <c r="A3251" s="357"/>
      <c r="B3251" s="259"/>
      <c r="C3251" s="406" t="s">
        <v>1283</v>
      </c>
      <c r="D3251" s="356">
        <v>22020302</v>
      </c>
      <c r="E3251" s="259" t="s">
        <v>91</v>
      </c>
      <c r="F3251" s="409"/>
      <c r="G3251" s="404">
        <v>2500000</v>
      </c>
      <c r="H3251" s="304">
        <v>2500000</v>
      </c>
      <c r="I3251" s="304">
        <v>2500000</v>
      </c>
    </row>
    <row r="3252" spans="1:9">
      <c r="A3252" s="357"/>
      <c r="B3252" s="259"/>
      <c r="C3252" s="406" t="s">
        <v>1283</v>
      </c>
      <c r="D3252" s="356">
        <v>22020305</v>
      </c>
      <c r="E3252" s="259" t="s">
        <v>35</v>
      </c>
      <c r="F3252" s="409"/>
      <c r="G3252" s="404">
        <v>1910000</v>
      </c>
      <c r="H3252" s="304">
        <v>1910000</v>
      </c>
      <c r="I3252" s="304">
        <v>1910000</v>
      </c>
    </row>
    <row r="3253" spans="1:9">
      <c r="A3253" s="357"/>
      <c r="B3253" s="259"/>
      <c r="C3253" s="406" t="s">
        <v>1283</v>
      </c>
      <c r="D3253" s="356">
        <v>22020401</v>
      </c>
      <c r="E3253" s="259" t="s">
        <v>1985</v>
      </c>
      <c r="F3253" s="409">
        <v>3648859</v>
      </c>
      <c r="G3253" s="404">
        <v>3648859</v>
      </c>
      <c r="H3253" s="304">
        <v>860000</v>
      </c>
      <c r="I3253" s="304">
        <v>860000</v>
      </c>
    </row>
    <row r="3254" spans="1:9">
      <c r="A3254" s="357"/>
      <c r="B3254" s="259"/>
      <c r="C3254" s="406" t="s">
        <v>1283</v>
      </c>
      <c r="D3254" s="356">
        <v>22020402</v>
      </c>
      <c r="E3254" s="259" t="s">
        <v>36</v>
      </c>
      <c r="F3254" s="409">
        <v>4828810</v>
      </c>
      <c r="G3254" s="404">
        <v>4828810</v>
      </c>
      <c r="H3254" s="304">
        <v>5100000</v>
      </c>
      <c r="I3254" s="304">
        <v>5100000</v>
      </c>
    </row>
    <row r="3255" spans="1:9">
      <c r="A3255" s="357"/>
      <c r="B3255" s="259"/>
      <c r="C3255" s="406" t="s">
        <v>1283</v>
      </c>
      <c r="D3255" s="356">
        <v>22020405</v>
      </c>
      <c r="E3255" s="259" t="s">
        <v>9</v>
      </c>
      <c r="F3255" s="409">
        <v>4589760</v>
      </c>
      <c r="G3255" s="404">
        <v>4589760</v>
      </c>
      <c r="H3255" s="304">
        <v>390000</v>
      </c>
      <c r="I3255" s="304">
        <v>390000</v>
      </c>
    </row>
    <row r="3256" spans="1:9">
      <c r="A3256" s="357"/>
      <c r="B3256" s="259"/>
      <c r="C3256" s="406" t="s">
        <v>1283</v>
      </c>
      <c r="D3256" s="400">
        <v>22020406</v>
      </c>
      <c r="E3256" s="259" t="s">
        <v>45</v>
      </c>
      <c r="F3256" s="409">
        <v>5916488</v>
      </c>
      <c r="G3256" s="404">
        <v>5916488</v>
      </c>
      <c r="H3256" s="304"/>
      <c r="I3256" s="304"/>
    </row>
    <row r="3257" spans="1:9">
      <c r="A3257" s="357"/>
      <c r="B3257" s="259"/>
      <c r="C3257" s="406" t="s">
        <v>1283</v>
      </c>
      <c r="D3257" s="356">
        <v>22020601</v>
      </c>
      <c r="E3257" s="259" t="s">
        <v>37</v>
      </c>
      <c r="F3257" s="409">
        <v>9925356</v>
      </c>
      <c r="G3257" s="404">
        <v>9925356</v>
      </c>
      <c r="H3257" s="304">
        <v>6900000</v>
      </c>
      <c r="I3257" s="304">
        <v>6900000</v>
      </c>
    </row>
    <row r="3258" spans="1:9">
      <c r="A3258" s="357"/>
      <c r="B3258" s="259"/>
      <c r="C3258" s="406" t="s">
        <v>1283</v>
      </c>
      <c r="D3258" s="356">
        <v>22020602</v>
      </c>
      <c r="E3258" s="259" t="s">
        <v>38</v>
      </c>
      <c r="F3258" s="409">
        <v>1434300</v>
      </c>
      <c r="G3258" s="404">
        <v>1434300</v>
      </c>
      <c r="H3258" s="304">
        <v>2600000</v>
      </c>
      <c r="I3258" s="304">
        <v>2600000</v>
      </c>
    </row>
    <row r="3259" spans="1:9">
      <c r="A3259" s="357"/>
      <c r="B3259" s="259"/>
      <c r="C3259" s="406" t="s">
        <v>1283</v>
      </c>
      <c r="D3259" s="400">
        <v>22020702</v>
      </c>
      <c r="E3259" s="259" t="s">
        <v>129</v>
      </c>
      <c r="F3259" s="409">
        <v>956200</v>
      </c>
      <c r="G3259" s="404">
        <v>956200</v>
      </c>
      <c r="H3259" s="304"/>
      <c r="I3259" s="304"/>
    </row>
    <row r="3260" spans="1:9">
      <c r="A3260" s="357"/>
      <c r="B3260" s="259"/>
      <c r="C3260" s="406" t="s">
        <v>1283</v>
      </c>
      <c r="D3260" s="356">
        <v>22020801</v>
      </c>
      <c r="E3260" s="259" t="s">
        <v>13</v>
      </c>
      <c r="F3260" s="409">
        <v>6655152</v>
      </c>
      <c r="G3260" s="404">
        <v>6655152</v>
      </c>
      <c r="H3260" s="304">
        <v>6000000</v>
      </c>
      <c r="I3260" s="304">
        <v>6000000</v>
      </c>
    </row>
    <row r="3261" spans="1:9">
      <c r="A3261" s="357"/>
      <c r="B3261" s="259"/>
      <c r="C3261" s="406" t="s">
        <v>1283</v>
      </c>
      <c r="D3261" s="356">
        <v>22020803</v>
      </c>
      <c r="E3261" s="259" t="s">
        <v>14</v>
      </c>
      <c r="F3261" s="409">
        <v>3125627</v>
      </c>
      <c r="G3261" s="404">
        <v>3125627</v>
      </c>
      <c r="H3261" s="304">
        <v>720000</v>
      </c>
      <c r="I3261" s="304">
        <v>720000</v>
      </c>
    </row>
    <row r="3262" spans="1:9">
      <c r="A3262" s="357"/>
      <c r="B3262" s="259"/>
      <c r="C3262" s="406" t="s">
        <v>1283</v>
      </c>
      <c r="D3262" s="400">
        <v>22020901</v>
      </c>
      <c r="E3262" s="259" t="s">
        <v>15</v>
      </c>
      <c r="F3262" s="409">
        <v>3959</v>
      </c>
      <c r="G3262" s="404">
        <v>3959</v>
      </c>
      <c r="H3262" s="304"/>
      <c r="I3262" s="304"/>
    </row>
    <row r="3263" spans="1:9">
      <c r="A3263" s="357"/>
      <c r="B3263" s="259"/>
      <c r="C3263" s="406" t="s">
        <v>1283</v>
      </c>
      <c r="D3263" s="356">
        <v>22021001</v>
      </c>
      <c r="E3263" s="259" t="s">
        <v>16</v>
      </c>
      <c r="F3263" s="409">
        <v>1678513</v>
      </c>
      <c r="G3263" s="404">
        <v>1678513</v>
      </c>
      <c r="H3263" s="304">
        <v>244000</v>
      </c>
      <c r="I3263" s="304">
        <v>244000</v>
      </c>
    </row>
    <row r="3264" spans="1:9">
      <c r="A3264" s="357"/>
      <c r="B3264" s="259"/>
      <c r="C3264" s="406" t="s">
        <v>1283</v>
      </c>
      <c r="D3264" s="356">
        <v>22021005</v>
      </c>
      <c r="E3264" s="259" t="s">
        <v>155</v>
      </c>
      <c r="F3264" s="409">
        <v>1912400</v>
      </c>
      <c r="G3264" s="404">
        <v>1912400</v>
      </c>
      <c r="H3264" s="304">
        <v>1000000</v>
      </c>
      <c r="I3264" s="304">
        <v>1000000</v>
      </c>
    </row>
    <row r="3265" spans="1:9">
      <c r="A3265" s="357"/>
      <c r="B3265" s="259"/>
      <c r="C3265" s="406" t="s">
        <v>1283</v>
      </c>
      <c r="D3265" s="356">
        <v>22021007</v>
      </c>
      <c r="E3265" s="259" t="s">
        <v>98</v>
      </c>
      <c r="F3265" s="409">
        <v>1912400</v>
      </c>
      <c r="G3265" s="404">
        <v>1912400</v>
      </c>
      <c r="H3265" s="304">
        <v>14200000</v>
      </c>
      <c r="I3265" s="304">
        <v>14200000</v>
      </c>
    </row>
    <row r="3266" spans="1:9">
      <c r="A3266" s="357"/>
      <c r="B3266" s="259"/>
      <c r="C3266" s="406" t="s">
        <v>1283</v>
      </c>
      <c r="D3266" s="356">
        <v>22021019</v>
      </c>
      <c r="E3266" s="259" t="s">
        <v>156</v>
      </c>
      <c r="F3266" s="409">
        <v>17211600</v>
      </c>
      <c r="G3266" s="404">
        <v>17211600</v>
      </c>
      <c r="H3266" s="304">
        <v>18000000</v>
      </c>
      <c r="I3266" s="304">
        <v>18000000</v>
      </c>
    </row>
    <row r="3267" spans="1:9">
      <c r="A3267" s="357"/>
      <c r="B3267" s="259"/>
      <c r="C3267" s="406" t="s">
        <v>1283</v>
      </c>
      <c r="D3267" s="400">
        <v>22021026</v>
      </c>
      <c r="E3267" s="259" t="s">
        <v>19</v>
      </c>
      <c r="F3267" s="409">
        <v>2141888</v>
      </c>
      <c r="G3267" s="404">
        <v>2141888</v>
      </c>
      <c r="H3267" s="304"/>
      <c r="I3267" s="304"/>
    </row>
    <row r="3268" spans="1:9">
      <c r="A3268" s="357"/>
      <c r="B3268" s="259"/>
      <c r="C3268" s="406" t="s">
        <v>1283</v>
      </c>
      <c r="D3268" s="400">
        <v>22021029</v>
      </c>
      <c r="E3268" s="259" t="s">
        <v>1717</v>
      </c>
      <c r="F3268" s="409">
        <v>478100</v>
      </c>
      <c r="G3268" s="404">
        <v>478100</v>
      </c>
      <c r="H3268" s="304"/>
      <c r="I3268" s="304"/>
    </row>
    <row r="3269" spans="1:9">
      <c r="A3269" s="357"/>
      <c r="B3269" s="259"/>
      <c r="C3269" s="406" t="s">
        <v>1283</v>
      </c>
      <c r="D3269" s="400">
        <v>21020135</v>
      </c>
      <c r="E3269" s="259" t="s">
        <v>57</v>
      </c>
      <c r="F3269" s="409">
        <v>26926263</v>
      </c>
      <c r="G3269" s="404">
        <v>26926263</v>
      </c>
      <c r="H3269" s="304"/>
      <c r="I3269" s="304"/>
    </row>
    <row r="3270" spans="1:9" s="310" customFormat="1">
      <c r="A3270" s="359" t="s">
        <v>152</v>
      </c>
      <c r="B3270" s="308" t="s">
        <v>153</v>
      </c>
      <c r="C3270" s="407" t="s">
        <v>1287</v>
      </c>
      <c r="D3270" s="400"/>
      <c r="E3270" s="308"/>
      <c r="F3270" s="326">
        <f>SUM(F3241:F3269)</f>
        <v>120692995</v>
      </c>
      <c r="G3270" s="326">
        <f>SUM(G3241:G3269)</f>
        <v>132580495</v>
      </c>
      <c r="H3270" s="326">
        <f>SUM(H3241:H3269)</f>
        <v>141298500</v>
      </c>
      <c r="I3270" s="326">
        <f>SUM(I3241:I3269)</f>
        <v>141298500</v>
      </c>
    </row>
    <row r="3271" spans="1:9" s="310" customFormat="1">
      <c r="A3271" s="359" t="s">
        <v>152</v>
      </c>
      <c r="B3271" s="308" t="s">
        <v>153</v>
      </c>
      <c r="C3271" s="407" t="s">
        <v>1288</v>
      </c>
      <c r="D3271" s="400"/>
      <c r="E3271" s="308"/>
      <c r="F3271" s="326">
        <f>F3270+F3240</f>
        <v>775893090</v>
      </c>
      <c r="G3271" s="326">
        <f>G3270+G3240</f>
        <v>779256904.85000002</v>
      </c>
      <c r="H3271" s="326">
        <f>H3270+H3240</f>
        <v>787974909.85000002</v>
      </c>
      <c r="I3271" s="326">
        <f>I3270+I3240</f>
        <v>787974909.85000002</v>
      </c>
    </row>
    <row r="3272" spans="1:9" s="310" customFormat="1">
      <c r="A3272" s="359"/>
      <c r="B3272" s="308"/>
      <c r="C3272" s="407"/>
      <c r="D3272" s="400"/>
      <c r="E3272" s="308"/>
      <c r="F3272" s="408"/>
      <c r="G3272" s="404"/>
      <c r="H3272" s="326"/>
      <c r="I3272" s="326"/>
    </row>
    <row r="3273" spans="1:9" s="310" customFormat="1">
      <c r="A3273" s="359" t="s">
        <v>1777</v>
      </c>
      <c r="B3273" s="308" t="s">
        <v>95</v>
      </c>
      <c r="C3273" s="407"/>
      <c r="D3273" s="400"/>
      <c r="E3273" s="308"/>
      <c r="F3273" s="408"/>
      <c r="G3273" s="404"/>
      <c r="H3273" s="326"/>
      <c r="I3273" s="326"/>
    </row>
    <row r="3274" spans="1:9">
      <c r="A3274" s="357"/>
      <c r="B3274" s="259"/>
      <c r="C3274" s="402" t="s">
        <v>1281</v>
      </c>
      <c r="D3274" s="356">
        <v>21010101</v>
      </c>
      <c r="E3274" s="259" t="s">
        <v>368</v>
      </c>
      <c r="F3274" s="409">
        <v>677443965</v>
      </c>
      <c r="G3274" s="404">
        <v>672094381.39840007</v>
      </c>
      <c r="H3274" s="304">
        <v>672094381.39840007</v>
      </c>
      <c r="I3274" s="304">
        <v>672094381.39840007</v>
      </c>
    </row>
    <row r="3275" spans="1:9" s="310" customFormat="1">
      <c r="A3275" s="359" t="s">
        <v>1777</v>
      </c>
      <c r="B3275" s="308" t="s">
        <v>95</v>
      </c>
      <c r="C3275" s="405" t="s">
        <v>1282</v>
      </c>
      <c r="D3275" s="400"/>
      <c r="E3275" s="308"/>
      <c r="F3275" s="408">
        <f>SUM(F3274)</f>
        <v>677443965</v>
      </c>
      <c r="G3275" s="326">
        <f>SUM(G3274)</f>
        <v>672094381.39840007</v>
      </c>
      <c r="H3275" s="326">
        <f>SUM(H3274)</f>
        <v>672094381.39840007</v>
      </c>
      <c r="I3275" s="326">
        <f>SUM(I3274)</f>
        <v>672094381.39840007</v>
      </c>
    </row>
    <row r="3276" spans="1:9">
      <c r="A3276" s="357"/>
      <c r="B3276" s="259"/>
      <c r="C3276" s="406" t="s">
        <v>1283</v>
      </c>
      <c r="D3276" s="356">
        <v>22010109</v>
      </c>
      <c r="E3276" s="259" t="s">
        <v>111</v>
      </c>
      <c r="F3276" s="409">
        <v>15343855</v>
      </c>
      <c r="G3276" s="404">
        <v>8023350</v>
      </c>
      <c r="H3276" s="304">
        <v>8023350</v>
      </c>
      <c r="I3276" s="304">
        <v>8023350</v>
      </c>
    </row>
    <row r="3277" spans="1:9">
      <c r="A3277" s="357"/>
      <c r="B3277" s="259"/>
      <c r="C3277" s="406" t="s">
        <v>1283</v>
      </c>
      <c r="D3277" s="356">
        <v>22020101</v>
      </c>
      <c r="E3277" s="259" t="s">
        <v>100</v>
      </c>
      <c r="F3277" s="409">
        <v>717150</v>
      </c>
      <c r="G3277" s="404">
        <v>1580000</v>
      </c>
      <c r="H3277" s="304">
        <v>3950000</v>
      </c>
      <c r="I3277" s="304">
        <v>3950000</v>
      </c>
    </row>
    <row r="3278" spans="1:9">
      <c r="A3278" s="357"/>
      <c r="B3278" s="259"/>
      <c r="C3278" s="406" t="s">
        <v>1283</v>
      </c>
      <c r="D3278" s="356">
        <v>22020105</v>
      </c>
      <c r="E3278" s="259" t="s">
        <v>1250</v>
      </c>
      <c r="F3278" s="409">
        <v>23790256</v>
      </c>
      <c r="G3278" s="404">
        <v>20630000</v>
      </c>
      <c r="H3278" s="304">
        <v>20775000</v>
      </c>
      <c r="I3278" s="304">
        <v>21915000</v>
      </c>
    </row>
    <row r="3279" spans="1:9">
      <c r="A3279" s="357"/>
      <c r="B3279" s="259"/>
      <c r="C3279" s="406" t="s">
        <v>1283</v>
      </c>
      <c r="D3279" s="356">
        <v>22020106</v>
      </c>
      <c r="E3279" s="259" t="s">
        <v>112</v>
      </c>
      <c r="F3279" s="409">
        <v>162400970</v>
      </c>
      <c r="G3279" s="404">
        <v>189593600</v>
      </c>
      <c r="H3279" s="304">
        <v>193972800</v>
      </c>
      <c r="I3279" s="304">
        <v>193972800</v>
      </c>
    </row>
    <row r="3280" spans="1:9">
      <c r="A3280" s="357"/>
      <c r="B3280" s="259"/>
      <c r="C3280" s="406" t="s">
        <v>1283</v>
      </c>
      <c r="D3280" s="356">
        <v>22020110</v>
      </c>
      <c r="E3280" s="259" t="s">
        <v>113</v>
      </c>
      <c r="F3280" s="409">
        <v>28016660</v>
      </c>
      <c r="G3280" s="404">
        <v>126628800</v>
      </c>
      <c r="H3280" s="304">
        <v>132498400</v>
      </c>
      <c r="I3280" s="304">
        <v>132498400</v>
      </c>
    </row>
    <row r="3281" spans="1:9">
      <c r="A3281" s="357"/>
      <c r="B3281" s="259"/>
      <c r="C3281" s="406" t="s">
        <v>1283</v>
      </c>
      <c r="D3281" s="356">
        <v>22020112</v>
      </c>
      <c r="E3281" s="259" t="s">
        <v>114</v>
      </c>
      <c r="F3281" s="409">
        <v>9234023</v>
      </c>
      <c r="G3281" s="404">
        <v>117465600</v>
      </c>
      <c r="H3281" s="304">
        <v>117465600</v>
      </c>
      <c r="I3281" s="304">
        <v>117465600</v>
      </c>
    </row>
    <row r="3282" spans="1:9">
      <c r="A3282" s="357"/>
      <c r="B3282" s="259"/>
      <c r="C3282" s="406" t="s">
        <v>1283</v>
      </c>
      <c r="D3282" s="356">
        <v>22020114</v>
      </c>
      <c r="E3282" s="259" t="s">
        <v>79</v>
      </c>
      <c r="F3282" s="409">
        <v>4781000</v>
      </c>
      <c r="G3282" s="404">
        <v>10640000</v>
      </c>
      <c r="H3282" s="304">
        <v>10640000</v>
      </c>
      <c r="I3282" s="304">
        <v>11305000</v>
      </c>
    </row>
    <row r="3283" spans="1:9">
      <c r="A3283" s="357"/>
      <c r="B3283" s="259"/>
      <c r="C3283" s="406" t="s">
        <v>1283</v>
      </c>
      <c r="D3283" s="356">
        <v>22020201</v>
      </c>
      <c r="E3283" s="259" t="s">
        <v>115</v>
      </c>
      <c r="F3283" s="409">
        <v>5737200</v>
      </c>
      <c r="G3283" s="404">
        <v>6000000</v>
      </c>
      <c r="H3283" s="304">
        <v>6000000</v>
      </c>
      <c r="I3283" s="304">
        <v>6000000</v>
      </c>
    </row>
    <row r="3284" spans="1:9">
      <c r="A3284" s="357"/>
      <c r="B3284" s="259"/>
      <c r="C3284" s="406" t="s">
        <v>1283</v>
      </c>
      <c r="D3284" s="356">
        <v>22020203</v>
      </c>
      <c r="E3284" s="259" t="s">
        <v>20</v>
      </c>
      <c r="F3284" s="409">
        <v>956200</v>
      </c>
      <c r="G3284" s="404">
        <v>1000000</v>
      </c>
      <c r="H3284" s="304">
        <v>1000000</v>
      </c>
      <c r="I3284" s="304">
        <v>1000000</v>
      </c>
    </row>
    <row r="3285" spans="1:9">
      <c r="A3285" s="357"/>
      <c r="B3285" s="259"/>
      <c r="C3285" s="406" t="s">
        <v>1283</v>
      </c>
      <c r="D3285" s="356">
        <v>22020205</v>
      </c>
      <c r="E3285" s="259" t="s">
        <v>53</v>
      </c>
      <c r="F3285" s="409">
        <v>2868600</v>
      </c>
      <c r="G3285" s="404">
        <v>3000000</v>
      </c>
      <c r="H3285" s="304">
        <v>3000000</v>
      </c>
      <c r="I3285" s="304">
        <v>3000000</v>
      </c>
    </row>
    <row r="3286" spans="1:9">
      <c r="A3286" s="357"/>
      <c r="B3286" s="259"/>
      <c r="C3286" s="406" t="s">
        <v>1283</v>
      </c>
      <c r="D3286" s="356">
        <v>22020301</v>
      </c>
      <c r="E3286" s="259" t="s">
        <v>5</v>
      </c>
      <c r="F3286" s="409">
        <v>27166407</v>
      </c>
      <c r="G3286" s="404">
        <v>27046800</v>
      </c>
      <c r="H3286" s="304">
        <v>30046800</v>
      </c>
      <c r="I3286" s="304">
        <v>30046800</v>
      </c>
    </row>
    <row r="3287" spans="1:9">
      <c r="A3287" s="357"/>
      <c r="B3287" s="259"/>
      <c r="C3287" s="406" t="s">
        <v>1283</v>
      </c>
      <c r="D3287" s="356">
        <v>22020303</v>
      </c>
      <c r="E3287" s="259" t="s">
        <v>6</v>
      </c>
      <c r="F3287" s="409">
        <v>3043011</v>
      </c>
      <c r="G3287" s="404">
        <v>3341520</v>
      </c>
      <c r="H3287" s="304">
        <v>3500640</v>
      </c>
      <c r="I3287" s="304">
        <v>3659760</v>
      </c>
    </row>
    <row r="3288" spans="1:9">
      <c r="A3288" s="357"/>
      <c r="B3288" s="259"/>
      <c r="C3288" s="406" t="s">
        <v>1283</v>
      </c>
      <c r="D3288" s="356">
        <v>22020305</v>
      </c>
      <c r="E3288" s="259" t="s">
        <v>35</v>
      </c>
      <c r="F3288" s="409">
        <v>6633924</v>
      </c>
      <c r="G3288" s="404">
        <v>9126400</v>
      </c>
      <c r="H3288" s="304">
        <v>18252800</v>
      </c>
      <c r="I3288" s="304">
        <v>18252800</v>
      </c>
    </row>
    <row r="3289" spans="1:9">
      <c r="A3289" s="357"/>
      <c r="B3289" s="259"/>
      <c r="C3289" s="406" t="s">
        <v>1283</v>
      </c>
      <c r="D3289" s="356">
        <v>22020311</v>
      </c>
      <c r="E3289" s="259" t="s">
        <v>56</v>
      </c>
      <c r="F3289" s="409">
        <v>354655</v>
      </c>
      <c r="G3289" s="404">
        <v>491900</v>
      </c>
      <c r="H3289" s="304">
        <v>491900</v>
      </c>
      <c r="I3289" s="304">
        <v>491900</v>
      </c>
    </row>
    <row r="3290" spans="1:9">
      <c r="A3290" s="357"/>
      <c r="B3290" s="259"/>
      <c r="C3290" s="406" t="s">
        <v>1283</v>
      </c>
      <c r="D3290" s="356">
        <v>22020401</v>
      </c>
      <c r="E3290" s="259" t="s">
        <v>1985</v>
      </c>
      <c r="F3290" s="409">
        <v>3369404</v>
      </c>
      <c r="G3290" s="404">
        <v>3958984</v>
      </c>
      <c r="H3290" s="304">
        <v>3958984</v>
      </c>
      <c r="I3290" s="304">
        <v>3958984</v>
      </c>
    </row>
    <row r="3291" spans="1:9">
      <c r="A3291" s="357"/>
      <c r="B3291" s="259"/>
      <c r="C3291" s="406" t="s">
        <v>1283</v>
      </c>
      <c r="D3291" s="356">
        <v>22020402</v>
      </c>
      <c r="E3291" s="259" t="s">
        <v>36</v>
      </c>
      <c r="F3291" s="409">
        <v>2868600</v>
      </c>
      <c r="G3291" s="404">
        <v>3000000</v>
      </c>
      <c r="H3291" s="304">
        <v>3000000</v>
      </c>
      <c r="I3291" s="304">
        <v>3000000</v>
      </c>
    </row>
    <row r="3292" spans="1:9">
      <c r="A3292" s="357"/>
      <c r="B3292" s="259"/>
      <c r="C3292" s="406" t="s">
        <v>1283</v>
      </c>
      <c r="D3292" s="356">
        <v>22020403</v>
      </c>
      <c r="E3292" s="259" t="s">
        <v>58</v>
      </c>
      <c r="F3292" s="409">
        <v>2892887</v>
      </c>
      <c r="G3292" s="404">
        <v>3521550</v>
      </c>
      <c r="H3292" s="304">
        <v>3574750</v>
      </c>
      <c r="I3292" s="304">
        <v>3527750</v>
      </c>
    </row>
    <row r="3293" spans="1:9">
      <c r="A3293" s="357"/>
      <c r="B3293" s="259"/>
      <c r="C3293" s="406" t="s">
        <v>1283</v>
      </c>
      <c r="D3293" s="356">
        <v>22020404</v>
      </c>
      <c r="E3293" s="259" t="s">
        <v>735</v>
      </c>
      <c r="F3293" s="409">
        <v>717150</v>
      </c>
      <c r="G3293" s="404">
        <v>900000</v>
      </c>
      <c r="H3293" s="304">
        <v>900000</v>
      </c>
      <c r="I3293" s="304">
        <v>900000</v>
      </c>
    </row>
    <row r="3294" spans="1:9">
      <c r="A3294" s="357"/>
      <c r="B3294" s="259"/>
      <c r="C3294" s="406" t="s">
        <v>1283</v>
      </c>
      <c r="D3294" s="356">
        <v>22020405</v>
      </c>
      <c r="E3294" s="259" t="s">
        <v>9</v>
      </c>
      <c r="F3294" s="409">
        <v>7050063</v>
      </c>
      <c r="G3294" s="404">
        <v>7373000</v>
      </c>
      <c r="H3294" s="304">
        <v>8571750</v>
      </c>
      <c r="I3294" s="304">
        <v>8571750</v>
      </c>
    </row>
    <row r="3295" spans="1:9">
      <c r="A3295" s="357"/>
      <c r="B3295" s="259"/>
      <c r="C3295" s="406" t="s">
        <v>1283</v>
      </c>
      <c r="D3295" s="356">
        <v>22020416</v>
      </c>
      <c r="E3295" s="259" t="s">
        <v>46</v>
      </c>
      <c r="F3295" s="409">
        <v>956200</v>
      </c>
      <c r="G3295" s="404">
        <v>1000008</v>
      </c>
      <c r="H3295" s="304">
        <v>1000008</v>
      </c>
      <c r="I3295" s="304">
        <v>1020842</v>
      </c>
    </row>
    <row r="3296" spans="1:9">
      <c r="A3296" s="357"/>
      <c r="B3296" s="259"/>
      <c r="C3296" s="406" t="s">
        <v>1283</v>
      </c>
      <c r="D3296" s="356">
        <v>22020601</v>
      </c>
      <c r="E3296" s="259" t="s">
        <v>37</v>
      </c>
      <c r="F3296" s="409">
        <v>8009131</v>
      </c>
      <c r="G3296" s="404">
        <v>7980000</v>
      </c>
      <c r="H3296" s="304">
        <v>7980000</v>
      </c>
      <c r="I3296" s="304">
        <v>7980000</v>
      </c>
    </row>
    <row r="3297" spans="1:9">
      <c r="A3297" s="357"/>
      <c r="B3297" s="259"/>
      <c r="C3297" s="406" t="s">
        <v>1283</v>
      </c>
      <c r="D3297" s="356">
        <v>22020605</v>
      </c>
      <c r="E3297" s="259" t="s">
        <v>39</v>
      </c>
      <c r="F3297" s="409">
        <v>3055059</v>
      </c>
      <c r="G3297" s="404">
        <v>3600000</v>
      </c>
      <c r="H3297" s="304">
        <v>3600000</v>
      </c>
      <c r="I3297" s="304">
        <v>3600000</v>
      </c>
    </row>
    <row r="3298" spans="1:9">
      <c r="A3298" s="357"/>
      <c r="B3298" s="259"/>
      <c r="C3298" s="406" t="s">
        <v>1283</v>
      </c>
      <c r="D3298" s="356">
        <v>22020607</v>
      </c>
      <c r="E3298" s="259" t="s">
        <v>116</v>
      </c>
      <c r="F3298" s="409">
        <v>13386800</v>
      </c>
      <c r="G3298" s="404">
        <v>20000000</v>
      </c>
      <c r="H3298" s="304">
        <v>20000000</v>
      </c>
      <c r="I3298" s="304">
        <v>20000000</v>
      </c>
    </row>
    <row r="3299" spans="1:9">
      <c r="A3299" s="357"/>
      <c r="B3299" s="259"/>
      <c r="C3299" s="406" t="s">
        <v>1283</v>
      </c>
      <c r="D3299" s="356">
        <v>21020152</v>
      </c>
      <c r="E3299" s="259" t="s">
        <v>788</v>
      </c>
      <c r="F3299" s="409">
        <v>3442320</v>
      </c>
      <c r="G3299" s="404">
        <v>3600000</v>
      </c>
      <c r="H3299" s="304">
        <v>3600000</v>
      </c>
      <c r="I3299" s="304">
        <v>3900000</v>
      </c>
    </row>
    <row r="3300" spans="1:9">
      <c r="A3300" s="357"/>
      <c r="B3300" s="259"/>
      <c r="C3300" s="406" t="s">
        <v>1283</v>
      </c>
      <c r="D3300" s="356">
        <v>22020703</v>
      </c>
      <c r="E3300" s="259" t="s">
        <v>41</v>
      </c>
      <c r="F3300" s="409">
        <v>3824800</v>
      </c>
      <c r="G3300" s="404">
        <v>4000000</v>
      </c>
      <c r="H3300" s="304">
        <v>4000000</v>
      </c>
      <c r="I3300" s="304">
        <v>4000000</v>
      </c>
    </row>
    <row r="3301" spans="1:9">
      <c r="A3301" s="357"/>
      <c r="B3301" s="259"/>
      <c r="C3301" s="406" t="s">
        <v>1283</v>
      </c>
      <c r="D3301" s="356">
        <v>22020801</v>
      </c>
      <c r="E3301" s="259" t="s">
        <v>13</v>
      </c>
      <c r="F3301" s="409">
        <v>6699242</v>
      </c>
      <c r="G3301" s="404">
        <v>9936850</v>
      </c>
      <c r="H3301" s="304">
        <v>9936850</v>
      </c>
      <c r="I3301" s="304">
        <v>9936850</v>
      </c>
    </row>
    <row r="3302" spans="1:9">
      <c r="A3302" s="357"/>
      <c r="B3302" s="259"/>
      <c r="C3302" s="406" t="s">
        <v>1283</v>
      </c>
      <c r="D3302" s="356">
        <v>22020803</v>
      </c>
      <c r="E3302" s="259" t="s">
        <v>14</v>
      </c>
      <c r="F3302" s="409">
        <v>13673660</v>
      </c>
      <c r="G3302" s="404">
        <v>14300000</v>
      </c>
      <c r="H3302" s="304">
        <v>14300000</v>
      </c>
      <c r="I3302" s="304">
        <v>14300000</v>
      </c>
    </row>
    <row r="3303" spans="1:9">
      <c r="A3303" s="357"/>
      <c r="B3303" s="259"/>
      <c r="C3303" s="406" t="s">
        <v>1283</v>
      </c>
      <c r="D3303" s="356">
        <v>22020901</v>
      </c>
      <c r="E3303" s="259" t="s">
        <v>15</v>
      </c>
      <c r="F3303" s="409">
        <v>91795</v>
      </c>
      <c r="G3303" s="404">
        <v>96000</v>
      </c>
      <c r="H3303" s="304">
        <v>96000</v>
      </c>
      <c r="I3303" s="304">
        <v>104000</v>
      </c>
    </row>
    <row r="3304" spans="1:9">
      <c r="A3304" s="357"/>
      <c r="B3304" s="259"/>
      <c r="C3304" s="406" t="s">
        <v>1283</v>
      </c>
      <c r="D3304" s="356">
        <v>22020902</v>
      </c>
      <c r="E3304" s="259" t="s">
        <v>117</v>
      </c>
      <c r="F3304" s="409">
        <v>68060176</v>
      </c>
      <c r="G3304" s="404">
        <v>64059922</v>
      </c>
      <c r="H3304" s="304">
        <v>64059922</v>
      </c>
      <c r="I3304" s="304">
        <v>64059922</v>
      </c>
    </row>
    <row r="3305" spans="1:9">
      <c r="A3305" s="357"/>
      <c r="B3305" s="259"/>
      <c r="C3305" s="406" t="s">
        <v>1283</v>
      </c>
      <c r="D3305" s="356">
        <v>22021002</v>
      </c>
      <c r="E3305" s="259" t="s">
        <v>25</v>
      </c>
      <c r="F3305" s="409">
        <v>1912400</v>
      </c>
      <c r="G3305" s="404">
        <v>3000000</v>
      </c>
      <c r="H3305" s="304">
        <v>3000000</v>
      </c>
      <c r="I3305" s="304">
        <v>3000000</v>
      </c>
    </row>
    <row r="3306" spans="1:9">
      <c r="A3306" s="357"/>
      <c r="B3306" s="259"/>
      <c r="C3306" s="406" t="s">
        <v>1283</v>
      </c>
      <c r="D3306" s="356">
        <v>22021004</v>
      </c>
      <c r="E3306" s="259" t="s">
        <v>61</v>
      </c>
      <c r="F3306" s="409">
        <v>3872992</v>
      </c>
      <c r="G3306" s="404">
        <v>2924600</v>
      </c>
      <c r="H3306" s="304">
        <v>5842800</v>
      </c>
      <c r="I3306" s="304">
        <v>5842800</v>
      </c>
    </row>
    <row r="3307" spans="1:9">
      <c r="A3307" s="357"/>
      <c r="B3307" s="259"/>
      <c r="C3307" s="406" t="s">
        <v>1283</v>
      </c>
      <c r="D3307" s="356">
        <v>22020209</v>
      </c>
      <c r="E3307" s="259" t="s">
        <v>18</v>
      </c>
      <c r="F3307" s="409">
        <v>149167</v>
      </c>
      <c r="G3307" s="404">
        <v>220000</v>
      </c>
      <c r="H3307" s="304">
        <v>220000</v>
      </c>
      <c r="I3307" s="304">
        <v>220000</v>
      </c>
    </row>
    <row r="3308" spans="1:9">
      <c r="A3308" s="357"/>
      <c r="B3308" s="259"/>
      <c r="C3308" s="406" t="s">
        <v>1283</v>
      </c>
      <c r="D3308" s="356">
        <v>22021007</v>
      </c>
      <c r="E3308" s="259" t="s">
        <v>98</v>
      </c>
      <c r="F3308" s="409">
        <v>4302900</v>
      </c>
      <c r="G3308" s="404">
        <v>254619994</v>
      </c>
      <c r="H3308" s="304">
        <v>255004994</v>
      </c>
      <c r="I3308" s="304">
        <v>255004994</v>
      </c>
    </row>
    <row r="3309" spans="1:9">
      <c r="A3309" s="357"/>
      <c r="B3309" s="259"/>
      <c r="C3309" s="406" t="s">
        <v>1283</v>
      </c>
      <c r="D3309" s="356">
        <v>22021008</v>
      </c>
      <c r="E3309" s="259" t="s">
        <v>62</v>
      </c>
      <c r="F3309" s="409">
        <v>35009115</v>
      </c>
      <c r="G3309" s="404">
        <v>39114495</v>
      </c>
      <c r="H3309" s="304">
        <v>39114495</v>
      </c>
      <c r="I3309" s="304">
        <v>39114495</v>
      </c>
    </row>
    <row r="3310" spans="1:9">
      <c r="A3310" s="357"/>
      <c r="B3310" s="259"/>
      <c r="C3310" s="406" t="s">
        <v>1283</v>
      </c>
      <c r="D3310" s="356">
        <v>22021014</v>
      </c>
      <c r="E3310" s="259" t="s">
        <v>26</v>
      </c>
      <c r="F3310" s="409">
        <v>1147440</v>
      </c>
      <c r="G3310" s="404">
        <v>1300000</v>
      </c>
      <c r="H3310" s="304">
        <v>1300000</v>
      </c>
      <c r="I3310" s="304">
        <v>1300000</v>
      </c>
    </row>
    <row r="3311" spans="1:9">
      <c r="A3311" s="357"/>
      <c r="B3311" s="259"/>
      <c r="C3311" s="406" t="s">
        <v>1283</v>
      </c>
      <c r="D3311" s="356">
        <v>22021022</v>
      </c>
      <c r="E3311" s="259" t="s">
        <v>107</v>
      </c>
      <c r="F3311" s="409">
        <v>6215300</v>
      </c>
      <c r="G3311" s="404">
        <v>11200000</v>
      </c>
      <c r="H3311" s="304">
        <v>11200000</v>
      </c>
      <c r="I3311" s="304">
        <v>11900000</v>
      </c>
    </row>
    <row r="3312" spans="1:9">
      <c r="A3312" s="357"/>
      <c r="B3312" s="259"/>
      <c r="C3312" s="406" t="s">
        <v>1283</v>
      </c>
      <c r="D3312" s="356">
        <v>22021024</v>
      </c>
      <c r="E3312" s="259" t="s">
        <v>108</v>
      </c>
      <c r="F3312" s="409">
        <v>1239220809</v>
      </c>
      <c r="G3312" s="404">
        <v>1376167400</v>
      </c>
      <c r="H3312" s="304">
        <v>1373167400</v>
      </c>
      <c r="I3312" s="304">
        <v>1373167400</v>
      </c>
    </row>
    <row r="3313" spans="1:9">
      <c r="A3313" s="357"/>
      <c r="B3313" s="259"/>
      <c r="C3313" s="406" t="s">
        <v>1283</v>
      </c>
      <c r="D3313" s="356">
        <v>22021026</v>
      </c>
      <c r="E3313" s="259" t="s">
        <v>19</v>
      </c>
      <c r="F3313" s="409">
        <v>196977200</v>
      </c>
      <c r="G3313" s="404">
        <v>218390000</v>
      </c>
      <c r="H3313" s="304">
        <v>218390000</v>
      </c>
      <c r="I3313" s="304">
        <v>218390000</v>
      </c>
    </row>
    <row r="3314" spans="1:9">
      <c r="A3314" s="357"/>
      <c r="B3314" s="259"/>
      <c r="C3314" s="406" t="s">
        <v>1283</v>
      </c>
      <c r="D3314" s="356">
        <v>22021003</v>
      </c>
      <c r="E3314" s="259" t="s">
        <v>17</v>
      </c>
      <c r="F3314" s="409"/>
      <c r="G3314" s="404">
        <v>50000000</v>
      </c>
      <c r="H3314" s="304">
        <v>400000</v>
      </c>
      <c r="I3314" s="304">
        <v>400000</v>
      </c>
    </row>
    <row r="3315" spans="1:9">
      <c r="A3315" s="357"/>
      <c r="B3315" s="259"/>
      <c r="C3315" s="406" t="s">
        <v>1283</v>
      </c>
      <c r="D3315" s="356">
        <v>22021027</v>
      </c>
      <c r="E3315" s="259" t="s">
        <v>118</v>
      </c>
      <c r="F3315" s="409">
        <v>2868600</v>
      </c>
      <c r="G3315" s="404">
        <v>3000000</v>
      </c>
      <c r="H3315" s="304">
        <v>3000000</v>
      </c>
      <c r="I3315" s="304">
        <v>3000000</v>
      </c>
    </row>
    <row r="3316" spans="1:9" s="310" customFormat="1">
      <c r="A3316" s="359" t="s">
        <v>1777</v>
      </c>
      <c r="B3316" s="308" t="s">
        <v>95</v>
      </c>
      <c r="C3316" s="407" t="s">
        <v>1287</v>
      </c>
      <c r="D3316" s="400"/>
      <c r="E3316" s="308"/>
      <c r="F3316" s="326">
        <f>SUM(F3276:F3315)</f>
        <v>1920817121</v>
      </c>
      <c r="G3316" s="326">
        <f>SUM(G3276:G3315)</f>
        <v>2631830773</v>
      </c>
      <c r="H3316" s="326">
        <f>SUM(H3276:H3315)</f>
        <v>2608835243</v>
      </c>
      <c r="I3316" s="326">
        <f>SUM(I3276:I3315)</f>
        <v>2611781197</v>
      </c>
    </row>
    <row r="3317" spans="1:9" s="310" customFormat="1">
      <c r="A3317" s="359" t="s">
        <v>1777</v>
      </c>
      <c r="B3317" s="308" t="s">
        <v>95</v>
      </c>
      <c r="C3317" s="407" t="s">
        <v>1288</v>
      </c>
      <c r="D3317" s="400"/>
      <c r="E3317" s="308"/>
      <c r="F3317" s="326">
        <f>F3316+F3275</f>
        <v>2598261086</v>
      </c>
      <c r="G3317" s="326">
        <f>G3316+G3275</f>
        <v>3303925154.3984003</v>
      </c>
      <c r="H3317" s="326">
        <f>H3316+H3275</f>
        <v>3280929624.3984003</v>
      </c>
      <c r="I3317" s="326">
        <f>I3316+I3275</f>
        <v>3283875578.3984003</v>
      </c>
    </row>
    <row r="3318" spans="1:9" s="310" customFormat="1">
      <c r="A3318" s="359"/>
      <c r="B3318" s="308"/>
      <c r="C3318" s="407"/>
      <c r="D3318" s="400"/>
      <c r="E3318" s="308"/>
      <c r="F3318" s="408"/>
      <c r="G3318" s="404"/>
      <c r="H3318" s="326"/>
      <c r="I3318" s="326"/>
    </row>
    <row r="3319" spans="1:9" s="310" customFormat="1">
      <c r="A3319" s="359" t="s">
        <v>1778</v>
      </c>
      <c r="B3319" s="308" t="s">
        <v>96</v>
      </c>
      <c r="C3319" s="407"/>
      <c r="D3319" s="400"/>
      <c r="E3319" s="308"/>
      <c r="F3319" s="408"/>
      <c r="G3319" s="404"/>
      <c r="H3319" s="326"/>
      <c r="I3319" s="326"/>
    </row>
    <row r="3320" spans="1:9">
      <c r="A3320" s="357"/>
      <c r="B3320" s="259"/>
      <c r="C3320" s="402" t="s">
        <v>1281</v>
      </c>
      <c r="D3320" s="356">
        <v>21010101</v>
      </c>
      <c r="E3320" s="259" t="s">
        <v>368</v>
      </c>
      <c r="F3320" s="409">
        <v>16549981</v>
      </c>
      <c r="G3320" s="404">
        <v>15609853.560000001</v>
      </c>
      <c r="H3320" s="304">
        <v>15609853.560000001</v>
      </c>
      <c r="I3320" s="304">
        <v>15609853.560000001</v>
      </c>
    </row>
    <row r="3321" spans="1:9">
      <c r="A3321" s="357"/>
      <c r="B3321" s="259"/>
      <c r="C3321" s="402" t="s">
        <v>1281</v>
      </c>
      <c r="D3321" s="356">
        <v>21020101</v>
      </c>
      <c r="E3321" s="259" t="s">
        <v>369</v>
      </c>
      <c r="F3321" s="409">
        <v>3700742</v>
      </c>
      <c r="G3321" s="404"/>
      <c r="H3321" s="304"/>
      <c r="I3321" s="304"/>
    </row>
    <row r="3322" spans="1:9">
      <c r="A3322" s="357"/>
      <c r="B3322" s="259"/>
      <c r="C3322" s="402" t="s">
        <v>1281</v>
      </c>
      <c r="D3322" s="400">
        <v>22021002</v>
      </c>
      <c r="E3322" s="259" t="s">
        <v>25</v>
      </c>
      <c r="F3322" s="409"/>
      <c r="G3322" s="404">
        <v>3902764.8</v>
      </c>
      <c r="H3322" s="304">
        <v>3902764.8</v>
      </c>
      <c r="I3322" s="304">
        <v>3902764.8</v>
      </c>
    </row>
    <row r="3323" spans="1:9">
      <c r="A3323" s="357"/>
      <c r="B3323" s="259"/>
      <c r="C3323" s="402" t="s">
        <v>1281</v>
      </c>
      <c r="D3323" s="356">
        <v>21020102</v>
      </c>
      <c r="E3323" s="259" t="s">
        <v>99</v>
      </c>
      <c r="F3323" s="409">
        <v>1480286</v>
      </c>
      <c r="G3323" s="404">
        <v>1561110</v>
      </c>
      <c r="H3323" s="304">
        <v>1561110</v>
      </c>
      <c r="I3323" s="304">
        <v>1561110</v>
      </c>
    </row>
    <row r="3324" spans="1:9">
      <c r="A3324" s="357"/>
      <c r="B3324" s="259"/>
      <c r="C3324" s="402" t="s">
        <v>1281</v>
      </c>
      <c r="D3324" s="356">
        <v>21020103</v>
      </c>
      <c r="E3324" s="259" t="s">
        <v>370</v>
      </c>
      <c r="F3324" s="409">
        <v>745467</v>
      </c>
      <c r="G3324" s="404">
        <v>781012.56</v>
      </c>
      <c r="H3324" s="304">
        <v>781012.56</v>
      </c>
      <c r="I3324" s="304">
        <v>781012.56</v>
      </c>
    </row>
    <row r="3325" spans="1:9">
      <c r="A3325" s="357"/>
      <c r="B3325" s="259"/>
      <c r="C3325" s="402" t="s">
        <v>1281</v>
      </c>
      <c r="D3325" s="356">
        <v>21020104</v>
      </c>
      <c r="E3325" s="259" t="s">
        <v>371</v>
      </c>
      <c r="F3325" s="409">
        <v>1114435</v>
      </c>
      <c r="G3325" s="404">
        <v>781012.56</v>
      </c>
      <c r="H3325" s="304">
        <v>781012.56</v>
      </c>
      <c r="I3325" s="304">
        <v>781012.56</v>
      </c>
    </row>
    <row r="3326" spans="1:9">
      <c r="A3326" s="357"/>
      <c r="B3326" s="259"/>
      <c r="C3326" s="406" t="s">
        <v>1283</v>
      </c>
      <c r="D3326" s="356">
        <v>21020111</v>
      </c>
      <c r="E3326" s="259" t="s">
        <v>4418</v>
      </c>
      <c r="F3326" s="409">
        <v>935900</v>
      </c>
      <c r="G3326" s="404"/>
      <c r="H3326" s="304"/>
      <c r="I3326" s="304"/>
    </row>
    <row r="3327" spans="1:9">
      <c r="A3327" s="357"/>
      <c r="B3327" s="259"/>
      <c r="C3327" s="402" t="s">
        <v>1281</v>
      </c>
      <c r="D3327" s="356">
        <v>21020105</v>
      </c>
      <c r="E3327" s="259" t="s">
        <v>372</v>
      </c>
      <c r="F3327" s="409">
        <v>448217</v>
      </c>
      <c r="G3327" s="404">
        <v>70432.320000000007</v>
      </c>
      <c r="H3327" s="304">
        <v>70432.320000000007</v>
      </c>
      <c r="I3327" s="304">
        <v>70432.320000000007</v>
      </c>
    </row>
    <row r="3328" spans="1:9">
      <c r="A3328" s="357"/>
      <c r="B3328" s="259"/>
      <c r="C3328" s="402" t="s">
        <v>1281</v>
      </c>
      <c r="D3328" s="356">
        <v>21020107</v>
      </c>
      <c r="E3328" s="259" t="s">
        <v>374</v>
      </c>
      <c r="F3328" s="409">
        <v>1799901</v>
      </c>
      <c r="G3328" s="404">
        <v>864000</v>
      </c>
      <c r="H3328" s="304">
        <v>864000</v>
      </c>
      <c r="I3328" s="304">
        <v>864000</v>
      </c>
    </row>
    <row r="3329" spans="1:9">
      <c r="A3329" s="357"/>
      <c r="B3329" s="259"/>
      <c r="C3329" s="402" t="s">
        <v>1281</v>
      </c>
      <c r="D3329" s="400">
        <v>21020145</v>
      </c>
      <c r="E3329" s="259" t="s">
        <v>1278</v>
      </c>
      <c r="F3329" s="409">
        <v>5175803</v>
      </c>
      <c r="G3329" s="404">
        <v>5463870.4800000004</v>
      </c>
      <c r="H3329" s="304">
        <v>5463870.4800000004</v>
      </c>
      <c r="I3329" s="304">
        <v>5463870.4800000004</v>
      </c>
    </row>
    <row r="3330" spans="1:9">
      <c r="A3330" s="357"/>
      <c r="B3330" s="259"/>
      <c r="C3330" s="402" t="s">
        <v>1281</v>
      </c>
      <c r="D3330" s="400">
        <v>21020113</v>
      </c>
      <c r="E3330" s="259" t="s">
        <v>1279</v>
      </c>
      <c r="F3330" s="409"/>
      <c r="G3330" s="404">
        <v>273594</v>
      </c>
      <c r="H3330" s="304">
        <v>273594</v>
      </c>
      <c r="I3330" s="304">
        <v>273594</v>
      </c>
    </row>
    <row r="3331" spans="1:9">
      <c r="A3331" s="357"/>
      <c r="B3331" s="259"/>
      <c r="C3331" s="402" t="s">
        <v>1281</v>
      </c>
      <c r="D3331" s="356">
        <v>21020106</v>
      </c>
      <c r="E3331" s="259" t="s">
        <v>373</v>
      </c>
      <c r="F3331" s="409">
        <v>2046124</v>
      </c>
      <c r="G3331" s="404">
        <v>1561105.4399999992</v>
      </c>
      <c r="H3331" s="304">
        <v>1561105.4399999992</v>
      </c>
      <c r="I3331" s="304">
        <v>1561105.4399999992</v>
      </c>
    </row>
    <row r="3332" spans="1:9">
      <c r="A3332" s="357"/>
      <c r="B3332" s="259"/>
      <c r="C3332" s="402" t="s">
        <v>1281</v>
      </c>
      <c r="D3332" s="400">
        <v>21020113</v>
      </c>
      <c r="E3332" s="259" t="s">
        <v>4337</v>
      </c>
      <c r="F3332" s="409">
        <v>937582</v>
      </c>
      <c r="G3332" s="404"/>
      <c r="H3332" s="304"/>
      <c r="I3332" s="304"/>
    </row>
    <row r="3333" spans="1:9">
      <c r="A3333" s="357"/>
      <c r="B3333" s="259"/>
      <c r="C3333" s="402" t="s">
        <v>1281</v>
      </c>
      <c r="D3333" s="400" t="s">
        <v>2159</v>
      </c>
      <c r="E3333" s="259" t="s">
        <v>1280</v>
      </c>
      <c r="F3333" s="409"/>
      <c r="G3333" s="404">
        <v>90000</v>
      </c>
      <c r="H3333" s="304">
        <v>90000</v>
      </c>
      <c r="I3333" s="304">
        <v>90000</v>
      </c>
    </row>
    <row r="3334" spans="1:9" s="310" customFormat="1">
      <c r="A3334" s="359" t="s">
        <v>1778</v>
      </c>
      <c r="B3334" s="308" t="s">
        <v>96</v>
      </c>
      <c r="C3334" s="405" t="s">
        <v>1282</v>
      </c>
      <c r="D3334" s="400"/>
      <c r="E3334" s="308"/>
      <c r="F3334" s="408">
        <f>SUM(F3320:F3333)</f>
        <v>34934438</v>
      </c>
      <c r="G3334" s="326">
        <f>SUM(G3320:G3333)</f>
        <v>30958755.719999995</v>
      </c>
      <c r="H3334" s="326">
        <f>SUM(H3320:H3333)</f>
        <v>30958755.719999995</v>
      </c>
      <c r="I3334" s="326">
        <f>SUM(I3320:I3333)</f>
        <v>30958755.719999995</v>
      </c>
    </row>
    <row r="3335" spans="1:9">
      <c r="A3335" s="357"/>
      <c r="B3335" s="259"/>
      <c r="C3335" s="406" t="s">
        <v>1283</v>
      </c>
      <c r="D3335" s="356">
        <v>22020105</v>
      </c>
      <c r="E3335" s="259" t="s">
        <v>1250</v>
      </c>
      <c r="F3335" s="409">
        <v>1965947</v>
      </c>
      <c r="G3335" s="404">
        <v>3720000</v>
      </c>
      <c r="H3335" s="304">
        <v>1240000</v>
      </c>
      <c r="I3335" s="304">
        <v>1240000</v>
      </c>
    </row>
    <row r="3336" spans="1:9">
      <c r="A3336" s="357"/>
      <c r="B3336" s="259"/>
      <c r="C3336" s="406" t="s">
        <v>1283</v>
      </c>
      <c r="D3336" s="356">
        <v>22020108</v>
      </c>
      <c r="E3336" s="259" t="s">
        <v>50</v>
      </c>
      <c r="F3336" s="409"/>
      <c r="G3336" s="404">
        <v>1800000</v>
      </c>
      <c r="H3336" s="304">
        <v>1800000</v>
      </c>
      <c r="I3336" s="304">
        <v>1800000</v>
      </c>
    </row>
    <row r="3337" spans="1:9">
      <c r="A3337" s="357"/>
      <c r="B3337" s="259"/>
      <c r="C3337" s="406" t="s">
        <v>1283</v>
      </c>
      <c r="D3337" s="356">
        <v>22020114</v>
      </c>
      <c r="E3337" s="259" t="s">
        <v>79</v>
      </c>
      <c r="F3337" s="409"/>
      <c r="G3337" s="404">
        <v>2000000</v>
      </c>
      <c r="H3337" s="304">
        <v>2000000</v>
      </c>
      <c r="I3337" s="304">
        <v>2000000</v>
      </c>
    </row>
    <row r="3338" spans="1:9">
      <c r="A3338" s="357"/>
      <c r="B3338" s="259"/>
      <c r="C3338" s="406" t="s">
        <v>1283</v>
      </c>
      <c r="D3338" s="356">
        <v>22020201</v>
      </c>
      <c r="E3338" s="259" t="s">
        <v>115</v>
      </c>
      <c r="F3338" s="409"/>
      <c r="G3338" s="404">
        <v>155000</v>
      </c>
      <c r="H3338" s="304">
        <v>155000</v>
      </c>
      <c r="I3338" s="304">
        <v>155000</v>
      </c>
    </row>
    <row r="3339" spans="1:9">
      <c r="A3339" s="357"/>
      <c r="B3339" s="259"/>
      <c r="C3339" s="406" t="s">
        <v>1283</v>
      </c>
      <c r="D3339" s="356">
        <v>22020301</v>
      </c>
      <c r="E3339" s="259" t="s">
        <v>5</v>
      </c>
      <c r="F3339" s="409">
        <v>1503146</v>
      </c>
      <c r="G3339" s="404">
        <v>627800</v>
      </c>
      <c r="H3339" s="304">
        <v>627800</v>
      </c>
      <c r="I3339" s="304">
        <v>627800</v>
      </c>
    </row>
    <row r="3340" spans="1:9">
      <c r="A3340" s="357"/>
      <c r="B3340" s="259"/>
      <c r="C3340" s="406" t="s">
        <v>1283</v>
      </c>
      <c r="D3340" s="356">
        <v>22020305</v>
      </c>
      <c r="E3340" s="259" t="s">
        <v>35</v>
      </c>
      <c r="F3340" s="409">
        <v>177853</v>
      </c>
      <c r="G3340" s="404">
        <v>339000</v>
      </c>
      <c r="H3340" s="304">
        <v>339000</v>
      </c>
      <c r="I3340" s="304">
        <v>339000</v>
      </c>
    </row>
    <row r="3341" spans="1:9">
      <c r="A3341" s="357"/>
      <c r="B3341" s="259"/>
      <c r="C3341" s="406" t="s">
        <v>1283</v>
      </c>
      <c r="D3341" s="356">
        <v>21020135</v>
      </c>
      <c r="E3341" s="259" t="s">
        <v>57</v>
      </c>
      <c r="F3341" s="409">
        <v>5474245</v>
      </c>
      <c r="G3341" s="404">
        <v>6140000</v>
      </c>
      <c r="H3341" s="304">
        <v>6140000</v>
      </c>
      <c r="I3341" s="304">
        <v>6140000</v>
      </c>
    </row>
    <row r="3342" spans="1:9">
      <c r="A3342" s="357"/>
      <c r="B3342" s="259"/>
      <c r="C3342" s="406" t="s">
        <v>1283</v>
      </c>
      <c r="D3342" s="356">
        <v>22020416</v>
      </c>
      <c r="E3342" s="259" t="s">
        <v>46</v>
      </c>
      <c r="F3342" s="409">
        <v>86059</v>
      </c>
      <c r="G3342" s="404">
        <v>91500</v>
      </c>
      <c r="H3342" s="304">
        <v>91500</v>
      </c>
      <c r="I3342" s="304">
        <v>91500</v>
      </c>
    </row>
    <row r="3343" spans="1:9">
      <c r="A3343" s="357"/>
      <c r="B3343" s="259"/>
      <c r="C3343" s="406" t="s">
        <v>1283</v>
      </c>
      <c r="D3343" s="356">
        <v>22020501</v>
      </c>
      <c r="E3343" s="259" t="s">
        <v>82</v>
      </c>
      <c r="F3343" s="409"/>
      <c r="G3343" s="404">
        <v>350000</v>
      </c>
      <c r="H3343" s="304">
        <v>350000</v>
      </c>
      <c r="I3343" s="304">
        <v>350000</v>
      </c>
    </row>
    <row r="3344" spans="1:9">
      <c r="A3344" s="357"/>
      <c r="B3344" s="259"/>
      <c r="C3344" s="406" t="s">
        <v>1283</v>
      </c>
      <c r="D3344" s="356">
        <v>22020711</v>
      </c>
      <c r="E3344" s="259" t="s">
        <v>94</v>
      </c>
      <c r="F3344" s="409">
        <v>736274</v>
      </c>
      <c r="G3344" s="404">
        <v>1800000</v>
      </c>
      <c r="H3344" s="304">
        <v>1800000</v>
      </c>
      <c r="I3344" s="304">
        <v>1800000</v>
      </c>
    </row>
    <row r="3345" spans="1:9">
      <c r="A3345" s="357"/>
      <c r="B3345" s="259"/>
      <c r="C3345" s="406" t="s">
        <v>1283</v>
      </c>
      <c r="D3345" s="356">
        <v>22020801</v>
      </c>
      <c r="E3345" s="259" t="s">
        <v>13</v>
      </c>
      <c r="F3345" s="409">
        <v>186459</v>
      </c>
      <c r="G3345" s="404">
        <v>478600</v>
      </c>
      <c r="H3345" s="304">
        <v>478600</v>
      </c>
      <c r="I3345" s="304">
        <v>478600</v>
      </c>
    </row>
    <row r="3346" spans="1:9">
      <c r="A3346" s="357"/>
      <c r="B3346" s="259"/>
      <c r="C3346" s="406" t="s">
        <v>1283</v>
      </c>
      <c r="D3346" s="356">
        <v>22020901</v>
      </c>
      <c r="E3346" s="259" t="s">
        <v>15</v>
      </c>
      <c r="F3346" s="409">
        <v>9562</v>
      </c>
      <c r="G3346" s="404">
        <v>60000</v>
      </c>
      <c r="H3346" s="304">
        <v>60000</v>
      </c>
      <c r="I3346" s="304">
        <v>60000</v>
      </c>
    </row>
    <row r="3347" spans="1:9">
      <c r="A3347" s="357"/>
      <c r="B3347" s="259"/>
      <c r="C3347" s="406" t="s">
        <v>1283</v>
      </c>
      <c r="D3347" s="356">
        <v>22021001</v>
      </c>
      <c r="E3347" s="259" t="s">
        <v>16</v>
      </c>
      <c r="F3347" s="409">
        <v>201902</v>
      </c>
      <c r="G3347" s="404">
        <v>281600</v>
      </c>
      <c r="H3347" s="304">
        <v>281600</v>
      </c>
      <c r="I3347" s="304">
        <v>281600</v>
      </c>
    </row>
    <row r="3348" spans="1:9">
      <c r="A3348" s="357"/>
      <c r="B3348" s="259"/>
      <c r="C3348" s="406" t="s">
        <v>1283</v>
      </c>
      <c r="D3348" s="356">
        <v>22021003</v>
      </c>
      <c r="E3348" s="259" t="s">
        <v>17</v>
      </c>
      <c r="F3348" s="409">
        <v>95620</v>
      </c>
      <c r="G3348" s="404">
        <v>400000</v>
      </c>
      <c r="H3348" s="304">
        <v>400000</v>
      </c>
      <c r="I3348" s="304">
        <v>400000</v>
      </c>
    </row>
    <row r="3349" spans="1:9">
      <c r="A3349" s="357"/>
      <c r="B3349" s="259"/>
      <c r="C3349" s="406" t="s">
        <v>1283</v>
      </c>
      <c r="D3349" s="356">
        <v>22021007</v>
      </c>
      <c r="E3349" s="259" t="s">
        <v>98</v>
      </c>
      <c r="F3349" s="409"/>
      <c r="G3349" s="404">
        <v>4915600</v>
      </c>
      <c r="H3349" s="304">
        <v>4915600</v>
      </c>
      <c r="I3349" s="304">
        <v>4915600</v>
      </c>
    </row>
    <row r="3350" spans="1:9">
      <c r="A3350" s="357"/>
      <c r="B3350" s="259"/>
      <c r="C3350" s="406" t="s">
        <v>1283</v>
      </c>
      <c r="D3350" s="356">
        <v>22021014</v>
      </c>
      <c r="E3350" s="259" t="s">
        <v>26</v>
      </c>
      <c r="F3350" s="409"/>
      <c r="G3350" s="404">
        <v>66050</v>
      </c>
      <c r="H3350" s="304">
        <v>66050</v>
      </c>
      <c r="I3350" s="304">
        <v>66050</v>
      </c>
    </row>
    <row r="3351" spans="1:9">
      <c r="A3351" s="357"/>
      <c r="B3351" s="259"/>
      <c r="C3351" s="406" t="s">
        <v>1283</v>
      </c>
      <c r="D3351" s="356">
        <v>22020315</v>
      </c>
      <c r="E3351" s="259" t="s">
        <v>8</v>
      </c>
      <c r="F3351" s="409">
        <v>159685</v>
      </c>
      <c r="G3351" s="404"/>
      <c r="H3351" s="304"/>
      <c r="I3351" s="304"/>
    </row>
    <row r="3352" spans="1:9" s="310" customFormat="1">
      <c r="A3352" s="359" t="s">
        <v>1778</v>
      </c>
      <c r="B3352" s="308" t="s">
        <v>96</v>
      </c>
      <c r="C3352" s="407" t="s">
        <v>1287</v>
      </c>
      <c r="D3352" s="400"/>
      <c r="E3352" s="308"/>
      <c r="F3352" s="408">
        <f>SUM(F3335:F3351)</f>
        <v>10596752</v>
      </c>
      <c r="G3352" s="326">
        <f>SUM(G3335:G3350)</f>
        <v>23225150</v>
      </c>
      <c r="H3352" s="326">
        <f>SUM(H3335:H3350)</f>
        <v>20745150</v>
      </c>
      <c r="I3352" s="326">
        <f>SUM(I3335:I3350)</f>
        <v>20745150</v>
      </c>
    </row>
    <row r="3353" spans="1:9" s="310" customFormat="1">
      <c r="A3353" s="359" t="s">
        <v>1778</v>
      </c>
      <c r="B3353" s="308" t="s">
        <v>96</v>
      </c>
      <c r="C3353" s="407" t="s">
        <v>1288</v>
      </c>
      <c r="D3353" s="400"/>
      <c r="E3353" s="308"/>
      <c r="F3353" s="326">
        <f>F3352+F3334</f>
        <v>45531190</v>
      </c>
      <c r="G3353" s="326">
        <f>G3352+G3334</f>
        <v>54183905.719999999</v>
      </c>
      <c r="H3353" s="326">
        <f>H3352+H3334</f>
        <v>51703905.719999999</v>
      </c>
      <c r="I3353" s="326">
        <f>I3352+I3334</f>
        <v>51703905.719999999</v>
      </c>
    </row>
  </sheetData>
  <sheetProtection formatCells="0" formatColumns="0" formatRows="0" insertHyperlinks="0" deleteRows="0" sort="0" autoFilter="0" pivotTables="0"/>
  <autoFilter ref="A3:I3353" xr:uid="{00000000-0009-0000-0000-000007000000}"/>
  <mergeCells count="1">
    <mergeCell ref="A1:I1"/>
  </mergeCells>
  <printOptions horizontalCentered="1"/>
  <pageMargins left="0.43307086614173229" right="0.28000000000000003" top="0.47244094488188981" bottom="0.51181102362204722" header="0.31496062992125984" footer="0.31496062992125984"/>
  <pageSetup paperSize="9" scale="65" orientation="landscape" r:id="rId1"/>
  <headerFooter>
    <oddFooter>&amp;C&amp;P</oddFooter>
  </headerFooter>
  <rowBreaks count="90" manualBreakCount="90">
    <brk id="37" max="16383" man="1"/>
    <brk id="68" max="16383" man="1"/>
    <brk id="100" max="16383" man="1"/>
    <brk id="137" max="16383" man="1"/>
    <brk id="218" max="16383" man="1"/>
    <brk id="252" max="16383" man="1"/>
    <brk id="292" max="16383" man="1"/>
    <brk id="334" max="16383" man="1"/>
    <brk id="362" max="16383" man="1"/>
    <brk id="380" max="16383" man="1"/>
    <brk id="406" max="16383" man="1"/>
    <brk id="428" max="16383" man="1"/>
    <brk id="461" max="16383" man="1"/>
    <brk id="494" max="16383" man="1"/>
    <brk id="512" max="16383" man="1"/>
    <brk id="526" max="16383" man="1"/>
    <brk id="604" max="16383" man="1"/>
    <brk id="625" max="16383" man="1"/>
    <brk id="657" max="16383" man="1"/>
    <brk id="686" max="16383" man="1"/>
    <brk id="717" max="16383" man="1"/>
    <brk id="749" max="16383" man="1"/>
    <brk id="776" max="16383" man="1"/>
    <brk id="814" max="16383" man="1"/>
    <brk id="842" max="16383" man="1"/>
    <brk id="860" max="16383" man="1"/>
    <brk id="897" max="16383" man="1"/>
    <brk id="963" max="16383" man="1"/>
    <brk id="1000" max="16383" man="1"/>
    <brk id="1035" max="16383" man="1"/>
    <brk id="1070" max="16383" man="1"/>
    <brk id="1108" max="16383" man="1"/>
    <brk id="1137" max="16383" man="1"/>
    <brk id="1171" max="16383" man="1"/>
    <brk id="1197" max="16383" man="1"/>
    <brk id="1229" max="16383" man="1"/>
    <brk id="1279" max="16383" man="1"/>
    <brk id="1302" max="16383" man="1"/>
    <brk id="1324" max="16383" man="1"/>
    <brk id="1352" max="16383" man="1"/>
    <brk id="1378" max="16383" man="1"/>
    <brk id="1417" max="16383" man="1"/>
    <brk id="1452" max="16383" man="1"/>
    <brk id="1486" max="16383" man="1"/>
    <brk id="1513" max="16383" man="1"/>
    <brk id="1545" max="16383" man="1"/>
    <brk id="1570" max="16383" man="1"/>
    <brk id="1605" max="16383" man="1"/>
    <brk id="1654" max="16383" man="1"/>
    <brk id="1691" max="16383" man="1"/>
    <brk id="1721" max="16383" man="1"/>
    <brk id="1754" max="16383" man="1"/>
    <brk id="1802" max="16383" man="1"/>
    <brk id="1877" max="16383" man="1"/>
    <brk id="1953" max="16383" man="1"/>
    <brk id="2001" max="16383" man="1"/>
    <brk id="2046" max="16383" man="1"/>
    <brk id="2078" max="16383" man="1"/>
    <brk id="2119" max="16383" man="1"/>
    <brk id="2144" max="16383" man="1"/>
    <brk id="2184" max="16383" man="1"/>
    <brk id="2226" max="16383" man="1"/>
    <brk id="2259" max="16383" man="1"/>
    <brk id="2295" max="16383" man="1"/>
    <brk id="2333" max="16383" man="1"/>
    <brk id="2369" max="16383" man="1"/>
    <brk id="2404" max="16383" man="1"/>
    <brk id="2436" max="16383" man="1"/>
    <brk id="2467" max="16383" man="1"/>
    <brk id="2502" max="16383" man="1"/>
    <brk id="2535" max="16383" man="1"/>
    <brk id="2568" max="16383" man="1"/>
    <brk id="2602" max="16383" man="1"/>
    <brk id="2652" max="16383" man="1"/>
    <brk id="2691" max="16383" man="1"/>
    <brk id="2726" max="16383" man="1"/>
    <brk id="2768" max="16383" man="1"/>
    <brk id="2822" max="16383" man="1"/>
    <brk id="2871" max="16383" man="1"/>
    <brk id="2915" max="16383" man="1"/>
    <brk id="2966" max="16383" man="1"/>
    <brk id="3006" max="16383" man="1"/>
    <brk id="3046" max="16383" man="1"/>
    <brk id="3074" max="16383" man="1"/>
    <brk id="3103" max="16383" man="1"/>
    <brk id="3140" max="16383" man="1"/>
    <brk id="3189" max="16383" man="1"/>
    <brk id="3228" max="16383" man="1"/>
    <brk id="3272" max="16383" man="1"/>
    <brk id="33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0"/>
  <sheetViews>
    <sheetView topLeftCell="A64" zoomScale="110" zoomScaleNormal="110" zoomScaleSheetLayoutView="110" workbookViewId="0">
      <selection sqref="A1:D1"/>
    </sheetView>
  </sheetViews>
  <sheetFormatPr defaultColWidth="9.140625" defaultRowHeight="16.5"/>
  <cols>
    <col min="1" max="1" width="6" style="213" customWidth="1"/>
    <col min="2" max="2" width="71.85546875" style="164" customWidth="1"/>
    <col min="3" max="3" width="23.28515625" style="178" customWidth="1"/>
    <col min="4" max="4" width="22.42578125" style="178" customWidth="1"/>
    <col min="5" max="5" width="21.28515625" style="164" customWidth="1"/>
    <col min="6" max="6" width="21.7109375" style="164" customWidth="1"/>
    <col min="7" max="16384" width="9.140625" style="164"/>
  </cols>
  <sheetData>
    <row r="1" spans="1:6">
      <c r="A1" s="437" t="s">
        <v>1915</v>
      </c>
      <c r="B1" s="437"/>
      <c r="C1" s="437"/>
      <c r="D1" s="437"/>
    </row>
    <row r="2" spans="1:6">
      <c r="A2" s="276"/>
      <c r="B2" s="276"/>
      <c r="C2" s="277"/>
      <c r="D2" s="277"/>
    </row>
    <row r="3" spans="1:6" s="220" customFormat="1" ht="33">
      <c r="A3" s="197" t="s">
        <v>4488</v>
      </c>
      <c r="B3" s="197" t="s">
        <v>1292</v>
      </c>
      <c r="C3" s="219" t="s">
        <v>239</v>
      </c>
      <c r="D3" s="219" t="s">
        <v>2150</v>
      </c>
    </row>
    <row r="4" spans="1:6">
      <c r="A4" s="392">
        <v>1</v>
      </c>
      <c r="B4" s="221" t="s">
        <v>1293</v>
      </c>
      <c r="C4" s="222">
        <f>C23</f>
        <v>16983008912.719999</v>
      </c>
      <c r="D4" s="222">
        <f>D23</f>
        <v>2289913308.9054565</v>
      </c>
      <c r="E4" s="371"/>
      <c r="F4" s="372"/>
    </row>
    <row r="5" spans="1:6">
      <c r="A5" s="392">
        <v>2</v>
      </c>
      <c r="B5" s="221" t="s">
        <v>1294</v>
      </c>
      <c r="C5" s="222">
        <f>C34</f>
        <v>9469838052.75</v>
      </c>
      <c r="D5" s="222">
        <f>D34</f>
        <v>13294559591.540001</v>
      </c>
      <c r="E5" s="371"/>
      <c r="F5" s="372"/>
    </row>
    <row r="6" spans="1:6">
      <c r="A6" s="392">
        <v>3</v>
      </c>
      <c r="B6" s="221" t="s">
        <v>1295</v>
      </c>
      <c r="C6" s="222">
        <f>C48</f>
        <v>6650315000</v>
      </c>
      <c r="D6" s="222">
        <f>D48</f>
        <v>820420000</v>
      </c>
      <c r="E6" s="371"/>
      <c r="F6" s="372"/>
    </row>
    <row r="7" spans="1:6">
      <c r="A7" s="392">
        <v>4</v>
      </c>
      <c r="B7" s="221" t="s">
        <v>1296</v>
      </c>
      <c r="C7" s="222">
        <f>C68</f>
        <v>55908309846.930008</v>
      </c>
      <c r="D7" s="222">
        <f>D68</f>
        <v>89094959566.175507</v>
      </c>
      <c r="E7" s="371"/>
      <c r="F7" s="372"/>
    </row>
    <row r="8" spans="1:6">
      <c r="A8" s="392">
        <v>5</v>
      </c>
      <c r="B8" s="221" t="s">
        <v>1297</v>
      </c>
      <c r="C8" s="222">
        <f>C95</f>
        <v>7135461665.5999994</v>
      </c>
      <c r="D8" s="222">
        <f>D95</f>
        <v>4538558050</v>
      </c>
      <c r="E8" s="371"/>
      <c r="F8" s="372"/>
    </row>
    <row r="9" spans="1:6">
      <c r="A9" s="392">
        <v>6</v>
      </c>
      <c r="B9" s="221" t="s">
        <v>1298</v>
      </c>
      <c r="C9" s="222">
        <f>C126</f>
        <v>35308883903.145004</v>
      </c>
      <c r="D9" s="222">
        <f>D126</f>
        <v>9563299057.6099987</v>
      </c>
      <c r="E9" s="371"/>
      <c r="F9" s="372"/>
    </row>
    <row r="10" spans="1:6">
      <c r="A10" s="392">
        <v>7</v>
      </c>
      <c r="B10" s="221" t="s">
        <v>1779</v>
      </c>
      <c r="C10" s="222">
        <f>C134</f>
        <v>0</v>
      </c>
      <c r="D10" s="222">
        <f>D134</f>
        <v>11607466286.360001</v>
      </c>
      <c r="E10" s="371"/>
      <c r="F10" s="372"/>
    </row>
    <row r="11" spans="1:6" s="176" customFormat="1">
      <c r="A11" s="393"/>
      <c r="B11" s="223" t="s">
        <v>1299</v>
      </c>
      <c r="C11" s="224">
        <f>SUM(C4:C10)</f>
        <v>131455817381.14502</v>
      </c>
      <c r="D11" s="224">
        <f>SUM(D4:D10)</f>
        <v>131209175860.59097</v>
      </c>
    </row>
    <row r="12" spans="1:6">
      <c r="A12" s="394"/>
      <c r="B12" s="225"/>
      <c r="C12" s="226"/>
      <c r="D12" s="226"/>
    </row>
    <row r="13" spans="1:6">
      <c r="A13" s="395"/>
      <c r="B13" s="227"/>
      <c r="C13" s="228"/>
      <c r="D13" s="228"/>
    </row>
    <row r="14" spans="1:6">
      <c r="A14" s="395"/>
      <c r="B14" s="227"/>
      <c r="C14" s="229"/>
      <c r="D14" s="230"/>
    </row>
    <row r="15" spans="1:6">
      <c r="A15" s="395"/>
      <c r="B15" s="227"/>
      <c r="C15" s="229"/>
      <c r="D15" s="229"/>
    </row>
    <row r="16" spans="1:6">
      <c r="A16" s="395"/>
      <c r="B16" s="227"/>
      <c r="C16" s="229"/>
      <c r="D16" s="229"/>
    </row>
    <row r="17" spans="1:4">
      <c r="A17" s="395"/>
      <c r="B17" s="227"/>
      <c r="C17" s="229"/>
      <c r="D17" s="229"/>
    </row>
    <row r="18" spans="1:4">
      <c r="A18" s="436" t="s">
        <v>2151</v>
      </c>
      <c r="B18" s="436"/>
      <c r="C18" s="436"/>
      <c r="D18" s="436"/>
    </row>
    <row r="19" spans="1:4">
      <c r="A19" s="395"/>
      <c r="B19" s="227"/>
      <c r="C19" s="229"/>
      <c r="D19" s="229"/>
    </row>
    <row r="20" spans="1:4">
      <c r="A20" s="231">
        <v>1</v>
      </c>
      <c r="B20" s="232" t="s">
        <v>1293</v>
      </c>
      <c r="C20" s="233"/>
      <c r="D20" s="233"/>
    </row>
    <row r="21" spans="1:4" s="220" customFormat="1" ht="33">
      <c r="A21" s="197" t="s">
        <v>4488</v>
      </c>
      <c r="B21" s="197" t="s">
        <v>1292</v>
      </c>
      <c r="C21" s="219" t="s">
        <v>239</v>
      </c>
      <c r="D21" s="219" t="s">
        <v>2150</v>
      </c>
    </row>
    <row r="22" spans="1:4">
      <c r="A22" s="199" t="s">
        <v>1300</v>
      </c>
      <c r="B22" s="234" t="s">
        <v>1293</v>
      </c>
      <c r="C22" s="235">
        <v>16983008912.719999</v>
      </c>
      <c r="D22" s="235">
        <f>'4. FIN. STATEMENT SUMM'!D20</f>
        <v>2289913308.9054565</v>
      </c>
    </row>
    <row r="23" spans="1:4" s="192" customFormat="1">
      <c r="A23" s="182"/>
      <c r="B23" s="236" t="s">
        <v>1301</v>
      </c>
      <c r="C23" s="237">
        <f>SUM(C22)</f>
        <v>16983008912.719999</v>
      </c>
      <c r="D23" s="237">
        <f>SUM(D22)</f>
        <v>2289913308.9054565</v>
      </c>
    </row>
    <row r="24" spans="1:4" s="192" customFormat="1">
      <c r="A24" s="238"/>
      <c r="B24" s="239"/>
      <c r="C24" s="240"/>
      <c r="D24" s="240"/>
    </row>
    <row r="25" spans="1:4" s="192" customFormat="1">
      <c r="A25" s="218"/>
      <c r="B25" s="241"/>
      <c r="C25" s="242"/>
      <c r="D25" s="242"/>
    </row>
    <row r="26" spans="1:4" s="192" customFormat="1">
      <c r="A26" s="218"/>
      <c r="B26" s="241"/>
      <c r="C26" s="242"/>
      <c r="D26" s="242"/>
    </row>
    <row r="27" spans="1:4" s="192" customFormat="1">
      <c r="A27" s="218"/>
      <c r="B27" s="241"/>
      <c r="C27" s="242"/>
      <c r="D27" s="242"/>
    </row>
    <row r="28" spans="1:4" s="192" customFormat="1">
      <c r="A28" s="218"/>
      <c r="B28" s="241"/>
      <c r="C28" s="242"/>
      <c r="D28" s="242"/>
    </row>
    <row r="29" spans="1:4" s="192" customFormat="1">
      <c r="A29" s="436" t="s">
        <v>2151</v>
      </c>
      <c r="B29" s="436"/>
      <c r="C29" s="436"/>
      <c r="D29" s="436"/>
    </row>
    <row r="30" spans="1:4" s="192" customFormat="1">
      <c r="A30" s="395"/>
      <c r="B30" s="227"/>
      <c r="C30" s="229"/>
      <c r="D30" s="229"/>
    </row>
    <row r="31" spans="1:4" s="192" customFormat="1">
      <c r="A31" s="231">
        <v>2</v>
      </c>
      <c r="B31" s="232" t="s">
        <v>1294</v>
      </c>
      <c r="C31" s="233"/>
      <c r="D31" s="233"/>
    </row>
    <row r="32" spans="1:4" s="243" customFormat="1" ht="33">
      <c r="A32" s="197" t="s">
        <v>4488</v>
      </c>
      <c r="B32" s="197" t="s">
        <v>1292</v>
      </c>
      <c r="C32" s="219" t="s">
        <v>239</v>
      </c>
      <c r="D32" s="219" t="s">
        <v>2150</v>
      </c>
    </row>
    <row r="33" spans="1:4" s="192" customFormat="1">
      <c r="A33" s="199" t="s">
        <v>1300</v>
      </c>
      <c r="B33" s="234" t="s">
        <v>1294</v>
      </c>
      <c r="C33" s="244">
        <v>9469838052.75</v>
      </c>
      <c r="D33" s="244">
        <v>13294559591.540001</v>
      </c>
    </row>
    <row r="34" spans="1:4" s="192" customFormat="1">
      <c r="A34" s="182"/>
      <c r="B34" s="236" t="s">
        <v>1302</v>
      </c>
      <c r="C34" s="237">
        <f>SUM(C33)</f>
        <v>9469838052.75</v>
      </c>
      <c r="D34" s="237">
        <f>SUM(D33)</f>
        <v>13294559591.540001</v>
      </c>
    </row>
    <row r="35" spans="1:4" s="192" customFormat="1">
      <c r="A35" s="238"/>
      <c r="B35" s="239"/>
      <c r="C35" s="240"/>
      <c r="D35" s="240"/>
    </row>
    <row r="36" spans="1:4" s="192" customFormat="1">
      <c r="A36" s="218"/>
      <c r="B36" s="241"/>
      <c r="C36" s="242"/>
      <c r="D36" s="242"/>
    </row>
    <row r="37" spans="1:4" s="192" customFormat="1">
      <c r="A37" s="218"/>
      <c r="B37" s="241"/>
      <c r="C37" s="242"/>
      <c r="D37" s="242"/>
    </row>
    <row r="38" spans="1:4" s="192" customFormat="1">
      <c r="A38" s="218"/>
      <c r="B38" s="241"/>
      <c r="C38" s="242"/>
      <c r="D38" s="242"/>
    </row>
    <row r="39" spans="1:4" s="192" customFormat="1">
      <c r="A39" s="218"/>
      <c r="B39" s="241"/>
      <c r="C39" s="242"/>
      <c r="D39" s="242"/>
    </row>
    <row r="40" spans="1:4" s="192" customFormat="1">
      <c r="A40" s="436" t="s">
        <v>2151</v>
      </c>
      <c r="B40" s="436"/>
      <c r="C40" s="436"/>
      <c r="D40" s="436"/>
    </row>
    <row r="41" spans="1:4" s="192" customFormat="1">
      <c r="A41" s="395"/>
      <c r="B41" s="227"/>
      <c r="C41" s="229"/>
      <c r="D41" s="229"/>
    </row>
    <row r="42" spans="1:4" s="192" customFormat="1">
      <c r="A42" s="231">
        <v>3</v>
      </c>
      <c r="B42" s="232" t="s">
        <v>1303</v>
      </c>
      <c r="C42" s="233"/>
      <c r="D42" s="233"/>
    </row>
    <row r="43" spans="1:4" s="243" customFormat="1" ht="33">
      <c r="A43" s="197" t="s">
        <v>4488</v>
      </c>
      <c r="B43" s="197" t="s">
        <v>1292</v>
      </c>
      <c r="C43" s="219" t="s">
        <v>239</v>
      </c>
      <c r="D43" s="219" t="s">
        <v>2150</v>
      </c>
    </row>
    <row r="44" spans="1:4" s="192" customFormat="1">
      <c r="A44" s="199" t="s">
        <v>1300</v>
      </c>
      <c r="B44" s="172" t="s">
        <v>1304</v>
      </c>
      <c r="C44" s="244">
        <v>1000000000</v>
      </c>
      <c r="D44" s="244">
        <v>320000000</v>
      </c>
    </row>
    <row r="45" spans="1:4" s="192" customFormat="1">
      <c r="A45" s="199" t="s">
        <v>1305</v>
      </c>
      <c r="B45" s="172" t="s">
        <v>1306</v>
      </c>
      <c r="C45" s="244">
        <v>250000000</v>
      </c>
      <c r="D45" s="244"/>
    </row>
    <row r="46" spans="1:4" s="192" customFormat="1">
      <c r="A46" s="199" t="s">
        <v>1307</v>
      </c>
      <c r="B46" s="172" t="s">
        <v>1308</v>
      </c>
      <c r="C46" s="244">
        <v>4000315000</v>
      </c>
      <c r="D46" s="245">
        <v>500420000</v>
      </c>
    </row>
    <row r="47" spans="1:4" s="192" customFormat="1">
      <c r="A47" s="199" t="s">
        <v>1309</v>
      </c>
      <c r="B47" s="172" t="s">
        <v>1310</v>
      </c>
      <c r="C47" s="244">
        <v>1400000000</v>
      </c>
      <c r="D47" s="244"/>
    </row>
    <row r="48" spans="1:4" s="192" customFormat="1">
      <c r="A48" s="182"/>
      <c r="B48" s="236" t="s">
        <v>1311</v>
      </c>
      <c r="C48" s="237">
        <f>SUM(C44:C47)</f>
        <v>6650315000</v>
      </c>
      <c r="D48" s="237">
        <f>SUM(D44:D47)</f>
        <v>820420000</v>
      </c>
    </row>
    <row r="49" spans="1:4" s="192" customFormat="1">
      <c r="A49" s="218"/>
      <c r="B49" s="241"/>
      <c r="C49" s="242"/>
      <c r="D49" s="242"/>
    </row>
    <row r="50" spans="1:4" s="192" customFormat="1">
      <c r="A50" s="218"/>
      <c r="B50" s="241"/>
      <c r="C50" s="242"/>
      <c r="D50" s="242"/>
    </row>
    <row r="51" spans="1:4" s="192" customFormat="1">
      <c r="A51" s="218"/>
      <c r="B51" s="241"/>
      <c r="C51" s="242"/>
      <c r="D51" s="242"/>
    </row>
    <row r="52" spans="1:4" s="192" customFormat="1">
      <c r="A52" s="436" t="s">
        <v>2151</v>
      </c>
      <c r="B52" s="436"/>
      <c r="C52" s="436"/>
      <c r="D52" s="436"/>
    </row>
    <row r="53" spans="1:4" s="192" customFormat="1">
      <c r="A53" s="218"/>
      <c r="B53" s="241"/>
      <c r="C53" s="242"/>
      <c r="D53" s="242"/>
    </row>
    <row r="54" spans="1:4">
      <c r="A54" s="231">
        <v>4</v>
      </c>
      <c r="B54" s="232" t="s">
        <v>1312</v>
      </c>
      <c r="C54" s="233"/>
      <c r="D54" s="233"/>
    </row>
    <row r="55" spans="1:4" s="220" customFormat="1" ht="33">
      <c r="A55" s="197" t="s">
        <v>4488</v>
      </c>
      <c r="B55" s="197" t="s">
        <v>1292</v>
      </c>
      <c r="C55" s="219" t="s">
        <v>239</v>
      </c>
      <c r="D55" s="219" t="s">
        <v>2150</v>
      </c>
    </row>
    <row r="56" spans="1:4">
      <c r="A56" s="199" t="s">
        <v>1300</v>
      </c>
      <c r="B56" s="172" t="s">
        <v>1313</v>
      </c>
      <c r="C56" s="244">
        <v>3111390436.6900001</v>
      </c>
      <c r="D56" s="244">
        <v>6140928615</v>
      </c>
    </row>
    <row r="57" spans="1:4">
      <c r="A57" s="199" t="s">
        <v>1305</v>
      </c>
      <c r="B57" s="172" t="s">
        <v>1314</v>
      </c>
      <c r="C57" s="244">
        <v>291743500</v>
      </c>
      <c r="D57" s="244"/>
    </row>
    <row r="58" spans="1:4" s="178" customFormat="1">
      <c r="A58" s="185" t="s">
        <v>1307</v>
      </c>
      <c r="B58" s="186" t="s">
        <v>1315</v>
      </c>
      <c r="C58" s="244">
        <v>250000000</v>
      </c>
      <c r="D58" s="244"/>
    </row>
    <row r="59" spans="1:4" s="178" customFormat="1">
      <c r="A59" s="185" t="s">
        <v>1309</v>
      </c>
      <c r="B59" s="186" t="s">
        <v>1316</v>
      </c>
      <c r="C59" s="244">
        <v>692221708</v>
      </c>
      <c r="D59" s="244"/>
    </row>
    <row r="60" spans="1:4" s="178" customFormat="1">
      <c r="A60" s="185" t="s">
        <v>1317</v>
      </c>
      <c r="B60" s="186" t="s">
        <v>1318</v>
      </c>
      <c r="C60" s="244">
        <v>0</v>
      </c>
      <c r="D60" s="244"/>
    </row>
    <row r="61" spans="1:4" s="178" customFormat="1">
      <c r="A61" s="185" t="s">
        <v>1319</v>
      </c>
      <c r="B61" s="186" t="s">
        <v>1320</v>
      </c>
      <c r="C61" s="244">
        <v>2591495725.29</v>
      </c>
      <c r="D61" s="244">
        <v>2273837779</v>
      </c>
    </row>
    <row r="62" spans="1:4" s="178" customFormat="1">
      <c r="A62" s="185" t="s">
        <v>1321</v>
      </c>
      <c r="B62" s="186" t="s">
        <v>1322</v>
      </c>
      <c r="C62" s="244">
        <v>1500000000</v>
      </c>
      <c r="D62" s="244">
        <v>1500000000</v>
      </c>
    </row>
    <row r="63" spans="1:4" s="178" customFormat="1">
      <c r="A63" s="185" t="s">
        <v>1323</v>
      </c>
      <c r="B63" s="186" t="s">
        <v>1453</v>
      </c>
      <c r="C63" s="244">
        <v>2039154880</v>
      </c>
      <c r="D63" s="244">
        <v>4323401090.1800003</v>
      </c>
    </row>
    <row r="64" spans="1:4" s="178" customFormat="1">
      <c r="A64" s="185" t="s">
        <v>1325</v>
      </c>
      <c r="B64" s="186" t="s">
        <v>1326</v>
      </c>
      <c r="C64" s="244">
        <v>57416572.289999999</v>
      </c>
      <c r="D64" s="244">
        <v>57416572.289999999</v>
      </c>
    </row>
    <row r="65" spans="1:4" s="178" customFormat="1">
      <c r="A65" s="185" t="s">
        <v>1327</v>
      </c>
      <c r="B65" s="190" t="s">
        <v>1482</v>
      </c>
      <c r="C65" s="244"/>
      <c r="D65" s="244">
        <v>45423728</v>
      </c>
    </row>
    <row r="66" spans="1:4" s="178" customFormat="1">
      <c r="A66" s="185" t="s">
        <v>1340</v>
      </c>
      <c r="B66" s="190" t="s">
        <v>1483</v>
      </c>
      <c r="C66" s="244"/>
      <c r="D66" s="244">
        <v>42858762</v>
      </c>
    </row>
    <row r="67" spans="1:4" s="178" customFormat="1">
      <c r="A67" s="185" t="s">
        <v>1342</v>
      </c>
      <c r="B67" s="190" t="s">
        <v>1328</v>
      </c>
      <c r="C67" s="244">
        <f>45263095026.66+61292000+50499998</f>
        <v>45374887024.660004</v>
      </c>
      <c r="D67" s="244">
        <f>73211093019.7055+1500000000</f>
        <v>74711093019.705505</v>
      </c>
    </row>
    <row r="68" spans="1:4" s="192" customFormat="1">
      <c r="A68" s="182"/>
      <c r="B68" s="191" t="s">
        <v>1329</v>
      </c>
      <c r="C68" s="237">
        <f>SUM(C56:C67)</f>
        <v>55908309846.930008</v>
      </c>
      <c r="D68" s="237">
        <f>SUM(D56:D67)</f>
        <v>89094959566.175507</v>
      </c>
    </row>
    <row r="69" spans="1:4" s="192" customFormat="1">
      <c r="A69" s="238"/>
      <c r="B69" s="246"/>
      <c r="C69" s="240"/>
      <c r="D69" s="240"/>
    </row>
    <row r="70" spans="1:4" s="192" customFormat="1">
      <c r="A70" s="218"/>
      <c r="B70" s="247"/>
      <c r="C70" s="242"/>
      <c r="D70" s="242"/>
    </row>
    <row r="71" spans="1:4" s="192" customFormat="1">
      <c r="A71" s="218"/>
      <c r="B71" s="247"/>
      <c r="C71" s="242"/>
      <c r="D71" s="242"/>
    </row>
    <row r="72" spans="1:4" s="192" customFormat="1">
      <c r="A72" s="218"/>
      <c r="B72" s="247"/>
      <c r="C72" s="242"/>
      <c r="D72" s="248"/>
    </row>
    <row r="73" spans="1:4" s="192" customFormat="1">
      <c r="A73" s="218"/>
      <c r="B73" s="249"/>
      <c r="C73" s="242"/>
      <c r="D73" s="242"/>
    </row>
    <row r="74" spans="1:4" s="192" customFormat="1">
      <c r="A74" s="218"/>
      <c r="B74" s="247"/>
      <c r="C74" s="242"/>
      <c r="D74" s="242"/>
    </row>
    <row r="75" spans="1:4" s="192" customFormat="1">
      <c r="A75" s="436" t="s">
        <v>2151</v>
      </c>
      <c r="B75" s="436"/>
      <c r="C75" s="436"/>
      <c r="D75" s="436"/>
    </row>
    <row r="76" spans="1:4" s="192" customFormat="1">
      <c r="A76" s="218"/>
      <c r="B76" s="247"/>
      <c r="C76" s="242"/>
      <c r="D76" s="242"/>
    </row>
    <row r="77" spans="1:4" s="178" customFormat="1">
      <c r="A77" s="396">
        <v>5</v>
      </c>
      <c r="B77" s="251" t="s">
        <v>1297</v>
      </c>
      <c r="C77" s="233"/>
      <c r="D77" s="233"/>
    </row>
    <row r="78" spans="1:4" s="252" customFormat="1" ht="33">
      <c r="A78" s="180" t="s">
        <v>4488</v>
      </c>
      <c r="B78" s="180" t="s">
        <v>1292</v>
      </c>
      <c r="C78" s="219" t="s">
        <v>239</v>
      </c>
      <c r="D78" s="219" t="s">
        <v>2150</v>
      </c>
    </row>
    <row r="79" spans="1:4" s="178" customFormat="1">
      <c r="A79" s="185" t="s">
        <v>1300</v>
      </c>
      <c r="B79" s="186" t="s">
        <v>1330</v>
      </c>
      <c r="C79" s="244">
        <v>15000000</v>
      </c>
      <c r="D79" s="244"/>
    </row>
    <row r="80" spans="1:4" s="178" customFormat="1">
      <c r="A80" s="185" t="s">
        <v>1305</v>
      </c>
      <c r="B80" s="186" t="s">
        <v>1331</v>
      </c>
      <c r="C80" s="244">
        <v>100000000</v>
      </c>
      <c r="D80" s="244"/>
    </row>
    <row r="81" spans="1:4" s="178" customFormat="1">
      <c r="A81" s="185" t="s">
        <v>1307</v>
      </c>
      <c r="B81" s="186" t="s">
        <v>1332</v>
      </c>
      <c r="C81" s="244">
        <v>20000000</v>
      </c>
      <c r="D81" s="244"/>
    </row>
    <row r="82" spans="1:4" s="178" customFormat="1">
      <c r="A82" s="185" t="s">
        <v>1309</v>
      </c>
      <c r="B82" s="186" t="s">
        <v>1333</v>
      </c>
      <c r="C82" s="244">
        <v>10500000</v>
      </c>
      <c r="D82" s="244"/>
    </row>
    <row r="83" spans="1:4" s="178" customFormat="1">
      <c r="A83" s="185" t="s">
        <v>1317</v>
      </c>
      <c r="B83" s="186" t="s">
        <v>1334</v>
      </c>
      <c r="C83" s="244">
        <v>1800000000</v>
      </c>
      <c r="D83" s="244"/>
    </row>
    <row r="84" spans="1:4" s="178" customFormat="1">
      <c r="A84" s="185" t="s">
        <v>1319</v>
      </c>
      <c r="B84" s="186" t="s">
        <v>1335</v>
      </c>
      <c r="C84" s="244">
        <v>2000000000</v>
      </c>
      <c r="D84" s="244">
        <v>1987486550</v>
      </c>
    </row>
    <row r="85" spans="1:4" s="178" customFormat="1">
      <c r="A85" s="185" t="s">
        <v>1321</v>
      </c>
      <c r="B85" s="186" t="s">
        <v>1336</v>
      </c>
      <c r="C85" s="253">
        <v>323789964.19999999</v>
      </c>
      <c r="D85" s="253"/>
    </row>
    <row r="86" spans="1:4" s="178" customFormat="1">
      <c r="A86" s="185" t="s">
        <v>1323</v>
      </c>
      <c r="B86" s="186" t="s">
        <v>1488</v>
      </c>
      <c r="C86" s="253">
        <v>42817021</v>
      </c>
      <c r="D86" s="253"/>
    </row>
    <row r="87" spans="1:4" s="178" customFormat="1">
      <c r="A87" s="185" t="s">
        <v>1325</v>
      </c>
      <c r="B87" s="186" t="s">
        <v>1338</v>
      </c>
      <c r="C87" s="244"/>
      <c r="D87" s="244"/>
    </row>
    <row r="88" spans="1:4" s="178" customFormat="1">
      <c r="A88" s="185" t="s">
        <v>1327</v>
      </c>
      <c r="B88" s="186" t="s">
        <v>1339</v>
      </c>
      <c r="C88" s="244">
        <v>54071500</v>
      </c>
      <c r="D88" s="244">
        <v>54071500</v>
      </c>
    </row>
    <row r="89" spans="1:4" s="178" customFormat="1">
      <c r="A89" s="185" t="s">
        <v>1340</v>
      </c>
      <c r="B89" s="186" t="s">
        <v>1341</v>
      </c>
      <c r="C89" s="244">
        <v>69283180.400000006</v>
      </c>
      <c r="D89" s="244"/>
    </row>
    <row r="90" spans="1:4" s="178" customFormat="1">
      <c r="A90" s="185" t="s">
        <v>1342</v>
      </c>
      <c r="B90" s="186" t="s">
        <v>1343</v>
      </c>
      <c r="C90" s="244">
        <v>700000000</v>
      </c>
      <c r="D90" s="244"/>
    </row>
    <row r="91" spans="1:4" s="178" customFormat="1">
      <c r="A91" s="185" t="s">
        <v>1344</v>
      </c>
      <c r="B91" s="186" t="s">
        <v>1345</v>
      </c>
      <c r="C91" s="244">
        <v>2000000000</v>
      </c>
      <c r="D91" s="244"/>
    </row>
    <row r="92" spans="1:4" s="178" customFormat="1">
      <c r="A92" s="185" t="s">
        <v>1358</v>
      </c>
      <c r="B92" s="186" t="s">
        <v>1484</v>
      </c>
      <c r="C92" s="244"/>
      <c r="D92" s="244">
        <v>37000000</v>
      </c>
    </row>
    <row r="93" spans="1:4" s="178" customFormat="1">
      <c r="A93" s="185" t="s">
        <v>1360</v>
      </c>
      <c r="B93" s="190" t="s">
        <v>1461</v>
      </c>
      <c r="C93" s="244"/>
      <c r="D93" s="244">
        <v>2100000000</v>
      </c>
    </row>
    <row r="94" spans="1:4" s="178" customFormat="1">
      <c r="A94" s="185" t="s">
        <v>1362</v>
      </c>
      <c r="B94" s="190" t="s">
        <v>1860</v>
      </c>
      <c r="C94" s="244"/>
      <c r="D94" s="244">
        <v>360000000</v>
      </c>
    </row>
    <row r="95" spans="1:4" s="192" customFormat="1">
      <c r="A95" s="182"/>
      <c r="B95" s="191" t="s">
        <v>1346</v>
      </c>
      <c r="C95" s="237">
        <f>SUM(C79:C94)</f>
        <v>7135461665.5999994</v>
      </c>
      <c r="D95" s="237">
        <f>SUM(D79:D94)</f>
        <v>4538558050</v>
      </c>
    </row>
    <row r="96" spans="1:4" s="192" customFormat="1">
      <c r="A96" s="238"/>
      <c r="B96" s="246"/>
      <c r="C96" s="240"/>
      <c r="D96" s="240"/>
    </row>
    <row r="97" spans="1:4" s="192" customFormat="1">
      <c r="A97" s="218"/>
      <c r="B97" s="247"/>
      <c r="C97" s="242"/>
      <c r="D97" s="242"/>
    </row>
    <row r="98" spans="1:4" s="192" customFormat="1">
      <c r="A98" s="218"/>
      <c r="B98" s="247"/>
      <c r="C98" s="242"/>
      <c r="D98" s="242"/>
    </row>
    <row r="99" spans="1:4" s="192" customFormat="1">
      <c r="A99" s="436" t="s">
        <v>2151</v>
      </c>
      <c r="B99" s="436"/>
      <c r="C99" s="436"/>
      <c r="D99" s="436"/>
    </row>
    <row r="100" spans="1:4" s="192" customFormat="1">
      <c r="A100" s="218"/>
      <c r="B100" s="247"/>
      <c r="C100" s="242"/>
      <c r="D100" s="242"/>
    </row>
    <row r="101" spans="1:4" s="178" customFormat="1">
      <c r="A101" s="250">
        <v>7</v>
      </c>
      <c r="B101" s="251" t="s">
        <v>1298</v>
      </c>
      <c r="C101" s="233"/>
      <c r="D101" s="233"/>
    </row>
    <row r="102" spans="1:4" s="252" customFormat="1" ht="33">
      <c r="A102" s="197" t="s">
        <v>4488</v>
      </c>
      <c r="B102" s="180" t="s">
        <v>1292</v>
      </c>
      <c r="C102" s="219" t="s">
        <v>239</v>
      </c>
      <c r="D102" s="219" t="s">
        <v>2150</v>
      </c>
    </row>
    <row r="103" spans="1:4" s="178" customFormat="1">
      <c r="A103" s="185" t="s">
        <v>1300</v>
      </c>
      <c r="B103" s="186" t="s">
        <v>1347</v>
      </c>
      <c r="C103" s="244">
        <v>60000000</v>
      </c>
      <c r="D103" s="244">
        <v>340874316</v>
      </c>
    </row>
    <row r="104" spans="1:4" s="178" customFormat="1">
      <c r="A104" s="185" t="s">
        <v>1305</v>
      </c>
      <c r="B104" s="186" t="s">
        <v>1348</v>
      </c>
      <c r="C104" s="244">
        <v>11500000</v>
      </c>
      <c r="D104" s="244">
        <v>32727348.050000001</v>
      </c>
    </row>
    <row r="105" spans="1:4" s="178" customFormat="1">
      <c r="A105" s="185" t="s">
        <v>1307</v>
      </c>
      <c r="B105" s="186" t="s">
        <v>1349</v>
      </c>
      <c r="C105" s="244">
        <v>438376878.38</v>
      </c>
      <c r="D105" s="244">
        <v>0</v>
      </c>
    </row>
    <row r="106" spans="1:4" s="178" customFormat="1">
      <c r="A106" s="185" t="s">
        <v>1309</v>
      </c>
      <c r="B106" s="186" t="s">
        <v>1350</v>
      </c>
      <c r="C106" s="244">
        <v>521013513.50999999</v>
      </c>
      <c r="D106" s="244">
        <v>6379617403</v>
      </c>
    </row>
    <row r="107" spans="1:4" s="178" customFormat="1">
      <c r="A107" s="185" t="s">
        <v>1317</v>
      </c>
      <c r="B107" s="186" t="s">
        <v>1351</v>
      </c>
      <c r="C107" s="244">
        <v>494962837.84500003</v>
      </c>
      <c r="D107" s="244">
        <v>0</v>
      </c>
    </row>
    <row r="108" spans="1:4" s="178" customFormat="1">
      <c r="A108" s="185" t="s">
        <v>1319</v>
      </c>
      <c r="B108" s="186" t="s">
        <v>1352</v>
      </c>
      <c r="C108" s="244">
        <v>0</v>
      </c>
      <c r="D108" s="244">
        <v>0</v>
      </c>
    </row>
    <row r="109" spans="1:4" s="178" customFormat="1">
      <c r="A109" s="185" t="s">
        <v>1321</v>
      </c>
      <c r="B109" s="186" t="s">
        <v>1353</v>
      </c>
      <c r="C109" s="244">
        <v>31725692.225000001</v>
      </c>
      <c r="D109" s="244">
        <v>529103580.01999998</v>
      </c>
    </row>
    <row r="110" spans="1:4" s="178" customFormat="1">
      <c r="A110" s="185" t="s">
        <v>1323</v>
      </c>
      <c r="B110" s="186" t="s">
        <v>1354</v>
      </c>
      <c r="C110" s="244">
        <v>251900000</v>
      </c>
      <c r="D110" s="244"/>
    </row>
    <row r="111" spans="1:4" s="178" customFormat="1">
      <c r="A111" s="185" t="s">
        <v>1325</v>
      </c>
      <c r="B111" s="186" t="s">
        <v>1354</v>
      </c>
      <c r="C111" s="244">
        <v>90286652.790000007</v>
      </c>
      <c r="D111" s="244"/>
    </row>
    <row r="112" spans="1:4" s="178" customFormat="1">
      <c r="A112" s="185" t="s">
        <v>1327</v>
      </c>
      <c r="B112" s="186" t="s">
        <v>1455</v>
      </c>
      <c r="C112" s="244">
        <v>0</v>
      </c>
      <c r="D112" s="244">
        <v>197025410.49000001</v>
      </c>
    </row>
    <row r="113" spans="1:4" s="178" customFormat="1">
      <c r="A113" s="185" t="s">
        <v>1340</v>
      </c>
      <c r="B113" s="186" t="s">
        <v>1456</v>
      </c>
      <c r="C113" s="244">
        <v>0</v>
      </c>
      <c r="D113" s="244">
        <v>1331951000.05</v>
      </c>
    </row>
    <row r="114" spans="1:4" s="178" customFormat="1">
      <c r="A114" s="185" t="s">
        <v>1342</v>
      </c>
      <c r="B114" s="186" t="s">
        <v>1356</v>
      </c>
      <c r="C114" s="244">
        <v>251000000</v>
      </c>
      <c r="D114" s="244">
        <v>0</v>
      </c>
    </row>
    <row r="115" spans="1:4" s="178" customFormat="1">
      <c r="A115" s="185" t="s">
        <v>1344</v>
      </c>
      <c r="B115" s="186" t="s">
        <v>1357</v>
      </c>
      <c r="C115" s="254">
        <v>0</v>
      </c>
      <c r="D115" s="254"/>
    </row>
    <row r="116" spans="1:4" s="178" customFormat="1">
      <c r="A116" s="185" t="s">
        <v>1358</v>
      </c>
      <c r="B116" s="186" t="s">
        <v>1359</v>
      </c>
      <c r="C116" s="244">
        <v>2112772890.605</v>
      </c>
      <c r="D116" s="244">
        <v>0</v>
      </c>
    </row>
    <row r="117" spans="1:4" s="178" customFormat="1">
      <c r="A117" s="185" t="s">
        <v>1360</v>
      </c>
      <c r="B117" s="186" t="s">
        <v>1361</v>
      </c>
      <c r="C117" s="244">
        <v>117913819.56999999</v>
      </c>
      <c r="D117" s="244">
        <v>0</v>
      </c>
    </row>
    <row r="118" spans="1:4" s="178" customFormat="1">
      <c r="A118" s="185" t="s">
        <v>1362</v>
      </c>
      <c r="B118" s="186" t="s">
        <v>1363</v>
      </c>
      <c r="C118" s="244">
        <v>237814597.22</v>
      </c>
      <c r="D118" s="244">
        <v>0</v>
      </c>
    </row>
    <row r="119" spans="1:4" s="178" customFormat="1">
      <c r="A119" s="185" t="s">
        <v>1364</v>
      </c>
      <c r="B119" s="186" t="s">
        <v>1337</v>
      </c>
      <c r="C119" s="244">
        <v>42817021</v>
      </c>
      <c r="D119" s="244"/>
    </row>
    <row r="120" spans="1:4" s="178" customFormat="1">
      <c r="A120" s="185" t="s">
        <v>1365</v>
      </c>
      <c r="B120" s="186" t="s">
        <v>1366</v>
      </c>
      <c r="C120" s="244">
        <v>0</v>
      </c>
      <c r="D120" s="244"/>
    </row>
    <row r="121" spans="1:4" s="178" customFormat="1">
      <c r="A121" s="185" t="s">
        <v>1367</v>
      </c>
      <c r="B121" s="186" t="s">
        <v>1849</v>
      </c>
      <c r="C121" s="244">
        <v>1500000000</v>
      </c>
      <c r="D121" s="244">
        <v>200000000</v>
      </c>
    </row>
    <row r="122" spans="1:4" s="178" customFormat="1" ht="33">
      <c r="A122" s="185" t="s">
        <v>1369</v>
      </c>
      <c r="B122" s="190" t="s">
        <v>1370</v>
      </c>
      <c r="C122" s="244">
        <v>14742000000</v>
      </c>
      <c r="D122" s="244">
        <v>0</v>
      </c>
    </row>
    <row r="123" spans="1:4" s="178" customFormat="1">
      <c r="A123" s="185" t="s">
        <v>1371</v>
      </c>
      <c r="B123" s="190" t="s">
        <v>1372</v>
      </c>
      <c r="C123" s="244">
        <v>14400000000</v>
      </c>
      <c r="D123" s="244"/>
    </row>
    <row r="124" spans="1:4" s="178" customFormat="1">
      <c r="A124" s="185" t="s">
        <v>1373</v>
      </c>
      <c r="B124" s="190" t="s">
        <v>1374</v>
      </c>
      <c r="C124" s="244">
        <v>4800000</v>
      </c>
      <c r="D124" s="244"/>
    </row>
    <row r="125" spans="1:4" s="178" customFormat="1">
      <c r="A125" s="185" t="s">
        <v>1457</v>
      </c>
      <c r="B125" s="190" t="s">
        <v>1458</v>
      </c>
      <c r="C125" s="244"/>
      <c r="D125" s="244">
        <v>552000000</v>
      </c>
    </row>
    <row r="126" spans="1:4" s="192" customFormat="1">
      <c r="A126" s="182"/>
      <c r="B126" s="191" t="s">
        <v>1375</v>
      </c>
      <c r="C126" s="237">
        <f>SUM(C103:C125)</f>
        <v>35308883903.145004</v>
      </c>
      <c r="D126" s="237">
        <f>SUM(D103:D125)</f>
        <v>9563299057.6099987</v>
      </c>
    </row>
    <row r="127" spans="1:4" s="192" customFormat="1">
      <c r="A127" s="218"/>
      <c r="B127" s="247"/>
      <c r="C127" s="248"/>
      <c r="D127" s="248"/>
    </row>
    <row r="128" spans="1:4" s="192" customFormat="1">
      <c r="A128" s="218"/>
      <c r="B128" s="247"/>
      <c r="C128" s="248"/>
      <c r="D128" s="248"/>
    </row>
    <row r="129" spans="1:4" s="192" customFormat="1">
      <c r="A129" s="436" t="s">
        <v>2151</v>
      </c>
      <c r="B129" s="436"/>
      <c r="C129" s="436"/>
      <c r="D129" s="436"/>
    </row>
    <row r="130" spans="1:4" s="192" customFormat="1">
      <c r="A130" s="395"/>
      <c r="B130" s="227"/>
      <c r="C130" s="229"/>
      <c r="D130" s="229"/>
    </row>
    <row r="131" spans="1:4" s="192" customFormat="1">
      <c r="A131" s="231">
        <v>7</v>
      </c>
      <c r="B131" s="232" t="s">
        <v>1779</v>
      </c>
      <c r="C131" s="233"/>
      <c r="D131" s="233"/>
    </row>
    <row r="132" spans="1:4" s="243" customFormat="1" ht="33">
      <c r="A132" s="197" t="s">
        <v>4488</v>
      </c>
      <c r="B132" s="197" t="s">
        <v>1292</v>
      </c>
      <c r="C132" s="219" t="s">
        <v>239</v>
      </c>
      <c r="D132" s="219" t="s">
        <v>2150</v>
      </c>
    </row>
    <row r="133" spans="1:4" s="192" customFormat="1">
      <c r="A133" s="199" t="s">
        <v>1300</v>
      </c>
      <c r="B133" s="234" t="s">
        <v>1779</v>
      </c>
      <c r="C133" s="244"/>
      <c r="D133" s="244">
        <v>11607466286.360001</v>
      </c>
    </row>
    <row r="134" spans="1:4" s="192" customFormat="1">
      <c r="A134" s="182"/>
      <c r="B134" s="236" t="s">
        <v>1780</v>
      </c>
      <c r="C134" s="237">
        <f>SUM(C133)</f>
        <v>0</v>
      </c>
      <c r="D134" s="237">
        <f>SUM(D133)</f>
        <v>11607466286.360001</v>
      </c>
    </row>
    <row r="135" spans="1:4" s="192" customFormat="1">
      <c r="A135" s="238"/>
      <c r="B135" s="239"/>
      <c r="C135" s="240"/>
      <c r="D135" s="240"/>
    </row>
    <row r="136" spans="1:4" s="192" customFormat="1">
      <c r="A136" s="218"/>
      <c r="B136" s="241"/>
      <c r="C136" s="242"/>
      <c r="D136" s="242"/>
    </row>
    <row r="137" spans="1:4" s="178" customFormat="1">
      <c r="A137" s="177"/>
    </row>
    <row r="138" spans="1:4" s="178" customFormat="1">
      <c r="A138" s="185"/>
      <c r="B138" s="191" t="s">
        <v>367</v>
      </c>
      <c r="C138" s="255">
        <f>C134+C126+C95+C68+C48+C34+C23</f>
        <v>131455817381.14502</v>
      </c>
      <c r="D138" s="255">
        <f>D134+D126+D95+D68+D48+D34+D23</f>
        <v>131209175860.59097</v>
      </c>
    </row>
    <row r="139" spans="1:4" s="178" customFormat="1">
      <c r="A139" s="177"/>
      <c r="C139" s="189"/>
      <c r="D139" s="189"/>
    </row>
    <row r="140" spans="1:4">
      <c r="C140" s="189"/>
      <c r="D140" s="189"/>
    </row>
  </sheetData>
  <mergeCells count="8">
    <mergeCell ref="A129:D129"/>
    <mergeCell ref="A99:D99"/>
    <mergeCell ref="A1:D1"/>
    <mergeCell ref="A18:D18"/>
    <mergeCell ref="A29:D29"/>
    <mergeCell ref="A40:D40"/>
    <mergeCell ref="A52:D52"/>
    <mergeCell ref="A75:D75"/>
  </mergeCells>
  <printOptions horizontalCentered="1"/>
  <pageMargins left="0.59055118110236227" right="0.35433070866141736" top="0.47244094488188981" bottom="0.59055118110236227" header="0.31496062992125984" footer="0.31496062992125984"/>
  <pageSetup paperSize="9" scale="98" orientation="landscape" r:id="rId1"/>
  <headerFooter>
    <oddFooter>&amp;C&amp;P</oddFooter>
  </headerFooter>
  <rowBreaks count="7" manualBreakCount="7">
    <brk id="17" max="16383" man="1"/>
    <brk id="28" max="16383" man="1"/>
    <brk id="39" max="16383" man="1"/>
    <brk id="51" max="16383" man="1"/>
    <brk id="74" max="16383" man="1"/>
    <brk id="98" max="16383" man="1"/>
    <brk id="1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741AF-F9F4-40E6-A7D7-5BC97596F919}"/>
</file>

<file path=customXml/itemProps2.xml><?xml version="1.0" encoding="utf-8"?>
<ds:datastoreItem xmlns:ds="http://schemas.openxmlformats.org/officeDocument/2006/customXml" ds:itemID="{24E5666F-0DE8-42A1-8952-3A5854B00021}"/>
</file>

<file path=customXml/itemProps3.xml><?xml version="1.0" encoding="utf-8"?>
<ds:datastoreItem xmlns:ds="http://schemas.openxmlformats.org/officeDocument/2006/customXml" ds:itemID="{8B4A3A29-C6A3-4A92-90D8-90D3F703C4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1. GEN SUMMARY</vt:lpstr>
      <vt:lpstr>2. RECIEPTS SUMM</vt:lpstr>
      <vt:lpstr>3. ACCOUNTS SUMM</vt:lpstr>
      <vt:lpstr>4. FIN. STATEMENT SUMM</vt:lpstr>
      <vt:lpstr>Summary of Revenue</vt:lpstr>
      <vt:lpstr>Revenue</vt:lpstr>
      <vt:lpstr>Summary of Rec Exp</vt:lpstr>
      <vt:lpstr>Recurrent</vt:lpstr>
      <vt:lpstr>Capital Receipt</vt:lpstr>
      <vt:lpstr>Capital</vt:lpstr>
      <vt:lpstr>Cover page</vt:lpstr>
      <vt:lpstr>Table of Contents</vt:lpstr>
      <vt:lpstr>Capital!Print_Area</vt:lpstr>
      <vt:lpstr>'2. RECIEPTS SUMM'!Print_Titles</vt:lpstr>
      <vt:lpstr>'3. ACCOUNTS SUMM'!Print_Titles</vt:lpstr>
      <vt:lpstr>Capital!Print_Titles</vt:lpstr>
      <vt:lpstr>Recurrent!Print_Titles</vt:lpstr>
      <vt:lpstr>Revenue!Print_Titles</vt:lpstr>
      <vt:lpstr>'Summary of Rec Exp'!Print_Titles</vt:lpstr>
      <vt:lpstr>'Summary of Revenue'!Print_Titles</vt:lpstr>
      <vt:lpstr>'Table of Contents'!Print_Titles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ALHERI</dc:creator>
  <cp:lastModifiedBy>Elizabeth Vera-Cruz</cp:lastModifiedBy>
  <cp:lastPrinted>2018-02-16T12:55:32Z</cp:lastPrinted>
  <dcterms:created xsi:type="dcterms:W3CDTF">2017-09-17T02:07:56Z</dcterms:created>
  <dcterms:modified xsi:type="dcterms:W3CDTF">2019-11-20T08:33:12Z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