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46.xml" ContentType="application/vnd.openxmlformats-officedocument.spreadsheetml.worksheet+xml"/>
  <Override PartName="/xl/worksheets/sheet45.xml" ContentType="application/vnd.openxmlformats-officedocument.spreadsheetml.worksheet+xml"/>
  <Override PartName="/xl/worksheets/sheet44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worksheets/sheet63.xml" ContentType="application/vnd.openxmlformats-officedocument.spreadsheetml.worksheet+xml"/>
  <Override PartName="/xl/worksheets/sheet62.xml" ContentType="application/vnd.openxmlformats-officedocument.spreadsheetml.worksheet+xml"/>
  <Override PartName="/xl/worksheets/sheet61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38.xml" ContentType="application/vnd.openxmlformats-officedocument.spreadsheetml.worksheet+xml"/>
  <Override PartName="/xl/worksheets/sheet37.xml" ContentType="application/vnd.openxmlformats-officedocument.spreadsheetml.worksheet+xml"/>
  <Override PartName="/xl/worksheets/sheet36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xl/worksheets/sheet29.xml" ContentType="application/vnd.openxmlformats-officedocument.spreadsheetml.worksheet+xml"/>
  <Override PartName="/xl/worksheets/sheet27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 tabRatio="599" firstSheet="63" activeTab="67"/>
  </bookViews>
  <sheets>
    <sheet name="2017 SUMMARY OF ALL ITEMS" sheetId="49" r:id="rId1"/>
    <sheet name="2016 SUMMARY OF ALL ITEMS " sheetId="51" r:id="rId2"/>
    <sheet name="2016 ACTUAL SUM. OF ALL ITEMS  " sheetId="52" r:id="rId3"/>
    <sheet name="2017.SUM.TOTAL REVENUE BUDGET" sheetId="48" r:id="rId4"/>
    <sheet name="2015 ACTUAL SUM. OF ALL ITE" sheetId="53" r:id="rId5"/>
    <sheet name="Min. of Agriculture" sheetId="1" r:id="rId6"/>
    <sheet name="COLLEGE OF AGRICULTURAL TECH" sheetId="66" r:id="rId7"/>
    <sheet name="COLLEGE OF AGRICULTURE " sheetId="2" r:id="rId8"/>
    <sheet name="MINISTRY OF YOUTHS &amp; SPORTS " sheetId="3" r:id="rId9"/>
    <sheet name="MINISTRY OF ARTS CULT.&amp;TOURISM" sheetId="4" r:id="rId10"/>
    <sheet name="EDO STATE ARTS COUNCIL" sheetId="5" r:id="rId11"/>
    <sheet name="MINISTRY OF COMMERCE &amp; INDUSTRY" sheetId="6" r:id="rId12"/>
    <sheet name="INTERNAL REVENUE SERVICE" sheetId="7" r:id="rId13"/>
    <sheet name="OFFICE OF THE AUDITOR GENERAL S" sheetId="8" r:id="rId14"/>
    <sheet name="OFFICE OF THE AUDITOR GENERAL L" sheetId="9" r:id="rId15"/>
    <sheet name="MINISTRY OF INFORMATION &amp; ORIEN" sheetId="10" r:id="rId16"/>
    <sheet name="EDO BROADCASTING SERVICE " sheetId="11" r:id="rId17"/>
    <sheet name="BENDEL NEWSPAPERS COMPANY" sheetId="12" r:id="rId18"/>
    <sheet name=" GOVERNMENT PRINTING PRESS" sheetId="13" r:id="rId19"/>
    <sheet name="MINISTRY OF HEALTH" sheetId="14" r:id="rId20"/>
    <sheet name="HOSPITAL MANAGEMENT BOARD" sheetId="15" r:id="rId21"/>
    <sheet name="MINISTRY OF WOMEN AFFAIRS &amp; SOC" sheetId="16" r:id="rId22"/>
    <sheet name="JUDICIARY- HIGH COURT" sheetId="17" r:id="rId23"/>
    <sheet name="JUDICIARY- CUSTOMARY COURT" sheetId="18" r:id="rId24"/>
    <sheet name="MINISTRY OF ENERGY AND WATER" sheetId="19" r:id="rId25"/>
    <sheet name="URBAN WATER BOARD" sheetId="20" r:id="rId26"/>
    <sheet name="RURAL ELECTRICITY BOARD" sheetId="21" r:id="rId27"/>
    <sheet name="MINISTRY OF TRANSPORT" sheetId="22" r:id="rId28"/>
    <sheet name="EDO CITY TRANSPORT SERVICE" sheetId="23" r:id="rId29"/>
    <sheet name="MINISTRY OF LANDS AND SURVEYS" sheetId="24" r:id="rId30"/>
    <sheet name="MINISTRY OF WORKS" sheetId="25" r:id="rId31"/>
    <sheet name="INDEPENDENT ELECTORAL COMM." sheetId="26" r:id="rId32"/>
    <sheet name="MINISTRY OF BASIC EDUCATION" sheetId="27" r:id="rId33"/>
    <sheet name="MIN. OF  EDUCATION" sheetId="28" r:id="rId34"/>
    <sheet name=" MINISTRY OF ENVIRONMENT" sheetId="29" r:id="rId35"/>
    <sheet name="WASTE MANAGEMENT BOARD" sheetId="30" r:id="rId36"/>
    <sheet name="FORESTRY MGT &amp; UTILISATION" sheetId="31" r:id="rId37"/>
    <sheet name="MINISTRY OF EST &amp; SPECIAL DUTI." sheetId="32" r:id="rId38"/>
    <sheet name="MINISTRY OF JUSTICE" sheetId="33" r:id="rId39"/>
    <sheet name="MINISTRY OF SOLID MINER,OIL&amp;GAS" sheetId="34" r:id="rId40"/>
    <sheet name="HOUSING &amp; URBAN DEVELOPMENT" sheetId="35" r:id="rId41"/>
    <sheet name="EDO DEV. &amp; PLANNING AUTHORITY" sheetId="36" r:id="rId42"/>
    <sheet name="DIR. OF INFO.&amp;COMM. TECH." sheetId="37" r:id="rId43"/>
    <sheet name="EDO STATE LIAISON OFFICE, Abuja" sheetId="58" r:id="rId44"/>
    <sheet name="EDO STATE LIAISON OFFICE, LAGOS" sheetId="38" r:id="rId45"/>
    <sheet name="MINISTRY OF FINANCE" sheetId="39" r:id="rId46"/>
    <sheet name="CONSOLIDATED REVENUE FUND CHARG" sheetId="40" r:id="rId47"/>
    <sheet name="Long Term Borro.MINISTRY OF ENV" sheetId="41" r:id="rId48"/>
    <sheet name="Long Term Borr. MINISTRY OF BUD" sheetId="42" r:id="rId49"/>
    <sheet name="Long Term Borrowing MIN OF AGRI" sheetId="43" r:id="rId50"/>
    <sheet name="AIDS &amp; GRANTS, MIN. OF AGRIC." sheetId="44" r:id="rId51"/>
    <sheet name="AIDS &amp; GRANTS, MIN. OF EDUCA" sheetId="45" r:id="rId52"/>
    <sheet name="CDF, Min. Of Finance" sheetId="70" r:id="rId53"/>
    <sheet name="AIDS &amp; GRANTS, MIN. OF BUDGET" sheetId="46" r:id="rId54"/>
    <sheet name="AIDS &amp; GRANTS, MIN. OF HEALTH" sheetId="68" r:id="rId55"/>
    <sheet name="AIDS &amp; GRANTS, MIN. OF Women Af" sheetId="69" r:id="rId56"/>
    <sheet name="AIDS &amp; GRANTS, MIN. OF ENERGY &amp;" sheetId="47" r:id="rId57"/>
    <sheet name="SUBEB" sheetId="55" r:id="rId58"/>
    <sheet name="MINISTRY OF HOUSING AND URBAN D" sheetId="56" r:id="rId59"/>
    <sheet name="FEDERATION ACCOUNT" sheetId="57" r:id="rId60"/>
    <sheet name="Edo University, Iyamho" sheetId="67" r:id="rId61"/>
    <sheet name="AAU" sheetId="59" r:id="rId62"/>
    <sheet name="COLL OF EDUC, EKIADOLOR" sheetId="60" r:id="rId63"/>
    <sheet name="IMT,USEN" sheetId="61" r:id="rId64"/>
    <sheet name="COLL OF EDUC, IGUEBEN" sheetId="62" r:id="rId65"/>
    <sheet name="ICE" sheetId="63" r:id="rId66"/>
    <sheet name="MICHAEL IMOUDU" sheetId="64" r:id="rId67"/>
    <sheet name="Min of Fin. Domestic Loan" sheetId="65" r:id="rId68"/>
  </sheets>
  <definedNames>
    <definedName name="_xlnm.Print_Area" localSheetId="4">'2015 ACTUAL SUM. OF ALL ITE'!$A$1:$Q$44</definedName>
    <definedName name="_xlnm.Print_Area" localSheetId="2">'2016 ACTUAL SUM. OF ALL ITEMS  '!$A$1:$S$46</definedName>
    <definedName name="_xlnm.Print_Area" localSheetId="1">'2016 SUMMARY OF ALL ITEMS '!$A$1:$S$46</definedName>
    <definedName name="_xlnm.Print_Area" localSheetId="0">'2017 SUMMARY OF ALL ITEMS'!$A$4:$S$53</definedName>
    <definedName name="_xlnm.Print_Area" localSheetId="6">'COLLEGE OF AGRICULTURAL TECH'!$A$1:$F$23</definedName>
    <definedName name="_xlnm.Print_Area" localSheetId="7">'COLLEGE OF AGRICULTURE '!$A$1:$F$20</definedName>
    <definedName name="_xlnm.Print_Area" localSheetId="10">'EDO STATE ARTS COUNCIL'!$A$1:$F$18</definedName>
    <definedName name="_xlnm.Print_Area" localSheetId="65">ICE!$A$1:$F$20</definedName>
    <definedName name="_xlnm.Print_Area" localSheetId="23">'JUDICIARY- CUSTOMARY COURT'!$A$1:$F$21</definedName>
    <definedName name="_xlnm.Print_Area" localSheetId="9">'MINISTRY OF ARTS CULT.&amp;TOURISM'!$A$1:$F$20</definedName>
    <definedName name="_xlnm.Print_Area" localSheetId="32">'MINISTRY OF BASIC EDUCATION'!$A$2:$F$24</definedName>
    <definedName name="_xlnm.Print_Area" localSheetId="11">'MINISTRY OF COMMERCE &amp; INDUSTRY'!$A$1:$F$35</definedName>
    <definedName name="_xlnm.Print_Area" localSheetId="29">'MINISTRY OF LANDS AND SURVEYS'!$A$1:$F$38</definedName>
    <definedName name="_xlnm.Print_Area" localSheetId="30">'MINISTRY OF WORKS'!$A$1:$F$32</definedName>
    <definedName name="_xlnm.Print_Area" localSheetId="8">'MINISTRY OF YOUTHS &amp; SPORTS '!$A$1:$F$27</definedName>
    <definedName name="_xlnm.Print_Area" localSheetId="13">'OFFICE OF THE AUDITOR GENERAL S'!$A$1:$F$18</definedName>
    <definedName name="_xlnm.Print_Area" localSheetId="57">SUBEB!$A$1:$F$19</definedName>
  </definedNames>
  <calcPr calcId="125725"/>
</workbook>
</file>

<file path=xl/calcChain.xml><?xml version="1.0" encoding="utf-8"?>
<calcChain xmlns="http://schemas.openxmlformats.org/spreadsheetml/2006/main">
  <c r="D17" i="47"/>
  <c r="C15" i="42"/>
  <c r="C13"/>
  <c r="D13"/>
  <c r="E13"/>
  <c r="F12" i="16"/>
  <c r="E12"/>
  <c r="D12"/>
  <c r="C12"/>
  <c r="F16" i="12"/>
  <c r="E16"/>
  <c r="D16"/>
  <c r="C16"/>
  <c r="F53" i="7"/>
  <c r="E53"/>
  <c r="E13"/>
  <c r="E26"/>
  <c r="E38"/>
  <c r="E35"/>
  <c r="E46"/>
  <c r="E21" i="57"/>
  <c r="R42" i="52"/>
  <c r="Q42"/>
  <c r="Q41" i="51"/>
  <c r="Q45" i="49"/>
  <c r="C12" i="55"/>
  <c r="Q52" i="49"/>
  <c r="C15" i="46"/>
  <c r="G29" i="48"/>
  <c r="C12" i="70"/>
  <c r="R45" i="49"/>
  <c r="C16" i="70"/>
  <c r="D8" i="57"/>
  <c r="D21"/>
  <c r="D24"/>
  <c r="D6"/>
  <c r="F8"/>
  <c r="F21"/>
  <c r="F24"/>
  <c r="F6"/>
  <c r="F31" i="53"/>
  <c r="D15" i="42"/>
  <c r="E15"/>
  <c r="F15"/>
  <c r="D12" i="55"/>
  <c r="D19"/>
  <c r="Q28" i="51"/>
  <c r="O5" i="49"/>
  <c r="C13" i="43"/>
  <c r="E31" i="30"/>
  <c r="D31"/>
  <c r="C31"/>
  <c r="C12" i="65"/>
  <c r="C12" i="47"/>
  <c r="S24" i="49"/>
  <c r="C17" i="47"/>
  <c r="C20" i="44"/>
  <c r="C14" i="69"/>
  <c r="C12"/>
  <c r="S21" i="49"/>
  <c r="C17" i="69"/>
  <c r="S46" i="49"/>
  <c r="C21" i="42"/>
  <c r="C22" i="46"/>
  <c r="C12" i="68"/>
  <c r="C29"/>
  <c r="S19" i="49"/>
  <c r="S5"/>
  <c r="Q40"/>
  <c r="F22" i="53"/>
  <c r="D20" i="21"/>
  <c r="E20"/>
  <c r="D12"/>
  <c r="E12"/>
  <c r="F12"/>
  <c r="D17"/>
  <c r="E17"/>
  <c r="F17"/>
  <c r="C17"/>
  <c r="D13" i="61"/>
  <c r="E13"/>
  <c r="F13"/>
  <c r="C13"/>
  <c r="D28" i="20"/>
  <c r="E28"/>
  <c r="F28"/>
  <c r="D20"/>
  <c r="D18"/>
  <c r="E20"/>
  <c r="E18"/>
  <c r="F20"/>
  <c r="F18"/>
  <c r="E12"/>
  <c r="F12"/>
  <c r="D15" i="32"/>
  <c r="C15"/>
  <c r="D17" i="6"/>
  <c r="E17"/>
  <c r="F17"/>
  <c r="C17"/>
  <c r="D31"/>
  <c r="E31"/>
  <c r="F31"/>
  <c r="C31"/>
  <c r="D23"/>
  <c r="E23"/>
  <c r="F23"/>
  <c r="D21"/>
  <c r="E21"/>
  <c r="F21"/>
  <c r="C23"/>
  <c r="C21"/>
  <c r="D27"/>
  <c r="E27"/>
  <c r="F27"/>
  <c r="C27"/>
  <c r="D12"/>
  <c r="D11"/>
  <c r="D35"/>
  <c r="E12"/>
  <c r="E11"/>
  <c r="E35"/>
  <c r="F12"/>
  <c r="F11"/>
  <c r="F35"/>
  <c r="D20" i="22"/>
  <c r="E20"/>
  <c r="F20"/>
  <c r="C20"/>
  <c r="D18"/>
  <c r="D32"/>
  <c r="C18"/>
  <c r="E18"/>
  <c r="E32"/>
  <c r="F18"/>
  <c r="F32"/>
  <c r="D15"/>
  <c r="D12"/>
  <c r="E15"/>
  <c r="E12"/>
  <c r="F15"/>
  <c r="F12"/>
  <c r="C15"/>
  <c r="F27" i="51"/>
  <c r="C16" i="26"/>
  <c r="D16"/>
  <c r="E15" i="66"/>
  <c r="F15"/>
  <c r="E13"/>
  <c r="F13"/>
  <c r="D32" i="1"/>
  <c r="D37"/>
  <c r="D30"/>
  <c r="E32"/>
  <c r="E37"/>
  <c r="E30"/>
  <c r="F32"/>
  <c r="F37"/>
  <c r="F30"/>
  <c r="C32"/>
  <c r="C37"/>
  <c r="C30"/>
  <c r="E14" i="33"/>
  <c r="F14"/>
  <c r="C15" i="59"/>
  <c r="C13"/>
  <c r="C51" i="49"/>
  <c r="D15" i="59"/>
  <c r="D13"/>
  <c r="E15"/>
  <c r="E13"/>
  <c r="F15"/>
  <c r="F13"/>
  <c r="F13" i="62"/>
  <c r="D13"/>
  <c r="E13"/>
  <c r="D13" i="60"/>
  <c r="E13"/>
  <c r="F13"/>
  <c r="D13" i="58"/>
  <c r="D14"/>
  <c r="E14"/>
  <c r="E13"/>
  <c r="F14"/>
  <c r="F13"/>
  <c r="C13"/>
  <c r="C14"/>
  <c r="D13" i="38"/>
  <c r="D14"/>
  <c r="E14"/>
  <c r="E13"/>
  <c r="F14"/>
  <c r="F13"/>
  <c r="C13"/>
  <c r="D13" i="37"/>
  <c r="E13"/>
  <c r="F13"/>
  <c r="D14"/>
  <c r="E14"/>
  <c r="F14"/>
  <c r="D17"/>
  <c r="E17"/>
  <c r="F17"/>
  <c r="D18"/>
  <c r="E18"/>
  <c r="F18"/>
  <c r="D27" i="36"/>
  <c r="E27"/>
  <c r="F27"/>
  <c r="D20"/>
  <c r="E20"/>
  <c r="F20"/>
  <c r="C20"/>
  <c r="D36"/>
  <c r="E36"/>
  <c r="F36"/>
  <c r="D57"/>
  <c r="E57"/>
  <c r="F57"/>
  <c r="D23" i="35"/>
  <c r="E23"/>
  <c r="F23"/>
  <c r="C23"/>
  <c r="D15"/>
  <c r="E15"/>
  <c r="F15"/>
  <c r="C15"/>
  <c r="C18" i="34"/>
  <c r="E18"/>
  <c r="F18"/>
  <c r="D18"/>
  <c r="E13"/>
  <c r="F13"/>
  <c r="D17" i="29"/>
  <c r="D13"/>
  <c r="E17"/>
  <c r="E13"/>
  <c r="F17"/>
  <c r="F13"/>
  <c r="C17"/>
  <c r="C13"/>
  <c r="D27" i="31"/>
  <c r="E27"/>
  <c r="F27"/>
  <c r="D32"/>
  <c r="D34"/>
  <c r="E34"/>
  <c r="E32"/>
  <c r="F34"/>
  <c r="F32"/>
  <c r="D13"/>
  <c r="E13"/>
  <c r="F13"/>
  <c r="D26" i="30"/>
  <c r="F31" i="51"/>
  <c r="E26" i="30"/>
  <c r="F26"/>
  <c r="C26"/>
  <c r="D17" i="28"/>
  <c r="E17"/>
  <c r="F17"/>
  <c r="C17"/>
  <c r="D22"/>
  <c r="E22"/>
  <c r="F22"/>
  <c r="D23"/>
  <c r="E23"/>
  <c r="F23"/>
  <c r="D12" i="25"/>
  <c r="E12"/>
  <c r="F12"/>
  <c r="C12"/>
  <c r="D28"/>
  <c r="E28"/>
  <c r="F28"/>
  <c r="D14"/>
  <c r="C14"/>
  <c r="E14"/>
  <c r="F14"/>
  <c r="D20"/>
  <c r="E20"/>
  <c r="F20"/>
  <c r="D32" i="24"/>
  <c r="E32"/>
  <c r="F32"/>
  <c r="C32"/>
  <c r="D34"/>
  <c r="E34"/>
  <c r="F34"/>
  <c r="C34"/>
  <c r="C30"/>
  <c r="D30"/>
  <c r="F30"/>
  <c r="E30"/>
  <c r="D25"/>
  <c r="E25"/>
  <c r="F25"/>
  <c r="C25"/>
  <c r="D21"/>
  <c r="E21"/>
  <c r="F21"/>
  <c r="C21"/>
  <c r="D18" i="19"/>
  <c r="E18"/>
  <c r="F18"/>
  <c r="C18"/>
  <c r="C20" i="17"/>
  <c r="C19"/>
  <c r="D20"/>
  <c r="D19"/>
  <c r="E20"/>
  <c r="E19"/>
  <c r="F20"/>
  <c r="F19"/>
  <c r="D15"/>
  <c r="E15"/>
  <c r="F15"/>
  <c r="D11"/>
  <c r="D10"/>
  <c r="D19" i="16"/>
  <c r="D17"/>
  <c r="C19"/>
  <c r="C17"/>
  <c r="E19"/>
  <c r="E17"/>
  <c r="F19"/>
  <c r="F17"/>
  <c r="D12" i="15"/>
  <c r="E12"/>
  <c r="F12"/>
  <c r="D12" i="13"/>
  <c r="E12"/>
  <c r="F12"/>
  <c r="C12"/>
  <c r="D12" i="12"/>
  <c r="E12"/>
  <c r="F12"/>
  <c r="D12" i="11"/>
  <c r="E12"/>
  <c r="F12"/>
  <c r="D13" i="10"/>
  <c r="D11" i="9"/>
  <c r="E11"/>
  <c r="F11"/>
  <c r="F12" i="8"/>
  <c r="E12"/>
  <c r="E14" i="1"/>
  <c r="E12"/>
  <c r="E17"/>
  <c r="E24"/>
  <c r="E40"/>
  <c r="F14"/>
  <c r="C14"/>
  <c r="C12"/>
  <c r="D12"/>
  <c r="F12"/>
  <c r="F12" i="5"/>
  <c r="F14"/>
  <c r="E12"/>
  <c r="E14"/>
  <c r="C19" i="66"/>
  <c r="C57" i="36"/>
  <c r="C28" i="25"/>
  <c r="F23"/>
  <c r="E23"/>
  <c r="D23"/>
  <c r="C23"/>
  <c r="C20"/>
  <c r="C17"/>
  <c r="C32"/>
  <c r="F19" i="35"/>
  <c r="E19"/>
  <c r="D19"/>
  <c r="C19"/>
  <c r="C42" i="49"/>
  <c r="C13" i="37"/>
  <c r="C14"/>
  <c r="C17"/>
  <c r="C18"/>
  <c r="C22" i="28"/>
  <c r="C23"/>
  <c r="C15" i="39"/>
  <c r="C13"/>
  <c r="C11" i="9"/>
  <c r="C12" i="12"/>
  <c r="C12" i="11"/>
  <c r="C23" i="3"/>
  <c r="C22"/>
  <c r="C16"/>
  <c r="M36" i="49"/>
  <c r="C34" i="31"/>
  <c r="C32"/>
  <c r="C13"/>
  <c r="C27"/>
  <c r="C13" i="60"/>
  <c r="C18"/>
  <c r="C50" i="49"/>
  <c r="C13" i="62"/>
  <c r="C18"/>
  <c r="C49" i="49"/>
  <c r="C15" i="67"/>
  <c r="C13"/>
  <c r="C18"/>
  <c r="C48" i="49"/>
  <c r="F15" i="67"/>
  <c r="F13"/>
  <c r="E15"/>
  <c r="E13"/>
  <c r="D15"/>
  <c r="D13"/>
  <c r="F18"/>
  <c r="E18"/>
  <c r="D18"/>
  <c r="C19" i="1"/>
  <c r="C17"/>
  <c r="C24"/>
  <c r="C40"/>
  <c r="C15" i="17"/>
  <c r="C7" i="49"/>
  <c r="C13" i="66"/>
  <c r="C15"/>
  <c r="C23"/>
  <c r="C17"/>
  <c r="F23"/>
  <c r="E23"/>
  <c r="D23"/>
  <c r="D7" i="49"/>
  <c r="D14" i="55"/>
  <c r="D15" i="46"/>
  <c r="D13"/>
  <c r="D14" i="45"/>
  <c r="D12"/>
  <c r="D14" i="44"/>
  <c r="D12"/>
  <c r="D15" i="43"/>
  <c r="D13"/>
  <c r="D42" i="40"/>
  <c r="D38"/>
  <c r="D36"/>
  <c r="D30"/>
  <c r="D15"/>
  <c r="D13"/>
  <c r="D15" i="39"/>
  <c r="D13"/>
  <c r="D54" i="36"/>
  <c r="D52"/>
  <c r="D34"/>
  <c r="D24"/>
  <c r="D16"/>
  <c r="D12"/>
  <c r="D13" i="35"/>
  <c r="D26"/>
  <c r="D13" i="34"/>
  <c r="D14" i="33"/>
  <c r="D20" i="32"/>
  <c r="D18"/>
  <c r="D13"/>
  <c r="D20" i="31"/>
  <c r="D17"/>
  <c r="D20" i="30"/>
  <c r="D18"/>
  <c r="D12"/>
  <c r="D22" i="29"/>
  <c r="D13" i="28"/>
  <c r="D22" i="26"/>
  <c r="D27" i="25"/>
  <c r="D29" i="24"/>
  <c r="D18"/>
  <c r="D15"/>
  <c r="D13"/>
  <c r="D12" i="20"/>
  <c r="D12" i="19"/>
  <c r="D31" i="14"/>
  <c r="D25"/>
  <c r="D19"/>
  <c r="D17"/>
  <c r="D12"/>
  <c r="D46" i="7"/>
  <c r="D38"/>
  <c r="D35"/>
  <c r="D26"/>
  <c r="D13"/>
  <c r="C8" i="57"/>
  <c r="C21"/>
  <c r="C24"/>
  <c r="C6"/>
  <c r="E8"/>
  <c r="E24"/>
  <c r="E6"/>
  <c r="D26" i="1"/>
  <c r="D24"/>
  <c r="D19"/>
  <c r="D17"/>
  <c r="D40"/>
  <c r="C29" i="24"/>
  <c r="E31" i="51"/>
  <c r="E25" i="14"/>
  <c r="F25"/>
  <c r="C25"/>
  <c r="C13" i="10"/>
  <c r="F46" i="7"/>
  <c r="E37" i="52"/>
  <c r="E37" i="51"/>
  <c r="E41" i="49"/>
  <c r="E13" i="32"/>
  <c r="F13"/>
  <c r="C13"/>
  <c r="D37" i="31"/>
  <c r="E20"/>
  <c r="E17"/>
  <c r="E37"/>
  <c r="F20"/>
  <c r="F17"/>
  <c r="F37"/>
  <c r="C20"/>
  <c r="C17"/>
  <c r="C37"/>
  <c r="E18" i="30"/>
  <c r="E31" i="52"/>
  <c r="F18" i="30"/>
  <c r="E31" i="53"/>
  <c r="C18" i="30"/>
  <c r="E20"/>
  <c r="F20"/>
  <c r="C20"/>
  <c r="E12"/>
  <c r="F12"/>
  <c r="F31"/>
  <c r="C12"/>
  <c r="E30" i="51"/>
  <c r="D25" i="29"/>
  <c r="E22"/>
  <c r="E30" i="52"/>
  <c r="F22" i="29"/>
  <c r="E30" i="53"/>
  <c r="C22" i="29"/>
  <c r="E26" i="53"/>
  <c r="E26" i="52"/>
  <c r="E26" i="51"/>
  <c r="E30" i="49"/>
  <c r="D32" i="25"/>
  <c r="D38" i="24"/>
  <c r="E12" i="19"/>
  <c r="F12"/>
  <c r="C12"/>
  <c r="C22"/>
  <c r="E11" i="17"/>
  <c r="E10"/>
  <c r="F11"/>
  <c r="F10"/>
  <c r="C11"/>
  <c r="C10"/>
  <c r="C22" i="49"/>
  <c r="C16" i="53"/>
  <c r="C16" i="52"/>
  <c r="C16" i="51"/>
  <c r="C46" i="7"/>
  <c r="F38"/>
  <c r="F35"/>
  <c r="C8" i="53"/>
  <c r="C38" i="7"/>
  <c r="C35"/>
  <c r="C12" i="49"/>
  <c r="C12" i="6"/>
  <c r="C11"/>
  <c r="C11" i="49"/>
  <c r="C4" i="53"/>
  <c r="C4" i="52"/>
  <c r="C4" i="51"/>
  <c r="C8" i="49"/>
  <c r="F38" i="40"/>
  <c r="C38"/>
  <c r="E38"/>
  <c r="F18" i="65"/>
  <c r="E12"/>
  <c r="D12"/>
  <c r="C18"/>
  <c r="O46" i="49"/>
  <c r="C13" i="46"/>
  <c r="C28"/>
  <c r="C12" i="45"/>
  <c r="Q33" i="49"/>
  <c r="C14" i="45"/>
  <c r="C9" i="48"/>
  <c r="C12" i="15"/>
  <c r="C20" i="49"/>
  <c r="C26" i="7"/>
  <c r="B12" i="49"/>
  <c r="F12"/>
  <c r="C13" i="7"/>
  <c r="D13" i="41"/>
  <c r="O30" i="51"/>
  <c r="C13" i="41"/>
  <c r="O34" i="49"/>
  <c r="E13" i="41"/>
  <c r="E19"/>
  <c r="D19"/>
  <c r="F30" i="49"/>
  <c r="C30"/>
  <c r="C27" i="25"/>
  <c r="D20" i="63"/>
  <c r="E20"/>
  <c r="F20"/>
  <c r="C20"/>
  <c r="D18" i="62"/>
  <c r="E18"/>
  <c r="F18"/>
  <c r="D19" i="61"/>
  <c r="E19"/>
  <c r="F19"/>
  <c r="C19"/>
  <c r="D18" i="60"/>
  <c r="E18"/>
  <c r="F18"/>
  <c r="D19" i="59"/>
  <c r="E19"/>
  <c r="F19"/>
  <c r="C19"/>
  <c r="C42" i="40"/>
  <c r="C36"/>
  <c r="C36" i="36"/>
  <c r="C54"/>
  <c r="C52"/>
  <c r="M40" i="49"/>
  <c r="C34" i="36"/>
  <c r="I40" i="49"/>
  <c r="I53"/>
  <c r="C21" i="48"/>
  <c r="C27" i="36"/>
  <c r="C24"/>
  <c r="D40" i="49"/>
  <c r="C16" i="36"/>
  <c r="B37" i="49"/>
  <c r="C20" i="32"/>
  <c r="C18"/>
  <c r="C28"/>
  <c r="D21" i="49"/>
  <c r="C21"/>
  <c r="C24" i="16"/>
  <c r="D18" i="49"/>
  <c r="C18" i="13"/>
  <c r="D17" i="49"/>
  <c r="H14"/>
  <c r="C17" i="9"/>
  <c r="E42" i="49"/>
  <c r="C23" i="37"/>
  <c r="E36" i="49"/>
  <c r="B36"/>
  <c r="F35"/>
  <c r="E35"/>
  <c r="C34"/>
  <c r="C35"/>
  <c r="C30" i="40"/>
  <c r="C47" i="39"/>
  <c r="E15"/>
  <c r="D47"/>
  <c r="D27" i="49"/>
  <c r="C12" i="22"/>
  <c r="C32"/>
  <c r="D37" i="53"/>
  <c r="D41" i="49"/>
  <c r="F13" i="35"/>
  <c r="C13"/>
  <c r="E13"/>
  <c r="C13" i="40"/>
  <c r="C15"/>
  <c r="F31" i="49"/>
  <c r="C22" i="26"/>
  <c r="C47" i="49"/>
  <c r="C19" i="38"/>
  <c r="C43" i="49"/>
  <c r="C14" i="3"/>
  <c r="C27"/>
  <c r="D10" i="49"/>
  <c r="C18" i="5"/>
  <c r="D9" i="49"/>
  <c r="C12" i="4"/>
  <c r="C20"/>
  <c r="C14"/>
  <c r="E23" i="49"/>
  <c r="C23"/>
  <c r="C21" i="18"/>
  <c r="F13" i="40"/>
  <c r="E13"/>
  <c r="D50"/>
  <c r="C13" i="34"/>
  <c r="C39" i="49"/>
  <c r="E21" i="34"/>
  <c r="F21"/>
  <c r="D21"/>
  <c r="C20" i="20"/>
  <c r="C18"/>
  <c r="D25" i="49"/>
  <c r="C12" i="20"/>
  <c r="C25" i="49"/>
  <c r="C15"/>
  <c r="C17" i="10"/>
  <c r="D16" i="49"/>
  <c r="C18" i="11"/>
  <c r="F19" i="14"/>
  <c r="F17"/>
  <c r="C12"/>
  <c r="B19" i="49"/>
  <c r="C19" i="14"/>
  <c r="C31"/>
  <c r="F19" i="49"/>
  <c r="F29"/>
  <c r="F29" i="24"/>
  <c r="E29"/>
  <c r="M29" i="49"/>
  <c r="C15" i="24"/>
  <c r="C13"/>
  <c r="C38"/>
  <c r="C18"/>
  <c r="C19" i="58"/>
  <c r="D19"/>
  <c r="F22" i="52"/>
  <c r="C26" i="49"/>
  <c r="C20" i="21"/>
  <c r="C12"/>
  <c r="F20"/>
  <c r="H13" i="49"/>
  <c r="C18" i="8"/>
  <c r="E22" i="49"/>
  <c r="C24"/>
  <c r="C14" i="33"/>
  <c r="C38" i="49"/>
  <c r="K53"/>
  <c r="L53"/>
  <c r="N53"/>
  <c r="R53"/>
  <c r="C34" i="48"/>
  <c r="S53" i="49"/>
  <c r="T53"/>
  <c r="U53"/>
  <c r="V53"/>
  <c r="W53"/>
  <c r="C3" i="53"/>
  <c r="E20" i="2"/>
  <c r="F20"/>
  <c r="C6" i="49"/>
  <c r="C20" i="2"/>
  <c r="B5" i="49"/>
  <c r="D5"/>
  <c r="F5"/>
  <c r="C26" i="1"/>
  <c r="C5" i="49"/>
  <c r="M33"/>
  <c r="C13" i="28"/>
  <c r="C33" i="49"/>
  <c r="H11"/>
  <c r="H53"/>
  <c r="C25" i="48"/>
  <c r="G11" i="49"/>
  <c r="G53"/>
  <c r="C24" i="48"/>
  <c r="D11" i="49"/>
  <c r="M32"/>
  <c r="C32"/>
  <c r="D10" i="48"/>
  <c r="D11"/>
  <c r="D9"/>
  <c r="E34" i="36"/>
  <c r="F34"/>
  <c r="E32" i="53"/>
  <c r="B32"/>
  <c r="E32" i="51"/>
  <c r="B32"/>
  <c r="F18" i="53"/>
  <c r="F18" i="52"/>
  <c r="E23" i="17"/>
  <c r="F23"/>
  <c r="D23"/>
  <c r="H10" i="53"/>
  <c r="F42" i="40"/>
  <c r="F30"/>
  <c r="B33" i="53"/>
  <c r="B33" i="52"/>
  <c r="B33" i="51"/>
  <c r="E18" i="32"/>
  <c r="E28"/>
  <c r="F18"/>
  <c r="F28"/>
  <c r="E20"/>
  <c r="F20"/>
  <c r="D28"/>
  <c r="I36" i="52"/>
  <c r="I36" i="53"/>
  <c r="N44"/>
  <c r="G10" i="48"/>
  <c r="F10"/>
  <c r="D14" i="52"/>
  <c r="F18" i="13"/>
  <c r="E18"/>
  <c r="E27" i="25"/>
  <c r="E16" i="36"/>
  <c r="F16"/>
  <c r="E24"/>
  <c r="D36" i="52"/>
  <c r="F24" i="36"/>
  <c r="D36" i="53"/>
  <c r="E12" i="36"/>
  <c r="C36" i="52"/>
  <c r="F12" i="36"/>
  <c r="C36" i="53"/>
  <c r="E54" i="36"/>
  <c r="E52"/>
  <c r="M36" i="52"/>
  <c r="F54" i="36"/>
  <c r="F9" i="48"/>
  <c r="E12" i="4"/>
  <c r="F12"/>
  <c r="C40" i="52"/>
  <c r="C43" i="51"/>
  <c r="C39" i="53"/>
  <c r="C39" i="52"/>
  <c r="C39" i="51"/>
  <c r="D23" i="53"/>
  <c r="M28"/>
  <c r="M28" i="52"/>
  <c r="E24" i="27"/>
  <c r="E12" i="55"/>
  <c r="E19"/>
  <c r="F12"/>
  <c r="P28" i="53"/>
  <c r="E14" i="55"/>
  <c r="C14"/>
  <c r="F19" i="58"/>
  <c r="E19"/>
  <c r="D37" i="52"/>
  <c r="D2" i="53"/>
  <c r="H7"/>
  <c r="G7"/>
  <c r="C35"/>
  <c r="E19"/>
  <c r="C19"/>
  <c r="D17"/>
  <c r="C17"/>
  <c r="D27" i="3"/>
  <c r="F25" i="51"/>
  <c r="M25"/>
  <c r="D17" i="9"/>
  <c r="F17"/>
  <c r="D18" i="56"/>
  <c r="D25" i="44"/>
  <c r="D23" i="43"/>
  <c r="E12" i="45"/>
  <c r="F12"/>
  <c r="E41"/>
  <c r="F41"/>
  <c r="E14"/>
  <c r="F14"/>
  <c r="F15" i="39"/>
  <c r="F13"/>
  <c r="O41" i="53"/>
  <c r="O44"/>
  <c r="G23" i="48"/>
  <c r="E13" i="39"/>
  <c r="F27" i="25"/>
  <c r="M25" i="53"/>
  <c r="C23"/>
  <c r="C7"/>
  <c r="E13" i="28"/>
  <c r="F13"/>
  <c r="C26" i="53"/>
  <c r="E32" i="25"/>
  <c r="E15" i="24"/>
  <c r="F15"/>
  <c r="E18"/>
  <c r="F18"/>
  <c r="E14" i="4"/>
  <c r="F14"/>
  <c r="D20" i="2"/>
  <c r="F8" i="53"/>
  <c r="F13" i="7"/>
  <c r="J8" i="53"/>
  <c r="J44"/>
  <c r="G15" i="48"/>
  <c r="C20" i="51"/>
  <c r="C20" i="53"/>
  <c r="E19" i="14"/>
  <c r="E17"/>
  <c r="E17" i="10"/>
  <c r="F17"/>
  <c r="E16" i="3"/>
  <c r="F16"/>
  <c r="E26" i="1"/>
  <c r="F26"/>
  <c r="F24"/>
  <c r="F2" i="53"/>
  <c r="E19" i="1"/>
  <c r="F19"/>
  <c r="K36" i="51"/>
  <c r="C18" i="56"/>
  <c r="E32" i="52"/>
  <c r="B32"/>
  <c r="D13"/>
  <c r="F22" i="19"/>
  <c r="E22"/>
  <c r="F18" i="5"/>
  <c r="E18"/>
  <c r="D18"/>
  <c r="C19" i="41"/>
  <c r="E18" i="65"/>
  <c r="N42" i="52"/>
  <c r="F37" i="48"/>
  <c r="D18" i="65"/>
  <c r="N40" i="51"/>
  <c r="C19" i="55"/>
  <c r="F19"/>
  <c r="F11" i="48"/>
  <c r="G11"/>
  <c r="C37"/>
  <c r="C25" i="44"/>
  <c r="C11" i="48"/>
  <c r="C10"/>
  <c r="C8"/>
  <c r="C31"/>
  <c r="C28" i="20"/>
  <c r="C37" i="49"/>
  <c r="F52" i="36"/>
  <c r="M36" i="53"/>
  <c r="C26" i="35"/>
  <c r="C41" i="49"/>
  <c r="F26" i="35"/>
  <c r="C37" i="53"/>
  <c r="E26" i="35"/>
  <c r="C37" i="52"/>
  <c r="E34" i="49"/>
  <c r="C25" i="29"/>
  <c r="F25"/>
  <c r="E25"/>
  <c r="F13" i="24"/>
  <c r="F38"/>
  <c r="C12" i="36"/>
  <c r="C60"/>
  <c r="C21" i="34"/>
  <c r="Q46" i="49"/>
  <c r="D30"/>
  <c r="F32" i="25"/>
  <c r="C27" i="28"/>
  <c r="P44" i="49"/>
  <c r="P53"/>
  <c r="C23" i="48"/>
  <c r="C18" i="15"/>
  <c r="C17" i="14"/>
  <c r="C19" i="49"/>
  <c r="B8"/>
  <c r="E53"/>
  <c r="C21" i="33"/>
  <c r="O53" i="49"/>
  <c r="C36"/>
  <c r="M53"/>
  <c r="C22" i="48"/>
  <c r="C29" i="49"/>
  <c r="D53"/>
  <c r="C20" i="48"/>
  <c r="C27" i="49"/>
  <c r="C23" i="17"/>
  <c r="F53" i="49"/>
  <c r="B53"/>
  <c r="C16" i="48"/>
  <c r="C53" i="7"/>
  <c r="C35" i="6"/>
  <c r="C50" i="40"/>
  <c r="C12" i="48"/>
  <c r="O30" i="52"/>
  <c r="C41" i="45"/>
  <c r="G9" i="48"/>
  <c r="G12"/>
  <c r="J12" i="49"/>
  <c r="J53"/>
  <c r="C15" i="48"/>
  <c r="F47" i="39"/>
  <c r="F60" i="36"/>
  <c r="E60"/>
  <c r="C25" i="51"/>
  <c r="C28" i="53"/>
  <c r="C28" i="52"/>
  <c r="G8" i="48"/>
  <c r="D17" i="10"/>
  <c r="F36" i="40"/>
  <c r="F8" i="48"/>
  <c r="F12"/>
  <c r="D24" i="27"/>
  <c r="C25" i="53"/>
  <c r="E13" i="24"/>
  <c r="E38"/>
  <c r="D22" i="19"/>
  <c r="R40" i="51"/>
  <c r="S40"/>
  <c r="Q42"/>
  <c r="D28" i="46"/>
  <c r="S42" i="52"/>
  <c r="S45"/>
  <c r="R45"/>
  <c r="L42"/>
  <c r="Q29"/>
  <c r="Q45"/>
  <c r="C15" i="43"/>
  <c r="O2" i="51"/>
  <c r="F38" i="48"/>
  <c r="F36"/>
  <c r="O42" i="51"/>
  <c r="D21" i="42"/>
  <c r="E21"/>
  <c r="D41" i="45"/>
  <c r="Q29" i="51"/>
  <c r="Q53" i="49"/>
  <c r="Q2" i="51"/>
  <c r="E42" i="40"/>
  <c r="E36"/>
  <c r="E15"/>
  <c r="F15"/>
  <c r="F50"/>
  <c r="I36" i="51"/>
  <c r="M36"/>
  <c r="D36"/>
  <c r="D60" i="36"/>
  <c r="F30" i="48"/>
  <c r="F29"/>
  <c r="C38"/>
  <c r="C36"/>
  <c r="C30"/>
  <c r="C29"/>
  <c r="C19"/>
  <c r="C18"/>
  <c r="C40" i="49"/>
  <c r="C53"/>
  <c r="C38" i="14"/>
  <c r="O43" i="52"/>
  <c r="O46" i="51"/>
  <c r="L40"/>
  <c r="L46"/>
  <c r="C36"/>
  <c r="C31" i="52"/>
  <c r="C31" i="53"/>
  <c r="C31" i="51"/>
  <c r="F14" i="3"/>
  <c r="B4" i="53"/>
  <c r="E14" i="3"/>
  <c r="B4" i="52"/>
  <c r="B4" i="51"/>
  <c r="G44" i="53"/>
  <c r="I44"/>
  <c r="G21" i="48"/>
  <c r="H9" i="53"/>
  <c r="H44"/>
  <c r="D6"/>
  <c r="D6" i="52"/>
  <c r="D5" i="53"/>
  <c r="F20" i="4"/>
  <c r="D5" i="52"/>
  <c r="D5" i="51"/>
  <c r="D6"/>
  <c r="D20" i="4"/>
  <c r="E18" i="53"/>
  <c r="E44"/>
  <c r="C18"/>
  <c r="F26"/>
  <c r="F26" i="52"/>
  <c r="F26" i="51"/>
  <c r="C26" i="52"/>
  <c r="D26" i="53"/>
  <c r="D26" i="52"/>
  <c r="C26" i="51"/>
  <c r="D26"/>
  <c r="D21" i="53"/>
  <c r="C21"/>
  <c r="D21" i="52"/>
  <c r="D37" i="51"/>
  <c r="C30"/>
  <c r="D21"/>
  <c r="C21"/>
  <c r="C30" i="53"/>
  <c r="M29"/>
  <c r="M44"/>
  <c r="M29" i="52"/>
  <c r="M29" i="51"/>
  <c r="F27" i="28"/>
  <c r="E27"/>
  <c r="D27"/>
  <c r="F21" i="42"/>
  <c r="F19" i="41"/>
  <c r="E47" i="39"/>
  <c r="F19" i="38"/>
  <c r="E19"/>
  <c r="D19"/>
  <c r="F23" i="37"/>
  <c r="E23"/>
  <c r="D23"/>
  <c r="F22" i="26"/>
  <c r="D18" i="23"/>
  <c r="F21" i="18"/>
  <c r="E21"/>
  <c r="D21"/>
  <c r="F18" i="15"/>
  <c r="E18"/>
  <c r="D18"/>
  <c r="D18" i="13"/>
  <c r="F18" i="11"/>
  <c r="E18"/>
  <c r="D18"/>
  <c r="E17" i="9"/>
  <c r="F18" i="8"/>
  <c r="E18"/>
  <c r="D18"/>
  <c r="E30" i="40"/>
  <c r="E50"/>
  <c r="F31" i="14"/>
  <c r="F15" i="53"/>
  <c r="F12" i="14"/>
  <c r="B15" i="53"/>
  <c r="E12" i="14"/>
  <c r="B15" i="52"/>
  <c r="C15"/>
  <c r="E31" i="14"/>
  <c r="F15" i="52"/>
  <c r="F15" i="51"/>
  <c r="B15"/>
  <c r="D14" i="53"/>
  <c r="D14" i="51"/>
  <c r="D13" i="53"/>
  <c r="D12"/>
  <c r="D13" i="51"/>
  <c r="D12" i="52"/>
  <c r="D12" i="51"/>
  <c r="B2" i="53"/>
  <c r="P42" i="52"/>
  <c r="E38"/>
  <c r="C38"/>
  <c r="C35"/>
  <c r="D24"/>
  <c r="C20"/>
  <c r="E19"/>
  <c r="C19"/>
  <c r="E18"/>
  <c r="C18"/>
  <c r="D17"/>
  <c r="H10"/>
  <c r="H9"/>
  <c r="H7"/>
  <c r="G7"/>
  <c r="G45"/>
  <c r="F24" i="48"/>
  <c r="C3" i="52"/>
  <c r="I45"/>
  <c r="K45"/>
  <c r="L45"/>
  <c r="N45"/>
  <c r="O45"/>
  <c r="P45"/>
  <c r="B2"/>
  <c r="I46" i="51"/>
  <c r="K46"/>
  <c r="N46"/>
  <c r="D37" i="48"/>
  <c r="Q46" i="51"/>
  <c r="R46"/>
  <c r="S46"/>
  <c r="E38"/>
  <c r="C38"/>
  <c r="C35"/>
  <c r="M28"/>
  <c r="D24"/>
  <c r="E19"/>
  <c r="C19"/>
  <c r="E18"/>
  <c r="C18"/>
  <c r="D17"/>
  <c r="H10"/>
  <c r="H9"/>
  <c r="H7"/>
  <c r="G7"/>
  <c r="G46"/>
  <c r="D24" i="48"/>
  <c r="C17"/>
  <c r="C14"/>
  <c r="C40"/>
  <c r="C26"/>
  <c r="C32" i="51"/>
  <c r="C32" i="52"/>
  <c r="C21"/>
  <c r="C32" i="53"/>
  <c r="C30" i="52"/>
  <c r="D21" i="48"/>
  <c r="D8"/>
  <c r="D12"/>
  <c r="F27" i="3"/>
  <c r="C29" i="53"/>
  <c r="D38" i="14"/>
  <c r="F38"/>
  <c r="C15" i="51"/>
  <c r="C15" i="53"/>
  <c r="C11" i="51"/>
  <c r="C11" i="53"/>
  <c r="C37" i="51"/>
  <c r="E27" i="3"/>
  <c r="E20" i="4"/>
  <c r="E38" i="14"/>
  <c r="C11" i="52"/>
  <c r="C29" i="51"/>
  <c r="C29" i="52"/>
  <c r="G18" i="48"/>
  <c r="G25"/>
  <c r="F23"/>
  <c r="G22"/>
  <c r="H45" i="52"/>
  <c r="F21" i="48"/>
  <c r="F44" i="53"/>
  <c r="E46" i="51"/>
  <c r="H46"/>
  <c r="D25" i="48"/>
  <c r="D30"/>
  <c r="D29"/>
  <c r="E45" i="52"/>
  <c r="C3" i="51"/>
  <c r="B2"/>
  <c r="C22" i="52"/>
  <c r="F2"/>
  <c r="D2"/>
  <c r="F2" i="51"/>
  <c r="C23"/>
  <c r="C23" i="52"/>
  <c r="C17"/>
  <c r="D2" i="51"/>
  <c r="F17" i="1"/>
  <c r="F8" i="51"/>
  <c r="B8"/>
  <c r="J8"/>
  <c r="J46"/>
  <c r="F8" i="52"/>
  <c r="J8"/>
  <c r="J45"/>
  <c r="F26" i="7"/>
  <c r="B8" i="53"/>
  <c r="B44"/>
  <c r="G16" i="48"/>
  <c r="D7" i="52"/>
  <c r="D7" i="51"/>
  <c r="D7" i="53"/>
  <c r="D44"/>
  <c r="C22" i="51"/>
  <c r="M46"/>
  <c r="C25" i="52"/>
  <c r="C2" i="53"/>
  <c r="F40" i="1"/>
  <c r="C22" i="53"/>
  <c r="F21" i="33"/>
  <c r="C34" i="53"/>
  <c r="P40" i="51"/>
  <c r="P46"/>
  <c r="D23" i="48"/>
  <c r="D15"/>
  <c r="D18"/>
  <c r="C33" i="53"/>
  <c r="C33" i="51"/>
  <c r="C34"/>
  <c r="D21" i="33"/>
  <c r="C44" i="53"/>
  <c r="F24" i="16"/>
  <c r="C28" i="51"/>
  <c r="M25" i="52"/>
  <c r="M45"/>
  <c r="C34"/>
  <c r="E21" i="33"/>
  <c r="C33" i="52"/>
  <c r="D23"/>
  <c r="D45"/>
  <c r="E24" i="16"/>
  <c r="B8" i="52"/>
  <c r="C7" i="51"/>
  <c r="C7" i="52"/>
  <c r="C2" i="51"/>
  <c r="C2" i="52"/>
  <c r="F22" i="48"/>
  <c r="G19"/>
  <c r="G20"/>
  <c r="D22"/>
  <c r="F18"/>
  <c r="F15"/>
  <c r="F25"/>
  <c r="D38"/>
  <c r="D36"/>
  <c r="C23" i="43"/>
  <c r="C8" i="52"/>
  <c r="C45"/>
  <c r="C8" i="51"/>
  <c r="D53" i="7"/>
  <c r="F46" i="51"/>
  <c r="B45" i="52"/>
  <c r="D23" i="51"/>
  <c r="D46"/>
  <c r="C17"/>
  <c r="D24" i="16"/>
  <c r="F45" i="52"/>
  <c r="B46" i="51"/>
  <c r="D16" i="48"/>
  <c r="D20"/>
  <c r="G17"/>
  <c r="G14"/>
  <c r="G40"/>
  <c r="D19"/>
  <c r="F16"/>
  <c r="G26"/>
  <c r="F20"/>
  <c r="F19"/>
  <c r="C46" i="51"/>
  <c r="F17" i="48"/>
  <c r="D17"/>
  <c r="F14"/>
  <c r="F40"/>
  <c r="F26"/>
  <c r="D14"/>
  <c r="D40"/>
  <c r="D26"/>
</calcChain>
</file>

<file path=xl/sharedStrings.xml><?xml version="1.0" encoding="utf-8"?>
<sst xmlns="http://schemas.openxmlformats.org/spreadsheetml/2006/main" count="1901" uniqueCount="833">
  <si>
    <t>Name of Ministry:  MINISTRY OF AGRICULTURE AND NATURAL RESOURCES</t>
  </si>
  <si>
    <t>Ministry Code:</t>
  </si>
  <si>
    <t>Name of Institution:   MINISTRY OF AGRICULTURE AND NATURAL RESOURCES</t>
  </si>
  <si>
    <t>Code:</t>
  </si>
  <si>
    <t>N</t>
  </si>
  <si>
    <t>DETAILS OF REVENUE</t>
  </si>
  <si>
    <t>FEES</t>
  </si>
  <si>
    <t>Meat Inspection fees.</t>
  </si>
  <si>
    <t>SALES</t>
  </si>
  <si>
    <t>Sales of Rubber products</t>
  </si>
  <si>
    <t xml:space="preserve">Name of Ministry: MINISTRY OF YOUTHS &amp; SPORTS </t>
  </si>
  <si>
    <t xml:space="preserve">Name of Institution:   MINISTRY OF YOUTHS &amp; SPORTS </t>
  </si>
  <si>
    <t>Licensing of churches for celebration of marriages.</t>
  </si>
  <si>
    <t>Renewal of Churches License</t>
  </si>
  <si>
    <t>Registration of Churches.</t>
  </si>
  <si>
    <t>EARNINGS</t>
  </si>
  <si>
    <t>Fees from Oba Akenzuwa II Cultural Centre</t>
  </si>
  <si>
    <t>Musical/Culture Bands (Groups A, B &amp; C)</t>
  </si>
  <si>
    <t>Name of Institution:   EDO STATE ARTS COUNCIL</t>
  </si>
  <si>
    <t>Name of Institution:   MINISTRY OF COMMERCE AND INDUSTRY</t>
  </si>
  <si>
    <t>Arbitration Fees</t>
  </si>
  <si>
    <t>Inspection of Co-operative Register</t>
  </si>
  <si>
    <t>Consumer Protection Fees</t>
  </si>
  <si>
    <t>Earnings from Edo Hotels</t>
  </si>
  <si>
    <t>INTEREST EARNED</t>
  </si>
  <si>
    <t>Micro-Credit: Interest earned from loans</t>
  </si>
  <si>
    <t>RE-IMBURSEMENT GENERAL</t>
  </si>
  <si>
    <t>Audit fees</t>
  </si>
  <si>
    <t>Statutory Allocation</t>
  </si>
  <si>
    <t>13% Mineral Derivation</t>
  </si>
  <si>
    <t xml:space="preserve">Budget Augmentation </t>
  </si>
  <si>
    <t>Exchange Rate Gain</t>
  </si>
  <si>
    <t>Fund Advanced byFGN to States &amp; LGC's</t>
  </si>
  <si>
    <t>NNPC Refund</t>
  </si>
  <si>
    <t>Subsidy Re-investment Programme</t>
  </si>
  <si>
    <t xml:space="preserve">Share of VAT </t>
  </si>
  <si>
    <t xml:space="preserve">Excess Crude </t>
  </si>
  <si>
    <t>PERSONAL TAXES</t>
  </si>
  <si>
    <t>Personal Income Taxes (Self Employed Persons)</t>
  </si>
  <si>
    <t>Withholding Tax</t>
  </si>
  <si>
    <t xml:space="preserve">Capital Gains Tax </t>
  </si>
  <si>
    <t>Consumption Tax</t>
  </si>
  <si>
    <t>LICENSES</t>
  </si>
  <si>
    <t>Motor Vehicle Licenses</t>
  </si>
  <si>
    <t xml:space="preserve">Driver's License </t>
  </si>
  <si>
    <t>Dealer's License</t>
  </si>
  <si>
    <t>Hackney Permit</t>
  </si>
  <si>
    <t>Change of Ownership</t>
  </si>
  <si>
    <t>Pools Agents Registration/Renewal</t>
  </si>
  <si>
    <t>Searching Fees</t>
  </si>
  <si>
    <t>Vehicle Registration</t>
  </si>
  <si>
    <t>Duplicate General Motor Receipt</t>
  </si>
  <si>
    <t>Name of Institution:   OFFICE OF THE AUDITOR GENERAL (STATE)</t>
  </si>
  <si>
    <t xml:space="preserve">RE-IMBURSEMENT GENERAL </t>
  </si>
  <si>
    <t>Audit Fees</t>
  </si>
  <si>
    <t>Name of Institution:   OFFICE OF THE AUDITOR GENERAL (LOCAL GOVERNMENT)</t>
  </si>
  <si>
    <t xml:space="preserve">Name of Ministry: MINISTRY OF ARTS, CULTURE AND TOURINSM </t>
  </si>
  <si>
    <t>Name of Ministry:       OFFICE OF THE AUDITOR GENERAL (LOCAL GOVERNMENT)</t>
  </si>
  <si>
    <t>Registration/Renewal Fees for Community Development Associations</t>
  </si>
  <si>
    <t xml:space="preserve">Fees from Centre for Community Development Education, Benin City </t>
  </si>
  <si>
    <t>Fees from Government Day Care Centres</t>
  </si>
  <si>
    <t>Name of Ministry:  MINISTRY OF INFORMATION AND ORIENTATION</t>
  </si>
  <si>
    <t>Name of Institution:   MINISTRY OF INFORMATION AND ORIENTATION</t>
  </si>
  <si>
    <t>Name of Institution:    EDO BROADCASTING SERVICE</t>
  </si>
  <si>
    <t>Fees/Charges</t>
  </si>
  <si>
    <t>Name of Institution:    BENDEL NEWSPAPERS COMPANY</t>
  </si>
  <si>
    <t>Earnings from Commercial Activities</t>
  </si>
  <si>
    <t>Name of Institution:    GOVERNMENT PRINTING PRESS</t>
  </si>
  <si>
    <t>Name of Ministry:  MINISTRY OF HEALTH</t>
  </si>
  <si>
    <t>LICENSE</t>
  </si>
  <si>
    <t>Patent Medicine License/Dev.levy</t>
  </si>
  <si>
    <t>Vector Licenses/Fumigation</t>
  </si>
  <si>
    <t>Examination/Enrolment Fees</t>
  </si>
  <si>
    <t>School Fees</t>
  </si>
  <si>
    <t>Private Health Institution Registration/Renewal Fees</t>
  </si>
  <si>
    <t>Food Vendor</t>
  </si>
  <si>
    <t>Yellow Card Fees</t>
  </si>
  <si>
    <t>Name of Institution:    HOSPITAL MANAGEMENT BOARD</t>
  </si>
  <si>
    <t>Registration Fees for NGOs and Day Care Centres</t>
  </si>
  <si>
    <t>Administrative Fees for Adoption and Women Development Markets</t>
  </si>
  <si>
    <t>Name of Ministry:  MINISTRY OF WOMEN AFFAIRS AND SOCIAL DEVELOPMENT</t>
  </si>
  <si>
    <t>Name of Institution:    JUDICIARY- HIGH COURT</t>
  </si>
  <si>
    <t>Courtfines</t>
  </si>
  <si>
    <t>Courtfees</t>
  </si>
  <si>
    <t>Name of Institution:    JUDICIARY- CUSTOMARY COURT</t>
  </si>
  <si>
    <t>FINES</t>
  </si>
  <si>
    <t>Name of Ministry:  MINISTRY OF ENERGY AND WATER RESOURCES</t>
  </si>
  <si>
    <t>Tender Fees</t>
  </si>
  <si>
    <t>Registration</t>
  </si>
  <si>
    <t>Renewal of Registration</t>
  </si>
  <si>
    <t>Table Water Levy</t>
  </si>
  <si>
    <t>Miscellaneous</t>
  </si>
  <si>
    <t>New Connection</t>
  </si>
  <si>
    <t>Water Charges</t>
  </si>
  <si>
    <t>Car Wash</t>
  </si>
  <si>
    <t>Revenue from boreholes</t>
  </si>
  <si>
    <t>Water Tanker Services</t>
  </si>
  <si>
    <t>Name of Institution:   RURAL ELECTRICITY BOARD</t>
  </si>
  <si>
    <t>Name of Ministry:  MINISTRY OF TRANSPORT</t>
  </si>
  <si>
    <t>Fire Precaution/Inspection Fees</t>
  </si>
  <si>
    <t>Earnings from Edo Transport Service</t>
  </si>
  <si>
    <t>Earnings from Edo Transport Courier Service</t>
  </si>
  <si>
    <t>Earnings from Passenger Welware Scheme (PWS)</t>
  </si>
  <si>
    <t>Road Transport Operation</t>
  </si>
  <si>
    <t>Private Park Owner's Colour Code</t>
  </si>
  <si>
    <t>VIO Road Sense CDS</t>
  </si>
  <si>
    <t>Name of Institution:   EDO CITY TRANSPORT SERVICE</t>
  </si>
  <si>
    <t>Earnings from Edo City Transport Service</t>
  </si>
  <si>
    <t>Name of Ministry: MINISTRY OF LANDS AND SURVEYS</t>
  </si>
  <si>
    <t>Deeds (Lands, Instruments Registration Law) Registration fees</t>
  </si>
  <si>
    <t>Surveys</t>
  </si>
  <si>
    <t>Certificate of Occupancy (Land Use Decree 1979: Application fees)</t>
  </si>
  <si>
    <t>Administration Charges</t>
  </si>
  <si>
    <t>Sales of Maps and Prints</t>
  </si>
  <si>
    <t>RENT ON LAND &amp; OTHERS - GENERAL</t>
  </si>
  <si>
    <t>Rent on Government property/State Lands</t>
  </si>
  <si>
    <t>Premium on Land</t>
  </si>
  <si>
    <t>Sales of Vehicle Number Plates</t>
  </si>
  <si>
    <t>Sales of Certificate of Ownership</t>
  </si>
  <si>
    <t>Name of Ministry: MINISTRY OF WORKS</t>
  </si>
  <si>
    <t>Staff Training School</t>
  </si>
  <si>
    <t>Sales from Wood Workshop</t>
  </si>
  <si>
    <t>Sales of forms</t>
  </si>
  <si>
    <t>Name of Ministry: MINISTRY OF BASIC EDUCATION</t>
  </si>
  <si>
    <t>Primary School Leaving Certificate/Entrance in JSS</t>
  </si>
  <si>
    <t>Junior Secondary School Certificate Examination (JSS) Fees.</t>
  </si>
  <si>
    <t>Name of Ministry: MINISTRY OF SECONDARY, TECHNICAL &amp; TERTIARY  EDUCATION</t>
  </si>
  <si>
    <t>Compulsory Examination for Officers in Admin. Class and GEC.</t>
  </si>
  <si>
    <t>Private Educaional Institutions: Application, Registration/Renewal Fees.</t>
  </si>
  <si>
    <t>Book Review Fees.</t>
  </si>
  <si>
    <t>Use of Public School Facility</t>
  </si>
  <si>
    <t>Name of Ministry: MINISTRY OF ENVIRONMENT</t>
  </si>
  <si>
    <t>Environmental Impact Assessment (EIA) Charges on Building Plans.</t>
  </si>
  <si>
    <t>Name of Institution:  EDO STATE WASTE MANAGEMENT BOARD</t>
  </si>
  <si>
    <t>Permits/Penalty for incinerators/Permits General.</t>
  </si>
  <si>
    <t>Waste Collection Fees/Truck Fees</t>
  </si>
  <si>
    <t>Fees from Waste Collection Dump Site.</t>
  </si>
  <si>
    <t>Charges for Miscellaneous Environmental Abuses</t>
  </si>
  <si>
    <t>Environmental Mobile Court/Abuse.</t>
  </si>
  <si>
    <t>Sales of Waste bags/baskets.</t>
  </si>
  <si>
    <t>Name of Institution:  FORESTRY MANAGEMENT &amp; UTILISATION</t>
  </si>
  <si>
    <t>Games &amp; Sawmillers License</t>
  </si>
  <si>
    <t>Special Development Levy</t>
  </si>
  <si>
    <t>Forestry Trust Fund</t>
  </si>
  <si>
    <t>Forestry Fines</t>
  </si>
  <si>
    <t>Forestry Produce Exploited Trees</t>
  </si>
  <si>
    <t xml:space="preserve">Forestry General </t>
  </si>
  <si>
    <t>School Fees from Staff Training Centre</t>
  </si>
  <si>
    <t>Limited Competitive exams for entry into Sub-Clerical Grade</t>
  </si>
  <si>
    <t>Confirmation/Promotion Test for Clerical/Stores Cadre</t>
  </si>
  <si>
    <t>Edo State Secretarial Examination</t>
  </si>
  <si>
    <t>Contract Agreement Documentation fees</t>
  </si>
  <si>
    <t>J.P. Certificate fees</t>
  </si>
  <si>
    <t>Solid Minerals within and through Edo State</t>
  </si>
  <si>
    <t>Name of Ministry: MINISTRY OF HOUSING &amp; URBAN DEVELOPMENT</t>
  </si>
  <si>
    <t>Town Planning/Assessment Fees</t>
  </si>
  <si>
    <t>Name of Institution:  EDO DEVELOPMENT &amp; PLANNING AUTHORITY</t>
  </si>
  <si>
    <t>Name of Institution:  DIRECTORATE OF INFORMATION AND COMMUNICATION TECHNOLOGY</t>
  </si>
  <si>
    <t>Cisco Training Tuition Fees</t>
  </si>
  <si>
    <t>Loss of Edo State Official Identity Card</t>
  </si>
  <si>
    <t>Attestation for Certificate of Origin</t>
  </si>
  <si>
    <t>Name of Ministry: MINISTRY OF FINANCE</t>
  </si>
  <si>
    <t>INVESTMENT INCOME</t>
  </si>
  <si>
    <t>Dividend Received</t>
  </si>
  <si>
    <t>UAC of Nigeria PLC</t>
  </si>
  <si>
    <t>AG Leventis and Company PLC</t>
  </si>
  <si>
    <t>Royal Exchange Assurance (Nig) PLC</t>
  </si>
  <si>
    <t>K Chellarams Nig. PLC</t>
  </si>
  <si>
    <t>Guiness Nig. PLC</t>
  </si>
  <si>
    <t>American International Insurance Company  PLC</t>
  </si>
  <si>
    <t>Unity Bank</t>
  </si>
  <si>
    <t>Oando Nig PLC</t>
  </si>
  <si>
    <t>D.N. Meyer PLC</t>
  </si>
  <si>
    <t>Dunlop (Nig) Industry PLC</t>
  </si>
  <si>
    <t xml:space="preserve">Cudbury (Nig) PLC </t>
  </si>
  <si>
    <t>Mobil Oil (Nig) PLC</t>
  </si>
  <si>
    <t xml:space="preserve">C.I. Leasing </t>
  </si>
  <si>
    <t>Cornest</t>
  </si>
  <si>
    <t>Equity Assurance</t>
  </si>
  <si>
    <t>First City Monument Bank</t>
  </si>
  <si>
    <t>Fidelity Bank</t>
  </si>
  <si>
    <t>Dance Troupe</t>
  </si>
  <si>
    <t>Institution's Code:  011102100200</t>
  </si>
  <si>
    <t>Institution's Code:  012300100100</t>
  </si>
  <si>
    <t>Institution's Code:   012300300100</t>
  </si>
  <si>
    <t>Institution's Code:   012301300100</t>
  </si>
  <si>
    <t>Institution's Code:   012305500100</t>
  </si>
  <si>
    <t>Public Address Equipment fees/Cinema</t>
  </si>
  <si>
    <t>Institution's Code:   012500500100</t>
  </si>
  <si>
    <t>Institution's Code:   014000100100</t>
  </si>
  <si>
    <t>Institution's Code:   014000200100</t>
  </si>
  <si>
    <t>Institution's Code:   014800100100</t>
  </si>
  <si>
    <t>Name of Ministry:   STATE INDEPENDENT ELECTORAL COMMISSION</t>
  </si>
  <si>
    <t>Institution's Code:   021500100100</t>
  </si>
  <si>
    <t xml:space="preserve">Produce Inspection/Control Posts Fees/Grading and Access fees. </t>
  </si>
  <si>
    <t>Institution's Code:   022000100100</t>
  </si>
  <si>
    <t>Rubber Estates of Nigeria PLC</t>
  </si>
  <si>
    <t>Nigerian Breweries PLC</t>
  </si>
  <si>
    <t xml:space="preserve">R.T. Briscoe (Nig) Ltd </t>
  </si>
  <si>
    <t>Okomu Oil Palm Company PLC</t>
  </si>
  <si>
    <t>Paterson Zochonis Industries PLC</t>
  </si>
  <si>
    <t>Beta Glass PLC</t>
  </si>
  <si>
    <t>Wema Bank PLC</t>
  </si>
  <si>
    <t>Eterna oil</t>
  </si>
  <si>
    <t>GOVERNMENT SHARE OF FAAC (Statory Revenue)</t>
  </si>
  <si>
    <t>Personal Taxes (PAYE)</t>
  </si>
  <si>
    <t>Registration of Business Premises</t>
  </si>
  <si>
    <t>Institution's Code:   022905300100</t>
  </si>
  <si>
    <t>Institution's Code:   022800700100</t>
  </si>
  <si>
    <t>Institution's Code:   023100100100</t>
  </si>
  <si>
    <t>Institution's Code:   023100300100</t>
  </si>
  <si>
    <t>Institution's Code:   023305200100</t>
  </si>
  <si>
    <t>Institution's Code:   023400100100</t>
  </si>
  <si>
    <t>Institution's Code:   023600100100</t>
  </si>
  <si>
    <t>Institution's Code:   023600400100</t>
  </si>
  <si>
    <t>Institution's Code:   025300100100</t>
  </si>
  <si>
    <t>Name of Institution:    URBAN WATER BOARD</t>
  </si>
  <si>
    <t>Institution's Code:   025305300100</t>
  </si>
  <si>
    <t>Institution's Code:   032600100100</t>
  </si>
  <si>
    <t>Institution's Code:   051400100100</t>
  </si>
  <si>
    <t>Earnings from Iwogban Stores</t>
  </si>
  <si>
    <t>Institution's Code:   051700100100</t>
  </si>
  <si>
    <t>Institution's Code:   052100100100</t>
  </si>
  <si>
    <t>Sales of Bids</t>
  </si>
  <si>
    <t>Institution's Code:   052110200100</t>
  </si>
  <si>
    <t>Institution's Code:   053500100100</t>
  </si>
  <si>
    <t>Reclamation/Restoration of Burroed Pits, Quaries and other Solid Minerals Location.</t>
  </si>
  <si>
    <t xml:space="preserve">Institution's Code:   </t>
  </si>
  <si>
    <t>Name of Ministry: CONSOLIDATED REVENUE FUND CHARGES</t>
  </si>
  <si>
    <t>Name of Institution: CONSOLIDATED REVENUE FUND CHARGES</t>
  </si>
  <si>
    <t>SALARIES AND WAGES</t>
  </si>
  <si>
    <t>Consolidated Revenue Fund Charges- Salaries</t>
  </si>
  <si>
    <t>Civil Service Commission</t>
  </si>
  <si>
    <t>Auditor General (State)</t>
  </si>
  <si>
    <t>Auditor General (Local Government)</t>
  </si>
  <si>
    <t>Judicial Service Commission</t>
  </si>
  <si>
    <t>Local Government Service Commission</t>
  </si>
  <si>
    <t>State Independent Electoral Commission</t>
  </si>
  <si>
    <t>House of Assembly Service Commission</t>
  </si>
  <si>
    <t>SOCIAL CONTRIBUTIONS</t>
  </si>
  <si>
    <t>Contributory Pension (Employers Contribution)</t>
  </si>
  <si>
    <t>Social Benefits</t>
  </si>
  <si>
    <t>Gratuity</t>
  </si>
  <si>
    <t>Pension</t>
  </si>
  <si>
    <t>3months in Lieu of Notice</t>
  </si>
  <si>
    <t>Public Debt Charges</t>
  </si>
  <si>
    <t>Service of Bonds</t>
  </si>
  <si>
    <t xml:space="preserve">Guaranteed Loans </t>
  </si>
  <si>
    <t>Others: Contractual Obligations</t>
  </si>
  <si>
    <t>Banks Charges (Local)</t>
  </si>
  <si>
    <t>DETAILS OF EXPENDITURE</t>
  </si>
  <si>
    <t>Name of Ministry: MINISTRY OF BUDGET, PLANNING AND ECONOMIC DEVELOPMENT</t>
  </si>
  <si>
    <t>World Bank Assisted SEEFOR Project</t>
  </si>
  <si>
    <t>Name of Ministry: MINISTRY OF AGRICULTURE AND NATURAL RESOURCES</t>
  </si>
  <si>
    <t>Name of Institution:  MINISTRY OF AGRICULTURE AND NATURAL RESOURCES</t>
  </si>
  <si>
    <t>World Bank (IDA) National Fadama Development Project (NFDP/111</t>
  </si>
  <si>
    <t>DETAILS OF RECEIPTS</t>
  </si>
  <si>
    <t>DOMESTIC GRANTS</t>
  </si>
  <si>
    <t>FOREIGN GRANTS</t>
  </si>
  <si>
    <t>(iii)  Self Help (Community Pilot Programme)</t>
  </si>
  <si>
    <t>(i)    Students Loans/Busaries</t>
  </si>
  <si>
    <t>(i)  UNICEF</t>
  </si>
  <si>
    <t>(II)  Development of French Language Centre</t>
  </si>
  <si>
    <t>Revenue Head</t>
  </si>
  <si>
    <t>Revenue Description</t>
  </si>
  <si>
    <t>SHARE OF FEDERATION ACCOUNT ALLOCATION</t>
  </si>
  <si>
    <t>Share of Federation Account Allocation - Sub Total</t>
  </si>
  <si>
    <t>Personnal Income Tax - (PAYE)</t>
  </si>
  <si>
    <t>Licenses</t>
  </si>
  <si>
    <t>Fees</t>
  </si>
  <si>
    <t>Fines</t>
  </si>
  <si>
    <t>Sales</t>
  </si>
  <si>
    <t>Earnings</t>
  </si>
  <si>
    <t>Rent on Government Building</t>
  </si>
  <si>
    <t>Investment Income</t>
  </si>
  <si>
    <t xml:space="preserve">Interest </t>
  </si>
  <si>
    <t>Reimbursement</t>
  </si>
  <si>
    <t>Independent Revenue - Sub Total</t>
  </si>
  <si>
    <t>Domestic Loans</t>
  </si>
  <si>
    <t>International Loans</t>
  </si>
  <si>
    <t>Total Revenue</t>
  </si>
  <si>
    <t xml:space="preserve">MINISTRY </t>
  </si>
  <si>
    <t>MINISTRY OF AGRICULTURE AND NATURAL RESOURCES</t>
  </si>
  <si>
    <t xml:space="preserve">COLLEGE OF AGRICULTURE </t>
  </si>
  <si>
    <t>MINISTRY OF YOUTHS &amp; SPORTS</t>
  </si>
  <si>
    <t xml:space="preserve"> MINISTRY OF ARTS, CULTURE AND TOURINSM </t>
  </si>
  <si>
    <t xml:space="preserve"> EDO STATE ARTS COUNCIL</t>
  </si>
  <si>
    <t>MINISTRY OF COMMERCE AND INDUSTRY</t>
  </si>
  <si>
    <t>BOARD OF INTERNAL REVENUE</t>
  </si>
  <si>
    <t xml:space="preserve">GOVERNMENT SHARE OF FAAC </t>
  </si>
  <si>
    <t>OFFICE OF THE AUDITOR GENERAL (STATE)</t>
  </si>
  <si>
    <t>OFFICE OF THE AUDITOR GENERAL (LOCAL GOVERNMENT)</t>
  </si>
  <si>
    <t>MINISTRY OF INFORMATION AND ORIENTATION</t>
  </si>
  <si>
    <t>EDO BROADCASTING SERVICE</t>
  </si>
  <si>
    <t>BENDEL NEWSPAPERS COMPANY</t>
  </si>
  <si>
    <t xml:space="preserve"> GOVERNMENT PRINTING PRESS</t>
  </si>
  <si>
    <t>MINISTRY OF HEALTH</t>
  </si>
  <si>
    <t>HOSPITAL MANAGEMENT BOARD</t>
  </si>
  <si>
    <t xml:space="preserve">  MINISTRY OF WOMEN AFFAIRS AND SOCIAL DEVELOPMENT</t>
  </si>
  <si>
    <t>JUDICIARY- HIGH COURT</t>
  </si>
  <si>
    <t>JUDICIARY- CUSTOMARY COURT</t>
  </si>
  <si>
    <t>MINISTRY OF ENERGY AND WATER RESOURCES</t>
  </si>
  <si>
    <t xml:space="preserve"> URBAN WATER BOARD</t>
  </si>
  <si>
    <t xml:space="preserve"> RURAL ELECTRICITY BOARD</t>
  </si>
  <si>
    <t xml:space="preserve"> MINISTRY OF TRANSPORT</t>
  </si>
  <si>
    <t>EDO CITY TRANSPORT SERVICE</t>
  </si>
  <si>
    <t>MINISTRY OF LANDS AND SURVEYS</t>
  </si>
  <si>
    <t>MINISTRY OF WORKS</t>
  </si>
  <si>
    <t>MINISTRY OF BASIC EDUCATION</t>
  </si>
  <si>
    <t xml:space="preserve"> MINISTRY OF SECONDARY, TECHNICAL &amp; TERTIARY  EDUCATION</t>
  </si>
  <si>
    <t>MINISTRY OF ENVIRONMENT</t>
  </si>
  <si>
    <t>EDO STATE WASTE MANAGEMENT BOARD</t>
  </si>
  <si>
    <t>FORESTRY MANAGEMENT &amp; UTILISATION</t>
  </si>
  <si>
    <t>MINISTRY OF JUSTICE</t>
  </si>
  <si>
    <t>MINISTRY OF SPECIAL DUTIES, OIL &amp; GAS</t>
  </si>
  <si>
    <t>MINISTRY OF HOUSING &amp; URBAN DEVELOPMENT</t>
  </si>
  <si>
    <t>DIRECTORATE OF INFORMATION AND COMMUNICATION TECHNOLOGY</t>
  </si>
  <si>
    <t xml:space="preserve"> EDO STATE LIAISON OFFICE ABUJA </t>
  </si>
  <si>
    <t>EDO DEVELOPMENT &amp; PLANNING AUTHORITY</t>
  </si>
  <si>
    <t>MINISTRY OF FINANCE</t>
  </si>
  <si>
    <t>TOTAL</t>
  </si>
  <si>
    <t>INDEPENDENT REVENUE</t>
  </si>
  <si>
    <t>RENT ON GOVERNMENT BUILDINGS</t>
  </si>
  <si>
    <t>RENT ON LAND &amp; OTHERS- GENERAL</t>
  </si>
  <si>
    <t>DOMESTIC LOANS</t>
  </si>
  <si>
    <t>INTERNATIONAL LOANS</t>
  </si>
  <si>
    <t>MINISTRY OF BUDGET, PLANNING &amp; ECONOMIC DEVELOPMENT</t>
  </si>
  <si>
    <t>Institution's Code:   0220008001</t>
  </si>
  <si>
    <t>Details of Revenue</t>
  </si>
  <si>
    <t>Name of Ministry:  MINISTRY OF JUSTICE</t>
  </si>
  <si>
    <t>Institution's Code:   0326051001</t>
  </si>
  <si>
    <t>ACTUAL EXPENDITURE</t>
  </si>
  <si>
    <t>ACTUAL REVENUE</t>
  </si>
  <si>
    <t>APPROVED REVENUE</t>
  </si>
  <si>
    <t>Private Educ Institutions:Application, Registration/Renewal Fees.</t>
  </si>
  <si>
    <t>Book Review</t>
  </si>
  <si>
    <t>RENT ON LAND &amp;OTHERS - GENERAL</t>
  </si>
  <si>
    <t>Institutions Code</t>
  </si>
  <si>
    <t>Carrier permit</t>
  </si>
  <si>
    <t>Leaners Permit</t>
  </si>
  <si>
    <t>Road Traffic Examination Fees</t>
  </si>
  <si>
    <t>Sale Of Bids</t>
  </si>
  <si>
    <t>APPROVED REVENUE ESTIMATES</t>
  </si>
  <si>
    <t>Lotteries Tax</t>
  </si>
  <si>
    <t>Gaming Machine licensing fees,Lottery Application and Linensing Fees.</t>
  </si>
  <si>
    <t xml:space="preserve">Name of Ministry:   MINISTRY OF AGRICULTURE </t>
  </si>
  <si>
    <t>Sales of Agricultural Pro/ducts and Lease of Plantation/Farmlands.</t>
  </si>
  <si>
    <t>Bush clearing/Tractor Hire Service</t>
  </si>
  <si>
    <t>Veterinary clinic treatment</t>
  </si>
  <si>
    <t>Urhonigbe Rubber Estate.</t>
  </si>
  <si>
    <t>APPROVED REVENUE ESTIMATE</t>
  </si>
  <si>
    <t xml:space="preserve"> </t>
  </si>
  <si>
    <t>ACTUAL RECEIPTS</t>
  </si>
  <si>
    <t>APPROVED ESTIMATES</t>
  </si>
  <si>
    <t>0238001001</t>
  </si>
  <si>
    <t>(I)   International Fund for Agricultural Development (IFAD) for Community Based Natural Resources magt. Programme.</t>
  </si>
  <si>
    <t>A</t>
  </si>
  <si>
    <t>B</t>
  </si>
  <si>
    <t>C</t>
  </si>
  <si>
    <t xml:space="preserve">   College of Agriculture, Iguorhiakhi (ETF)</t>
  </si>
  <si>
    <t xml:space="preserve">   Fertiliser (35% Federal Government Support)</t>
  </si>
  <si>
    <t>Ecowas Fund for Artisanal Fisheries</t>
  </si>
  <si>
    <t>Root and Tuber Expantion Programme</t>
  </si>
  <si>
    <t>Special  Programme for Food Security  SPFS</t>
  </si>
  <si>
    <t>Rural Finance Institution Building  Programme (RUFIN)</t>
  </si>
  <si>
    <t>APPROVED RECEIPT</t>
  </si>
  <si>
    <t>ACTUAL RECEIPT</t>
  </si>
  <si>
    <t>GOVERNMENT SHARE OF FAAC (Statutory Revenue)</t>
  </si>
  <si>
    <t>INDEPENDENT REVENUE OF EDO STATE GOVERNMENT</t>
  </si>
  <si>
    <t>Edo State Government Share of Statutory Allocation</t>
  </si>
  <si>
    <t>Edo State Government Share of VAT</t>
  </si>
  <si>
    <t>Edo State Government Share of Excess Crude</t>
  </si>
  <si>
    <t>GOVERNMENT SHARE OF VAT.</t>
  </si>
  <si>
    <t>GOVERNMENT SHARE OF EXCESS CRUDE ACCOUNT</t>
  </si>
  <si>
    <t xml:space="preserve">ACTUAL REVENUE </t>
  </si>
  <si>
    <t>GOVERNMENT PRINTING PRESS</t>
  </si>
  <si>
    <t>MINISTRY OF WOMEN AFFAIRS AND SOCIAL DEVELOPMENT</t>
  </si>
  <si>
    <t>URBAN WATER BOARD</t>
  </si>
  <si>
    <t>RURAL ELECTRICITY BOARD</t>
  </si>
  <si>
    <t>MINISTRY OF TRANSPORT</t>
  </si>
  <si>
    <t>STATE INDEPENDENT ELECTORAL COMMISSION</t>
  </si>
  <si>
    <t>MINISTRY OF SECONDARY, TECHNICAL &amp; TERTIARY  EDUCATION</t>
  </si>
  <si>
    <t xml:space="preserve">EDO STATE LIAISON OFFICE ABUJA </t>
  </si>
  <si>
    <t>Rent on Land and Others - General</t>
  </si>
  <si>
    <t>ACTUAL REVENUE (=N=)</t>
  </si>
  <si>
    <t>a</t>
  </si>
  <si>
    <t>b</t>
  </si>
  <si>
    <t>c</t>
  </si>
  <si>
    <t>d</t>
  </si>
  <si>
    <t>e</t>
  </si>
  <si>
    <t>f</t>
  </si>
  <si>
    <t>g</t>
  </si>
  <si>
    <t>Special Regeneration Levy</t>
  </si>
  <si>
    <t>Environmental Consultants, Renewals &amp;Accreditation Fees.</t>
  </si>
  <si>
    <t>Tender fees</t>
  </si>
  <si>
    <t>Distribution of  N1b Excess Crude Receipt from NNPC</t>
  </si>
  <si>
    <t>PLAN PROCESSING FEES</t>
  </si>
  <si>
    <t>LAND USE CHARGE</t>
  </si>
  <si>
    <t>EARNINGS- GENERAL</t>
  </si>
  <si>
    <t>SALES FROM WOOD WORKSHOP</t>
  </si>
  <si>
    <t>Institution's Code:   0253001001</t>
  </si>
  <si>
    <t xml:space="preserve">IFAD Community Based Natural Resources Mgt. Programme </t>
  </si>
  <si>
    <t>Road Reinstatement/Right of Way.</t>
  </si>
  <si>
    <t>Sales of Obsolete Stores/Office Equipment</t>
  </si>
  <si>
    <t>Hiring of Mechanical Workshop &amp; Others</t>
  </si>
  <si>
    <t>Contractors Registration Fees/Renewal Fees</t>
  </si>
  <si>
    <t>Name of Ministry:   MINISTRY OF ARTS, CULTURE AND TOURISM</t>
  </si>
  <si>
    <t>Tourism</t>
  </si>
  <si>
    <t>CODE</t>
  </si>
  <si>
    <t>12020400</t>
  </si>
  <si>
    <t>Consent Fees</t>
  </si>
  <si>
    <t>Workers Village</t>
  </si>
  <si>
    <t>Rent on Federal Housing Estate Shops</t>
  </si>
  <si>
    <t>Plans Acceptance Fees</t>
  </si>
  <si>
    <t>Reg. of Contractors</t>
  </si>
  <si>
    <t>Rent of Fed. Housing Estate II</t>
  </si>
  <si>
    <t>Contract Tender Fees</t>
  </si>
  <si>
    <t>Deed of Release</t>
  </si>
  <si>
    <t>Sales of Interlocking Blocks</t>
  </si>
  <si>
    <t>Sales of Serviced Plot</t>
  </si>
  <si>
    <t>Loan Repayment on Iguosa H/Estate</t>
  </si>
  <si>
    <t>Application Fees for Plots/Houses</t>
  </si>
  <si>
    <t>Rent/Ugbowo Shopping Complex</t>
  </si>
  <si>
    <t>Estate/Legal Fees/Title Maintainance &amp;Betterment</t>
  </si>
  <si>
    <t>Rent lease EDPA Property</t>
  </si>
  <si>
    <t>Ground Rent</t>
  </si>
  <si>
    <t>Buffer Zone (Temporary Operation Licence)</t>
  </si>
  <si>
    <t>Hiring of Plant/Machinary</t>
  </si>
  <si>
    <t>Andrew Wilson Housing Estate</t>
  </si>
  <si>
    <t>C 130 Aircrash Estate</t>
  </si>
  <si>
    <t>h</t>
  </si>
  <si>
    <t>High Court Judges</t>
  </si>
  <si>
    <t>External Loan Repayment</t>
  </si>
  <si>
    <t>Internal Loan Repayment</t>
  </si>
  <si>
    <t>Servicing of Internal Loans</t>
  </si>
  <si>
    <t>Servicing of External Loans</t>
  </si>
  <si>
    <t>APPROVED CAPITAL RECEIPTS</t>
  </si>
  <si>
    <t>ACTUAL CAPITAL RECEIPTS</t>
  </si>
  <si>
    <t>APPROVED CAPITAL ESTIMATES</t>
  </si>
  <si>
    <t xml:space="preserve">  UBE Primary School Expansion Programme</t>
  </si>
  <si>
    <t xml:space="preserve"> ETF Grant for Special Education  </t>
  </si>
  <si>
    <t xml:space="preserve"> ETF Grant for Technical Education</t>
  </si>
  <si>
    <t xml:space="preserve">  ETF Grant for Secondary Education </t>
  </si>
  <si>
    <t xml:space="preserve">  ETF Grant for Post Secondary A.A.U.</t>
  </si>
  <si>
    <t xml:space="preserve"> ETF Grant for College of Education, Ekiadolor</t>
  </si>
  <si>
    <t xml:space="preserve"> Development in Educationally Disadvantaged Areas</t>
  </si>
  <si>
    <t xml:space="preserve">  Adult Education (Agency for Adult and Non-formal Education)</t>
  </si>
  <si>
    <t xml:space="preserve">  Education Tax Fund Year 2010 intervention </t>
  </si>
  <si>
    <t xml:space="preserve">  Special Schools (Physically Challenged) </t>
  </si>
  <si>
    <t>i</t>
  </si>
  <si>
    <t>j</t>
  </si>
  <si>
    <t>k</t>
  </si>
  <si>
    <t>l</t>
  </si>
  <si>
    <t>ETF Grant for Edo State Institute of  Technology &amp; Mgt, Usen</t>
  </si>
  <si>
    <t>0517001001</t>
  </si>
  <si>
    <t>0215001001</t>
  </si>
  <si>
    <t xml:space="preserve">Institution's Code:0215001001   </t>
  </si>
  <si>
    <t>World Bank (IDA) Budget Support</t>
  </si>
  <si>
    <t>AID &amp; GRANTS</t>
  </si>
  <si>
    <t>Domestic  Grants</t>
  </si>
  <si>
    <t>Foreign Grants</t>
  </si>
  <si>
    <t>EDO STATE  GOVERNMENT</t>
  </si>
  <si>
    <t>INTERNATIONAL LOANS/BORROWING FROM FINANCIAL INSTITUTIONS</t>
  </si>
  <si>
    <t>FOREIGN GRANT</t>
  </si>
  <si>
    <t>DOMESTIC GRANT</t>
  </si>
  <si>
    <t>GOVT SHARE VAT</t>
  </si>
  <si>
    <t>GOVT SHARE EXCESS CRUDE</t>
  </si>
  <si>
    <t>G0VT SHARE EXCESS CRUDE</t>
  </si>
  <si>
    <t>Ministry Code</t>
  </si>
  <si>
    <t>Name of Institution: STATE UNIVERSAL BASIC EDUCATION BOARD</t>
  </si>
  <si>
    <t>Institutions Code:</t>
  </si>
  <si>
    <t>Code</t>
  </si>
  <si>
    <t>0517065001</t>
  </si>
  <si>
    <t>0517003001</t>
  </si>
  <si>
    <t>Universal Basic Education : Matching Grant</t>
  </si>
  <si>
    <t>Special Education</t>
  </si>
  <si>
    <t>Name of Ministry:   MINISTRY OF COMMERCE AND INDUSTRY</t>
  </si>
  <si>
    <t>Name of Ministry:   MINISTRY OF FINANCE</t>
  </si>
  <si>
    <t>TOTAL  =</t>
  </si>
  <si>
    <t>022200100100</t>
  </si>
  <si>
    <t>Institution's Code:   022200100100</t>
  </si>
  <si>
    <t>0220001001</t>
  </si>
  <si>
    <t xml:space="preserve">Name of Ministry:   OFFICE OF THE AUDITOR GENERAL </t>
  </si>
  <si>
    <t>01400100100</t>
  </si>
  <si>
    <t>012300100100</t>
  </si>
  <si>
    <t>Name of Ministry:   MINISTRY OF INFORMATION AND ORIENTATION</t>
  </si>
  <si>
    <t>052100100100</t>
  </si>
  <si>
    <t>Name of Institution:    MINISTRY OF HEALTH (HEADQUARTERS)</t>
  </si>
  <si>
    <t>051400100100</t>
  </si>
  <si>
    <t>Name of Institution:    MINISTRY OF WOMEN AFFAIRS AND SOCIAL DEVELOPMENT (HEADQUARTERS)</t>
  </si>
  <si>
    <t>0326001001</t>
  </si>
  <si>
    <t>023100100100</t>
  </si>
  <si>
    <t>Name of Institution:    MINISTRY OF ENERGY AND WATER RESOURCES (HEADQUARTERS)</t>
  </si>
  <si>
    <t>Name of Ministry:    MINISTRY OF ENERGY AND WATER RESOURCES</t>
  </si>
  <si>
    <t>Name of Institution:   MINISTRY OF TRANSPORT (HEADQUARTERS)</t>
  </si>
  <si>
    <t>022900100100</t>
  </si>
  <si>
    <t>Name of Institution:   MINISTRY OF LANDS AND SURVEYS  (HEADQUARTERS)</t>
  </si>
  <si>
    <t>Name of Institution:   MINISTRY OF WORKS   (HEADQUARTERS)</t>
  </si>
  <si>
    <t>014800100100</t>
  </si>
  <si>
    <t>Name of Institution:  STATE INDEPENDENT ELECTORAL COMMISSION (HEADQUARTERS)</t>
  </si>
  <si>
    <t>Name of Institution:  MINISTRY OF BASIC EDUCATION  (HEADQUARTERS)</t>
  </si>
  <si>
    <t>051700100100</t>
  </si>
  <si>
    <t>053500100100</t>
  </si>
  <si>
    <t>Name of Institution:  MINISTRY OF ENVIRONMENT (HEADQUARTERS)</t>
  </si>
  <si>
    <t>Name of Ministry:      MINISTRY OF JUSTICE</t>
  </si>
  <si>
    <t>Name of Institution:  MINISTRY OF JUSTICE  (HEADQUARTERS)</t>
  </si>
  <si>
    <t>Name of Ministry:   NATURAL AND MINERAL RESOURCES</t>
  </si>
  <si>
    <t>023305100100</t>
  </si>
  <si>
    <t>025300100100</t>
  </si>
  <si>
    <t>Name of Institution:  MINISTRY OF HOUSING &amp; URBAN DEVELOPMENT  (HEADQUARTERS)</t>
  </si>
  <si>
    <t>Name of Ministry:   MINISTRY OF HOUSING AND URBAN DEVELOPMENT</t>
  </si>
  <si>
    <t>022800100100</t>
  </si>
  <si>
    <t>Name of Ministry:  GOVERNOR'S OFFICE</t>
  </si>
  <si>
    <t>011100100100</t>
  </si>
  <si>
    <t>022000100100</t>
  </si>
  <si>
    <t>Name of Institution: MINISTRY OF FINANCE  (HEADQUARTERS)</t>
  </si>
  <si>
    <t>023800100100</t>
  </si>
  <si>
    <t>Institution's Code:     023800100100</t>
  </si>
  <si>
    <t>Name of Institution:  MINISTRY OF BUDGET, PLANNING AND ECONOMIC DEVELOPMENT  (HEADQUARTERS)</t>
  </si>
  <si>
    <t>Name of Institution:  MINISTRY OF AGRICULTURE AND NATURAL RESOURCES  (HEADQUARTERS)</t>
  </si>
  <si>
    <t>Name of Ministry:   MINISTRY OF SECONDARY, TECHNICAL AND TERTIARY EDUCATION</t>
  </si>
  <si>
    <t>Name of Institution:  MINISTRY OF SECONDARY, TECHNICAL AND TERTIARY EDUCATION (HEADQUARTERS)</t>
  </si>
  <si>
    <t>Institutions Code:     0517001001</t>
  </si>
  <si>
    <t>Institutions Code: 0238001001</t>
  </si>
  <si>
    <t xml:space="preserve">Pools Betting &amp; Casino Licenses/Gaming </t>
  </si>
  <si>
    <t>Pools Betting Tax</t>
  </si>
  <si>
    <t>023400100100</t>
  </si>
  <si>
    <t>021500100100</t>
  </si>
  <si>
    <t>Name of Ministry: MINISTRY OF HOUSING AND URBAN DEVELOPMENT</t>
  </si>
  <si>
    <t>Name of Institution : EDO DEVELOPMENT AND PROPERTY AUTHORITY</t>
  </si>
  <si>
    <t>Institutions Code :</t>
  </si>
  <si>
    <t>DETAILS OF RECEIPT</t>
  </si>
  <si>
    <t>SALES- GENERAL</t>
  </si>
  <si>
    <t>SALES OF GOVERNMENT BUILDING</t>
  </si>
  <si>
    <t>Sales of Government Properties</t>
  </si>
  <si>
    <t>CAPITAL RECEIPT</t>
  </si>
  <si>
    <t>INSPECTION FEES</t>
  </si>
  <si>
    <t>PROCEEDS FROM SALE OF FARM PRODUCE</t>
  </si>
  <si>
    <t xml:space="preserve"> b</t>
  </si>
  <si>
    <t>REGISTRATION OF VOLUNTARY ORGANISATION</t>
  </si>
  <si>
    <t>EARNINGS FROM COMMERCIAL ACTIVITIES</t>
  </si>
  <si>
    <t>SCHOOL/TUITION/EXAMINATION FEES</t>
  </si>
  <si>
    <t>DEEDS REGISTRATION FEES</t>
  </si>
  <si>
    <t>DEEDS  REGISTRATION  FEES</t>
  </si>
  <si>
    <t xml:space="preserve">Haulage Fees/Road Tax from Vehicles transporting </t>
  </si>
  <si>
    <t>SURVEY/PLANNING/BUILDING FEES</t>
  </si>
  <si>
    <t>RENT ON GOVT BUILDINGS</t>
  </si>
  <si>
    <t>RENT ON GOVT. BUILDINGS-GENERAL</t>
  </si>
  <si>
    <t>RENT ON GOVT LAND</t>
  </si>
  <si>
    <t>RENT ON LAND&amp; OTHERS-GENERAL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</si>
  <si>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</si>
  <si>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</si>
  <si>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</si>
  <si>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</si>
  <si>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</si>
  <si>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</si>
  <si>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</si>
  <si>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</si>
  <si>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</si>
  <si>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</si>
  <si>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</si>
  <si>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</si>
  <si>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</si>
  <si>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</si>
  <si>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</si>
  <si>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</si>
  <si>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</si>
  <si>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</si>
  <si>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XXIV</t>
  </si>
  <si>
    <t>XXV</t>
  </si>
  <si>
    <t>XXVI</t>
  </si>
  <si>
    <t>XXVII</t>
  </si>
  <si>
    <t>XXVIII</t>
  </si>
  <si>
    <t>XIX</t>
  </si>
  <si>
    <t>XX</t>
  </si>
  <si>
    <t>XXI</t>
  </si>
  <si>
    <t>XXII</t>
  </si>
  <si>
    <t>XXIII</t>
  </si>
  <si>
    <t>XXIX</t>
  </si>
  <si>
    <t>Name of Ministry:MINISTRY OF ESTABLISHMENT AND SPECIAL DUTIES</t>
  </si>
  <si>
    <t>012500500100</t>
  </si>
  <si>
    <t>Name of Institution:  MINISTRY OF ESTABLISHMENT AND SPECIAL DUTIES</t>
  </si>
  <si>
    <t xml:space="preserve">MINISTRY OF BUDGET, </t>
  </si>
  <si>
    <t>SALES-GENERAL</t>
  </si>
  <si>
    <t>Tax Audit</t>
  </si>
  <si>
    <t>EARNINGS FROM COMMERCIIAL ACTIVITIES</t>
  </si>
  <si>
    <t>School/Tuition fees</t>
  </si>
  <si>
    <t>EARNINGS-GENERAL</t>
  </si>
  <si>
    <t>EARNINGS FROM TOURISM/CULTURE/ARTS CENTRES</t>
  </si>
  <si>
    <t>LICENSE-GENERAL</t>
  </si>
  <si>
    <t>FEES-GENERAL</t>
  </si>
  <si>
    <t>(a)</t>
  </si>
  <si>
    <t>(b)</t>
  </si>
  <si>
    <t>(C.)</t>
  </si>
  <si>
    <t>EARNINGS FROM TOURISM/CULTURE/ARTS CENTRE</t>
  </si>
  <si>
    <t>INTEREST EARNED-GENERAL</t>
  </si>
  <si>
    <t>RE-IMBURSEMENT GENERAL-GENERAL</t>
  </si>
  <si>
    <t>LICENSES-GENERAL</t>
  </si>
  <si>
    <t>FINES-GENERAL</t>
  </si>
  <si>
    <t>Institution's Code:   053501600100</t>
  </si>
  <si>
    <t>Institution's Code:   053500100500</t>
  </si>
  <si>
    <t>FISHING PERMIT</t>
  </si>
  <si>
    <t>EARNINGS FROM HIRE OF PLANTS &amp; EQUIPMENT</t>
  </si>
  <si>
    <t>Ministry Code:   021500100100</t>
  </si>
  <si>
    <t>Institution's Code:   21502100100</t>
  </si>
  <si>
    <t>023600100100</t>
  </si>
  <si>
    <t>Name of Institution:   MINISTRY OF ARTS, CULTURE AND TOURINSM -HEADQUARTERS</t>
  </si>
  <si>
    <t>BUSINESS/TRADE OPERATING FEES</t>
  </si>
  <si>
    <t xml:space="preserve"> CONTRACTOR REGISTRATION FEES</t>
  </si>
  <si>
    <t xml:space="preserve"> Contractor Registration Fees</t>
  </si>
  <si>
    <t>Institution's Code:   022900100100</t>
  </si>
  <si>
    <t>APPLICATION FEES</t>
  </si>
  <si>
    <t>Rent on Government property</t>
  </si>
  <si>
    <t>Rent and Premiun on the Allocation of Land</t>
  </si>
  <si>
    <t>Earnings From Hire of Plants &amp; Equipments</t>
  </si>
  <si>
    <t xml:space="preserve"> Contractor Registration fees</t>
  </si>
  <si>
    <t>Rent on Govt. Property</t>
  </si>
  <si>
    <t>Rent on Govt Property</t>
  </si>
  <si>
    <t>Name of Institution: EDO STATE LIAISON OFFICE, LAGOS</t>
  </si>
  <si>
    <t>LIAISON OFFICE, LAGOS.</t>
  </si>
  <si>
    <t>Traditional Medicine Board-Licence</t>
  </si>
  <si>
    <t>Sales of Journal &amp; Publication</t>
  </si>
  <si>
    <t>Sale of High Court Civil Procedure Rules</t>
  </si>
  <si>
    <t>Town Planning Violations</t>
  </si>
  <si>
    <t>Samuel Ogbemudia Stadium-Use of Facilities</t>
  </si>
  <si>
    <t>Registration of Tricycles</t>
  </si>
  <si>
    <t>Name of Institution: EDO STATE LIAISON OFFICE, ABUJA</t>
  </si>
  <si>
    <t>LIASON OFFICE LAGOS</t>
  </si>
  <si>
    <t xml:space="preserve">Mortgage Loan EDPA Property </t>
  </si>
  <si>
    <t>LEASE RENTALS</t>
  </si>
  <si>
    <t>MINISTRY OF ESTABLISHMENT AND SPECIAL DUTIES</t>
  </si>
  <si>
    <t>Election Petition Tribunal (Filing of papers)</t>
  </si>
  <si>
    <t>Edo House Lagos</t>
  </si>
  <si>
    <t>Edo House Abuja</t>
  </si>
  <si>
    <t>Edo State Library Complex, Benin City</t>
  </si>
  <si>
    <t>Edo State Warehouse, Isolo Lagos</t>
  </si>
  <si>
    <t>Iyekogba Housing Estate, Benin City</t>
  </si>
  <si>
    <t>Rent from Judges Quarters, Benin City</t>
  </si>
  <si>
    <t>Rent from School Staff Quarters</t>
  </si>
  <si>
    <t>APPROVED  REVENUE ESTIMATES</t>
  </si>
  <si>
    <t>ESTIMATES 2016</t>
  </si>
  <si>
    <t>2016 EDO STATE BUDGET:   RECURRENT REVENUE</t>
  </si>
  <si>
    <t>SALES -GENERAL</t>
  </si>
  <si>
    <t>Proceeds from Sale of Government Vehicles</t>
  </si>
  <si>
    <t>Institution's Code:   026000100100</t>
  </si>
  <si>
    <t>026000100100</t>
  </si>
  <si>
    <t>Rent on Government Land</t>
  </si>
  <si>
    <t>Temporary Occupancy Licence</t>
  </si>
  <si>
    <t>Name of Institution:  MINISTRY OF SOLID MINERALS, OIL &amp; GAS</t>
  </si>
  <si>
    <t>BUSINESS /TRADE OPERATING FEES</t>
  </si>
  <si>
    <t>Mining, Milling and Quarry Fees</t>
  </si>
  <si>
    <t>MINISTRY OF SOLID MINERALS, OIL &amp; GAS</t>
  </si>
  <si>
    <t xml:space="preserve">APPROVED  REVENUE </t>
  </si>
  <si>
    <t>032600100100</t>
  </si>
  <si>
    <t>Institution's Code:   032605200100</t>
  </si>
  <si>
    <t>051300100100</t>
  </si>
  <si>
    <t>Institution's Code:   051300100100</t>
  </si>
  <si>
    <t>EDO STATE INDEPENDENT ELECTORAL COMM.</t>
  </si>
  <si>
    <t>Platinum(TRANSCORP NIG)</t>
  </si>
  <si>
    <t>2014</t>
  </si>
  <si>
    <t>Bill Board Advertisement Fees</t>
  </si>
  <si>
    <t>Outdoor Advertisement</t>
  </si>
  <si>
    <t>Gaseous Emission/Environmental Levy/Pollution Management Levy.</t>
  </si>
  <si>
    <t>Log Control Fees</t>
  </si>
  <si>
    <t>Lease Rental</t>
  </si>
  <si>
    <t xml:space="preserve">Charges on Cocoa Farmers </t>
  </si>
  <si>
    <t>m</t>
  </si>
  <si>
    <t>n</t>
  </si>
  <si>
    <t>Name of Institution:  AMBROSE ALLI UNIVERSITY, EKPOMA</t>
  </si>
  <si>
    <t>School fees</t>
  </si>
  <si>
    <t>Name of Institution: COLLEGE OF EDUCUCATION, EKIADOLOR</t>
  </si>
  <si>
    <t>Name of Institution:  INSTITUTE OF TECHNOLOGY AND MANAGEMENT, USEN</t>
  </si>
  <si>
    <t>Name of Institution:  COLLEGE OF EDUCATION, IGUEBEN</t>
  </si>
  <si>
    <t>Name of Institution: INSTITUTE OF CONTINUING EDUCATION, BENIN CITY</t>
  </si>
  <si>
    <t>International Loans (credits) Borrowings Receipt</t>
  </si>
  <si>
    <t>World Bank (IDA) NEWMAP Project in Edo State</t>
  </si>
  <si>
    <t>Name of Ministry: MINISTRY OF ENVIRONMENT AND PUBLIC UTILITIES</t>
  </si>
  <si>
    <t>Name of Institution: MINISTRY OF ENVIRONMENT AND PUBLIC UTILITIES  (HEADQUARTERS)</t>
  </si>
  <si>
    <t>Sales of Vehicle registration Hand Book</t>
  </si>
  <si>
    <t>Sales of Drivers' Licence</t>
  </si>
  <si>
    <t xml:space="preserve"> APPROVED CAPITAL RECEIPTS</t>
  </si>
  <si>
    <t>(ii)   Grants from individuals/organisations</t>
  </si>
  <si>
    <t>(i)  CGS/SDG Grants</t>
  </si>
  <si>
    <t>Distribution of Non-Oil Excess Revenue</t>
  </si>
  <si>
    <t>Special Development Loan</t>
  </si>
  <si>
    <t>SCHOOL TUITION/REGISTRATION/EXAMININATION FEES.</t>
  </si>
  <si>
    <t>ATION FEES-UNDERGRADUATE</t>
  </si>
  <si>
    <t>SPORTS/RECREATIONAL FACILITIES FEES</t>
  </si>
  <si>
    <t>Development Levy 3%</t>
  </si>
  <si>
    <t>HOSPITAL SERVICE CHARGES</t>
  </si>
  <si>
    <t>Hospital  Service Charges</t>
  </si>
  <si>
    <t>COURT FEES</t>
  </si>
  <si>
    <t>BUSINESS/TRADE OPERATING LEVY</t>
  </si>
  <si>
    <t>FINES/PENALTY</t>
  </si>
  <si>
    <t>SCHOOLTUITION/REGISTRATION/EXAMINATION FEES</t>
  </si>
  <si>
    <t>Name of Ministry: MINISTRY OF  EDUCATION</t>
  </si>
  <si>
    <t>Name of Institution:  MINISTRY OF  EDUCATION  (HEADQUARTERS)</t>
  </si>
  <si>
    <t>FINES/PENALTIES</t>
  </si>
  <si>
    <t>TIMBER AND FOREST FEES</t>
  </si>
  <si>
    <t>REGISTRATION OF VOLUNTRY ASSOCIATION</t>
  </si>
  <si>
    <t>INDIGINESHIP REGISTRATION FEES</t>
  </si>
  <si>
    <t>INDIGENSHIP REGISTRATION FEES</t>
  </si>
  <si>
    <t>SCHOOL/TUITION/EXAMINATION FEES-UNDERGRADUATE</t>
  </si>
  <si>
    <t>2017 EDO STATE BUDGET:   RECURRENT REVENUE</t>
  </si>
  <si>
    <t>DOMESTIC LOAN STOCK</t>
  </si>
  <si>
    <t xml:space="preserve">SHORT TERM BORROWING </t>
  </si>
  <si>
    <t xml:space="preserve"> DOMESTIC GRANTS</t>
  </si>
  <si>
    <t>Capita Domestic Grants</t>
  </si>
  <si>
    <t xml:space="preserve"> Domestic Grant</t>
  </si>
  <si>
    <t xml:space="preserve"> Foreign Grants</t>
  </si>
  <si>
    <t>LONG TERM BORROWING</t>
  </si>
  <si>
    <t>BILATERAL LOANS</t>
  </si>
  <si>
    <t>LONG TERM BORROWINGS</t>
  </si>
  <si>
    <r>
      <rPr>
        <b/>
        <sz val="16"/>
        <color theme="1"/>
        <rFont val="Calibri"/>
        <family val="2"/>
        <scheme val="minor"/>
      </rPr>
      <t xml:space="preserve">2017  </t>
    </r>
    <r>
      <rPr>
        <b/>
        <sz val="11"/>
        <color theme="1"/>
        <rFont val="Calibri"/>
        <family val="2"/>
        <scheme val="minor"/>
      </rPr>
      <t xml:space="preserve">      MINISTRY </t>
    </r>
  </si>
  <si>
    <t>NDA &amp; Okwori Deriv. refund by Rivers State</t>
  </si>
  <si>
    <t>Add. Distribution (Excess Bank Charges)</t>
  </si>
  <si>
    <t>OTHER FG. FAAC FUNDS</t>
  </si>
  <si>
    <t>Actual 2015 (=N=)</t>
  </si>
  <si>
    <t>Approved Budget 2016 (=N=)</t>
  </si>
  <si>
    <t>ESTIMATES 2017</t>
  </si>
  <si>
    <t>\\\\</t>
  </si>
  <si>
    <t>2015</t>
  </si>
  <si>
    <t>JAN - SEP 2016</t>
  </si>
  <si>
    <t>2017 EDO STATE BUDGET:  RECURRENT EXPENDITURE</t>
  </si>
  <si>
    <t>2017 EDO STATE BUDGET:  CAPITAL DEVELOPMENT FUND (CDF) RECEIPTS</t>
  </si>
  <si>
    <t>2017 EDO STATE BUDGET:   AIDS AND GRANTS</t>
  </si>
  <si>
    <t>2017 EDO STATE BUDGET : AID &amp; GRANTS</t>
  </si>
  <si>
    <t>2017</t>
  </si>
  <si>
    <t>2016</t>
  </si>
  <si>
    <t>2017 EDO STATE BUDGET : CAPITAL RECEIPTS</t>
  </si>
  <si>
    <t>2017 EDO STATE BUDGET: FEDERATION ACCOUNT REVENUE</t>
  </si>
  <si>
    <t>D</t>
  </si>
  <si>
    <t>Edo State College of Agricultural Technology</t>
  </si>
  <si>
    <t>COLLEGE OF AGRICULTURE, Iguoriakhi</t>
  </si>
  <si>
    <t>COLLEGE OF AGRICULTURAL TECHNOLOGY, AGENEBODE</t>
  </si>
  <si>
    <t xml:space="preserve">Name of Institution:   COLLEGE OF AGRICULTURAL TECHNOLOGY, AGENEBODE </t>
  </si>
  <si>
    <t>Institution's Code:   021502100200</t>
  </si>
  <si>
    <t>Grading fees</t>
  </si>
  <si>
    <t>Name of Institution:  EDO UNIVERSITY, IYAMHO</t>
  </si>
  <si>
    <t>EDO UNIVERSITY, IYAMHO</t>
  </si>
  <si>
    <t>COLLEGE OF EDUCATION, IGUEBEN</t>
  </si>
  <si>
    <t>COLLEGE OF EDUCATION, EKIADOLOR</t>
  </si>
  <si>
    <t>Essential Drugs Programme</t>
  </si>
  <si>
    <t xml:space="preserve">Name of Ministry: MINISTRY OF HEALTH </t>
  </si>
  <si>
    <t>Name of Institution:  MINISTRY OF HEALTH</t>
  </si>
  <si>
    <t>Institution's Code:    052100100100</t>
  </si>
  <si>
    <t>Fidson Healthcare Plc</t>
  </si>
  <si>
    <t xml:space="preserve">Japaul Oil and Gas Company </t>
  </si>
  <si>
    <t>Staco Insurance Plc</t>
  </si>
  <si>
    <t>Transcorp Nig</t>
  </si>
  <si>
    <t>XXX</t>
  </si>
  <si>
    <t>Name of Ministry:  INFORMATION AND COMMUNICATION TECHNOLOGY (ICT) AGENCY</t>
  </si>
  <si>
    <t>Loss of Biometric Slips</t>
  </si>
  <si>
    <t>Name of Institution:   INTERNAL REVENUE SERVICE</t>
  </si>
  <si>
    <t>INTERNAL REVENUE SERVICE</t>
  </si>
  <si>
    <t>Registration of fish farmers/Sales of Fish products/Water pump, fishfarms, cold rooms etc.</t>
  </si>
  <si>
    <t>Lease of pig/poultry House at ADP, Oko</t>
  </si>
  <si>
    <t>12020456</t>
  </si>
  <si>
    <t xml:space="preserve">Name of Institution:   COLLEGE OF AGRICULTURE,IGUORIAKHI </t>
  </si>
  <si>
    <t>stamp duty and Realities</t>
  </si>
  <si>
    <t xml:space="preserve">School Fees (School of Health Technology) </t>
  </si>
  <si>
    <t>Boarding Fees (School of Health Technology)</t>
  </si>
  <si>
    <t>Estate/Title documentation preparation</t>
  </si>
  <si>
    <t xml:space="preserve">Rent on Fed. Housing Estate (Low Cost) 1 </t>
  </si>
  <si>
    <t>AMBROSE ALLI UNIVERSITY, EKPOMA</t>
  </si>
  <si>
    <t>i) TETFUND NORMAL INTERVENTION</t>
  </si>
  <si>
    <t>ii) TETFUND SPECIAL  INTERVENTION</t>
  </si>
  <si>
    <t>SUMMARY OF TOTAL REVENUE BUDGET BY TYPE/NATURE (2016 - 2017)</t>
  </si>
  <si>
    <t>On Street Parking</t>
  </si>
  <si>
    <t xml:space="preserve">Road Infrastructural Levy </t>
  </si>
  <si>
    <t>Haulage</t>
  </si>
  <si>
    <t xml:space="preserve">Earnings From Vehicle &amp; Equipment Inspection </t>
  </si>
  <si>
    <t>Registration of Co-operative Societies</t>
  </si>
  <si>
    <t>Earnings from Word Unit</t>
  </si>
  <si>
    <t>SCHOOL/TUITION/EXAMINATION FEES-OTHERS</t>
  </si>
  <si>
    <t>TB/Leprosy Control Programme</t>
  </si>
  <si>
    <t>Maternal, New Born and Child Health Week (MNCHW)</t>
  </si>
  <si>
    <t>Infant and Young Child Health</t>
  </si>
  <si>
    <t>World Breast Feeding Week (WBW)</t>
  </si>
  <si>
    <t>Routine Immunization Strenghtening</t>
  </si>
  <si>
    <t>Conduct of 2 Rounds of National Immunization plus days</t>
  </si>
  <si>
    <t>Conduct of 3 Rounds of local Immunization campaign</t>
  </si>
  <si>
    <t>integrated services to identify slums/hard to reach areaa</t>
  </si>
  <si>
    <t>Application of PHSH Systems for vaccines and devices to LGAs abd Health Facilities</t>
  </si>
  <si>
    <t>Measles Campaign</t>
  </si>
  <si>
    <t>Neglected Tropical Disease (NTD) Programme</t>
  </si>
  <si>
    <t>Save One Million Lives Programme</t>
  </si>
  <si>
    <t>Strenghtening Integrated Delivery of HIV/AIDS (SIDHAS)</t>
  </si>
  <si>
    <t>State Malaria Elimination Programme</t>
  </si>
  <si>
    <t>UNICEF Assisted Programmes</t>
  </si>
  <si>
    <t>EU- Assisted MPP 9/NDSP4 Programme Implementation</t>
  </si>
  <si>
    <t>Edo State Agency for the Control of HIV/AIDS (EDO-SACA)</t>
  </si>
  <si>
    <t>Community and Social Development Project (CSDP)</t>
  </si>
  <si>
    <t>Name of Ministry: MINISTRY OF WOMEN AFFAIRS &amp; SOCIAL DEVELOPMENT</t>
  </si>
  <si>
    <t>Name of Institution:  MINISTRY OF WOMEN AFFAIRS &amp; SOCIAL DEVELOPMENT</t>
  </si>
  <si>
    <t xml:space="preserve">Institution's Code:    051400100100   </t>
  </si>
  <si>
    <t>USAID Assisted OVC Programmes</t>
  </si>
  <si>
    <t>National Programme for Food Security (NPFS)</t>
  </si>
  <si>
    <t>IFAD/RUFIN</t>
  </si>
  <si>
    <t>Name of Ministry: MINISTRY OF ENERGY AND WATER RESOURCES</t>
  </si>
  <si>
    <t>Name of Institution:  MINISTRY OF ENERGY AND WATER RESOURCES</t>
  </si>
  <si>
    <t xml:space="preserve">Institution's Code:    023100100100   </t>
  </si>
  <si>
    <t>Drilling of 49 MBHs with reticulation and construction of 20 Blocks of 5 compartment VIP latrines in Schools as well as 8 Blocks of 3 compartments WC in Health Centers in the Rural Communities</t>
  </si>
  <si>
    <t>Construction of 10 borehole schemes in the small towns of 2 selected LGA (Ovia-South West and Etsako West; Rehabilitation of Auchi Water Works</t>
  </si>
  <si>
    <t>Name of Ministry: MINISTRY OF EDUCATION</t>
  </si>
  <si>
    <t>FAAC SPECIAL ALLOCATION</t>
  </si>
  <si>
    <t>JAN - OCT 2016</t>
  </si>
  <si>
    <t>JAN-OCT 2016</t>
  </si>
  <si>
    <t>Name of Institution:  OFFICE OF THE ACCOUNTANT GENERAL</t>
  </si>
  <si>
    <t>Ecological Funds</t>
  </si>
  <si>
    <t xml:space="preserve">Institution's Code:   022000700100  </t>
  </si>
  <si>
    <t>OFFICE OF THE ACCOUNTANT GENERAL</t>
  </si>
  <si>
    <t>Ecological Fund</t>
  </si>
  <si>
    <t>LOANS AND DEBTS</t>
  </si>
  <si>
    <t>CAPITAL DEVELOPMENT FUND (CDF) RECIEPTS</t>
  </si>
  <si>
    <t>CAPITAL DEV FUND (CDF) RECEIPTS</t>
  </si>
  <si>
    <t>FGN Social Safety Net Programme</t>
  </si>
  <si>
    <t>STATE UNIVERSAL BASIC EDUCATION</t>
  </si>
  <si>
    <t>JAN - NOV. 2016</t>
  </si>
  <si>
    <t>JAN-NOV 2016</t>
  </si>
  <si>
    <t>JAN-NOV 2106</t>
  </si>
  <si>
    <t>JAN - NOV 2016</t>
  </si>
  <si>
    <t>JAN -NOV 2016</t>
  </si>
  <si>
    <t>APPROVED 2017 BUDGET</t>
  </si>
  <si>
    <t>APPROVED ESTIMATE</t>
  </si>
  <si>
    <t xml:space="preserve">APPROVED REVENUE </t>
  </si>
  <si>
    <t>APPROVED CAPITAL RECEIPT</t>
  </si>
  <si>
    <t>Registration/Renewal Fees for Social Clubs and voluntory organisation, including collecion of arrears</t>
  </si>
  <si>
    <t>SCHOOL/TUITION/EXAMINATION FEES (FSP School Fees Account)</t>
  </si>
  <si>
    <t>Details</t>
  </si>
  <si>
    <t>2017 EDO STATE BUDGET:  RECURRENT REVENUE</t>
  </si>
  <si>
    <t>JAN -NOV., 2016</t>
  </si>
  <si>
    <t>JAN-NOV. 2016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</si>
</sst>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ahoma"/>
      <family val="2"/>
    </font>
    <font>
      <b/>
      <sz val="14"/>
      <color theme="1"/>
      <name val="Tahoma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trike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u/>
      <sz val="7.05"/>
      <color theme="10"/>
      <name val="Calibri"/>
      <family val="2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entury Gothic"/>
      <family val="2"/>
    </font>
    <font>
      <b/>
      <sz val="16"/>
      <color theme="1"/>
      <name val="Century Gothic"/>
      <family val="2"/>
    </font>
    <font>
      <strike/>
      <sz val="16"/>
      <color theme="1"/>
      <name val="Century Gothic"/>
      <family val="2"/>
    </font>
    <font>
      <sz val="16"/>
      <name val="Century Gothic"/>
      <family val="2"/>
    </font>
    <font>
      <b/>
      <sz val="16"/>
      <name val="Century Gothic"/>
      <family val="2"/>
    </font>
    <font>
      <b/>
      <sz val="40"/>
      <color theme="1"/>
      <name val="Century Gothic"/>
      <family val="2"/>
    </font>
    <font>
      <b/>
      <sz val="18"/>
      <color theme="1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sz val="18"/>
      <color theme="1"/>
      <name val="Century Gothic"/>
      <family val="2"/>
    </font>
    <font>
      <sz val="14"/>
      <name val="Century Gothic"/>
      <family val="2"/>
    </font>
    <font>
      <strike/>
      <sz val="16"/>
      <name val="Century Gothic"/>
      <family val="2"/>
    </font>
    <font>
      <b/>
      <strike/>
      <sz val="16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407">
    <xf numFmtId="0" fontId="0" fillId="0" borderId="0" xfId="0"/>
    <xf numFmtId="0" fontId="3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/>
    </xf>
    <xf numFmtId="4" fontId="0" fillId="0" borderId="1" xfId="0" applyNumberFormat="1" applyBorder="1"/>
    <xf numFmtId="4" fontId="2" fillId="0" borderId="1" xfId="0" applyNumberFormat="1" applyFont="1" applyBorder="1"/>
    <xf numFmtId="4" fontId="0" fillId="0" borderId="1" xfId="0" applyNumberFormat="1" applyFont="1" applyBorder="1"/>
    <xf numFmtId="0" fontId="0" fillId="0" borderId="0" xfId="0" applyBorder="1"/>
    <xf numFmtId="4" fontId="0" fillId="0" borderId="0" xfId="0" applyNumberFormat="1" applyBorder="1"/>
    <xf numFmtId="0" fontId="0" fillId="0" borderId="0" xfId="0" applyAlignment="1">
      <alignment horizontal="left"/>
    </xf>
    <xf numFmtId="4" fontId="0" fillId="0" borderId="0" xfId="0" applyNumberFormat="1"/>
    <xf numFmtId="0" fontId="4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3" fontId="8" fillId="0" borderId="1" xfId="1" applyFont="1" applyBorder="1"/>
    <xf numFmtId="43" fontId="6" fillId="0" borderId="1" xfId="1" applyFont="1" applyBorder="1"/>
    <xf numFmtId="0" fontId="6" fillId="0" borderId="1" xfId="0" applyFont="1" applyBorder="1" applyAlignment="1">
      <alignment horizontal="left"/>
    </xf>
    <xf numFmtId="0" fontId="6" fillId="0" borderId="0" xfId="0" applyFont="1"/>
    <xf numFmtId="4" fontId="6" fillId="0" borderId="1" xfId="0" applyNumberFormat="1" applyFont="1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6" fillId="0" borderId="6" xfId="0" applyFont="1" applyBorder="1"/>
    <xf numFmtId="0" fontId="6" fillId="0" borderId="0" xfId="0" applyFont="1" applyBorder="1"/>
    <xf numFmtId="43" fontId="8" fillId="0" borderId="1" xfId="0" applyNumberFormat="1" applyFont="1" applyBorder="1"/>
    <xf numFmtId="0" fontId="4" fillId="0" borderId="1" xfId="0" applyFont="1" applyBorder="1" applyAlignment="1">
      <alignment horizontal="center" wrapText="1"/>
    </xf>
    <xf numFmtId="43" fontId="3" fillId="0" borderId="1" xfId="1" applyFont="1" applyBorder="1"/>
    <xf numFmtId="43" fontId="4" fillId="0" borderId="1" xfId="1" applyFont="1" applyBorder="1" applyAlignment="1">
      <alignment horizontal="center" wrapText="1"/>
    </xf>
    <xf numFmtId="43" fontId="6" fillId="0" borderId="1" xfId="1" applyFont="1" applyBorder="1" applyAlignment="1">
      <alignment horizontal="center"/>
    </xf>
    <xf numFmtId="43" fontId="6" fillId="0" borderId="0" xfId="1" applyFont="1"/>
    <xf numFmtId="43" fontId="0" fillId="0" borderId="0" xfId="1" applyFont="1"/>
    <xf numFmtId="43" fontId="8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9" fillId="0" borderId="0" xfId="0" applyFont="1"/>
    <xf numFmtId="43" fontId="9" fillId="0" borderId="0" xfId="1" applyFont="1"/>
    <xf numFmtId="0" fontId="8" fillId="0" borderId="1" xfId="0" applyFont="1" applyBorder="1" applyAlignment="1">
      <alignment horizontal="center" vertical="center"/>
    </xf>
    <xf numFmtId="43" fontId="0" fillId="0" borderId="1" xfId="1" applyFont="1" applyBorder="1"/>
    <xf numFmtId="0" fontId="8" fillId="0" borderId="1" xfId="0" applyFont="1" applyBorder="1" applyAlignment="1">
      <alignment horizontal="center" vertical="center" wrapText="1"/>
    </xf>
    <xf numFmtId="2" fontId="0" fillId="0" borderId="0" xfId="1" applyNumberFormat="1" applyFo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43" fontId="2" fillId="0" borderId="1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1" xfId="0" applyFont="1" applyBorder="1"/>
    <xf numFmtId="0" fontId="6" fillId="0" borderId="1" xfId="0" applyFont="1" applyBorder="1" applyAlignment="1">
      <alignment horizontal="right"/>
    </xf>
    <xf numFmtId="0" fontId="10" fillId="0" borderId="0" xfId="0" applyFont="1"/>
    <xf numFmtId="0" fontId="2" fillId="0" borderId="0" xfId="0" applyFont="1"/>
    <xf numFmtId="2" fontId="2" fillId="0" borderId="0" xfId="1" applyNumberFormat="1" applyFont="1"/>
    <xf numFmtId="43" fontId="6" fillId="0" borderId="1" xfId="0" applyNumberFormat="1" applyFont="1" applyBorder="1"/>
    <xf numFmtId="43" fontId="0" fillId="0" borderId="1" xfId="0" applyNumberFormat="1" applyBorder="1"/>
    <xf numFmtId="0" fontId="6" fillId="0" borderId="1" xfId="0" applyFont="1" applyBorder="1" applyAlignment="1">
      <alignment horizontal="center" vertical="center"/>
    </xf>
    <xf numFmtId="3" fontId="8" fillId="0" borderId="1" xfId="0" applyNumberFormat="1" applyFont="1" applyBorder="1"/>
    <xf numFmtId="0" fontId="2" fillId="0" borderId="1" xfId="0" applyFont="1" applyFill="1" applyBorder="1"/>
    <xf numFmtId="4" fontId="8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43" fontId="4" fillId="0" borderId="1" xfId="1" applyFont="1" applyBorder="1"/>
    <xf numFmtId="2" fontId="4" fillId="0" borderId="1" xfId="1" applyNumberFormat="1" applyFont="1" applyBorder="1"/>
    <xf numFmtId="0" fontId="11" fillId="0" borderId="1" xfId="0" applyFont="1" applyBorder="1" applyAlignment="1">
      <alignment horizontal="left"/>
    </xf>
    <xf numFmtId="0" fontId="11" fillId="0" borderId="1" xfId="0" applyFont="1" applyBorder="1"/>
    <xf numFmtId="4" fontId="11" fillId="0" borderId="1" xfId="0" applyNumberFormat="1" applyFont="1" applyBorder="1"/>
    <xf numFmtId="0" fontId="12" fillId="0" borderId="1" xfId="0" applyFont="1" applyBorder="1"/>
    <xf numFmtId="0" fontId="12" fillId="0" borderId="0" xfId="0" applyFont="1"/>
    <xf numFmtId="0" fontId="12" fillId="0" borderId="1" xfId="0" applyFont="1" applyBorder="1" applyAlignment="1">
      <alignment horizontal="left"/>
    </xf>
    <xf numFmtId="4" fontId="12" fillId="0" borderId="1" xfId="0" applyNumberFormat="1" applyFont="1" applyBorder="1"/>
    <xf numFmtId="43" fontId="12" fillId="0" borderId="1" xfId="0" applyNumberFormat="1" applyFont="1" applyBorder="1"/>
    <xf numFmtId="43" fontId="11" fillId="0" borderId="1" xfId="0" applyNumberFormat="1" applyFont="1" applyBorder="1"/>
    <xf numFmtId="0" fontId="12" fillId="0" borderId="1" xfId="0" applyFont="1" applyFill="1" applyBorder="1"/>
    <xf numFmtId="0" fontId="11" fillId="0" borderId="1" xfId="0" applyFont="1" applyFill="1" applyBorder="1" applyAlignment="1">
      <alignment horizontal="right"/>
    </xf>
    <xf numFmtId="43" fontId="12" fillId="0" borderId="1" xfId="1" applyFont="1" applyBorder="1"/>
    <xf numFmtId="0" fontId="11" fillId="0" borderId="1" xfId="0" applyFont="1" applyBorder="1" applyAlignment="1">
      <alignment horizontal="center"/>
    </xf>
    <xf numFmtId="0" fontId="13" fillId="0" borderId="0" xfId="0" applyFont="1"/>
    <xf numFmtId="43" fontId="14" fillId="0" borderId="1" xfId="1" applyFont="1" applyBorder="1"/>
    <xf numFmtId="49" fontId="4" fillId="0" borderId="1" xfId="0" applyNumberFormat="1" applyFont="1" applyBorder="1" applyAlignment="1">
      <alignment horizontal="left" indent="3"/>
    </xf>
    <xf numFmtId="0" fontId="9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/>
    <xf numFmtId="43" fontId="15" fillId="0" borderId="1" xfId="1" applyFont="1" applyBorder="1"/>
    <xf numFmtId="3" fontId="15" fillId="0" borderId="1" xfId="0" applyNumberFormat="1" applyFont="1" applyBorder="1"/>
    <xf numFmtId="4" fontId="15" fillId="0" borderId="1" xfId="0" applyNumberFormat="1" applyFont="1" applyBorder="1" applyAlignment="1">
      <alignment horizontal="right"/>
    </xf>
    <xf numFmtId="4" fontId="15" fillId="0" borderId="1" xfId="0" applyNumberFormat="1" applyFont="1" applyBorder="1"/>
    <xf numFmtId="0" fontId="16" fillId="0" borderId="1" xfId="0" applyFont="1" applyBorder="1"/>
    <xf numFmtId="43" fontId="16" fillId="0" borderId="1" xfId="0" applyNumberFormat="1" applyFont="1" applyBorder="1"/>
    <xf numFmtId="0" fontId="16" fillId="0" borderId="0" xfId="0" applyFont="1" applyBorder="1"/>
    <xf numFmtId="0" fontId="16" fillId="0" borderId="0" xfId="0" applyFont="1"/>
    <xf numFmtId="43" fontId="15" fillId="0" borderId="1" xfId="0" applyNumberFormat="1" applyFont="1" applyBorder="1"/>
    <xf numFmtId="0" fontId="15" fillId="0" borderId="1" xfId="0" applyFont="1" applyFill="1" applyBorder="1"/>
    <xf numFmtId="0" fontId="15" fillId="0" borderId="1" xfId="0" applyFont="1" applyBorder="1" applyAlignment="1">
      <alignment wrapText="1"/>
    </xf>
    <xf numFmtId="4" fontId="16" fillId="0" borderId="1" xfId="0" applyNumberFormat="1" applyFont="1" applyBorder="1"/>
    <xf numFmtId="0" fontId="15" fillId="0" borderId="1" xfId="0" applyFont="1" applyFill="1" applyBorder="1" applyAlignment="1">
      <alignment wrapText="1"/>
    </xf>
    <xf numFmtId="4" fontId="15" fillId="0" borderId="1" xfId="0" applyNumberFormat="1" applyFont="1" applyFill="1" applyBorder="1"/>
    <xf numFmtId="43" fontId="16" fillId="0" borderId="1" xfId="0" applyNumberFormat="1" applyFont="1" applyBorder="1" applyAlignment="1"/>
    <xf numFmtId="0" fontId="15" fillId="0" borderId="1" xfId="0" applyFont="1" applyFill="1" applyBorder="1" applyAlignment="1">
      <alignment horizontal="center"/>
    </xf>
    <xf numFmtId="4" fontId="15" fillId="0" borderId="0" xfId="0" applyNumberFormat="1" applyFont="1" applyBorder="1"/>
    <xf numFmtId="0" fontId="4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43" fontId="3" fillId="0" borderId="1" xfId="1" applyFont="1" applyBorder="1" applyAlignment="1"/>
    <xf numFmtId="43" fontId="4" fillId="0" borderId="1" xfId="1" applyFont="1" applyBorder="1" applyAlignment="1"/>
    <xf numFmtId="43" fontId="8" fillId="0" borderId="1" xfId="1" applyFont="1" applyBorder="1" applyAlignment="1"/>
    <xf numFmtId="43" fontId="6" fillId="0" borderId="1" xfId="1" applyFont="1" applyBorder="1" applyAlignment="1"/>
    <xf numFmtId="43" fontId="0" fillId="0" borderId="0" xfId="1" applyFont="1" applyAlignment="1"/>
    <xf numFmtId="4" fontId="12" fillId="0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3" fontId="9" fillId="0" borderId="1" xfId="1" applyFont="1" applyBorder="1" applyAlignment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7" fillId="0" borderId="0" xfId="0" applyFont="1"/>
    <xf numFmtId="0" fontId="4" fillId="0" borderId="0" xfId="0" applyFont="1" applyBorder="1" applyAlignment="1">
      <alignment horizontal="center"/>
    </xf>
    <xf numFmtId="0" fontId="8" fillId="0" borderId="1" xfId="1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/>
    </xf>
    <xf numFmtId="0" fontId="19" fillId="0" borderId="1" xfId="0" applyFont="1" applyBorder="1"/>
    <xf numFmtId="43" fontId="19" fillId="0" borderId="1" xfId="1" applyFont="1" applyBorder="1"/>
    <xf numFmtId="0" fontId="20" fillId="0" borderId="0" xfId="0" applyFont="1"/>
    <xf numFmtId="0" fontId="3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8" fillId="0" borderId="0" xfId="3" applyAlignment="1" applyProtection="1"/>
    <xf numFmtId="43" fontId="19" fillId="0" borderId="1" xfId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0" fillId="0" borderId="1" xfId="0" applyNumberFormat="1" applyBorder="1"/>
    <xf numFmtId="0" fontId="22" fillId="0" borderId="0" xfId="0" applyFont="1"/>
    <xf numFmtId="0" fontId="22" fillId="0" borderId="1" xfId="0" applyFont="1" applyBorder="1"/>
    <xf numFmtId="43" fontId="22" fillId="0" borderId="1" xfId="1" applyFont="1" applyBorder="1"/>
    <xf numFmtId="0" fontId="23" fillId="0" borderId="1" xfId="0" applyFont="1" applyBorder="1"/>
    <xf numFmtId="49" fontId="23" fillId="0" borderId="1" xfId="0" applyNumberFormat="1" applyFont="1" applyBorder="1" applyAlignment="1">
      <alignment horizontal="left"/>
    </xf>
    <xf numFmtId="43" fontId="23" fillId="0" borderId="1" xfId="1" applyFont="1" applyBorder="1"/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/>
    </xf>
    <xf numFmtId="43" fontId="23" fillId="0" borderId="1" xfId="1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22" fillId="0" borderId="1" xfId="0" applyFont="1" applyBorder="1" applyAlignment="1">
      <alignment wrapText="1"/>
    </xf>
    <xf numFmtId="43" fontId="22" fillId="0" borderId="1" xfId="0" applyNumberFormat="1" applyFont="1" applyBorder="1"/>
    <xf numFmtId="43" fontId="23" fillId="0" borderId="1" xfId="0" applyNumberFormat="1" applyFont="1" applyBorder="1"/>
    <xf numFmtId="4" fontId="22" fillId="0" borderId="1" xfId="0" applyNumberFormat="1" applyFont="1" applyBorder="1"/>
    <xf numFmtId="49" fontId="22" fillId="0" borderId="1" xfId="0" applyNumberFormat="1" applyFont="1" applyBorder="1" applyAlignment="1">
      <alignment horizontal="right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vertical="center"/>
    </xf>
    <xf numFmtId="43" fontId="22" fillId="0" borderId="1" xfId="1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43" fontId="23" fillId="0" borderId="1" xfId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43" fontId="22" fillId="0" borderId="0" xfId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49" fontId="23" fillId="0" borderId="0" xfId="0" applyNumberFormat="1" applyFont="1" applyBorder="1" applyAlignment="1">
      <alignment horizontal="left" vertical="center"/>
    </xf>
    <xf numFmtId="43" fontId="23" fillId="0" borderId="0" xfId="1" applyFont="1" applyBorder="1" applyAlignment="1">
      <alignment vertic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43" fontId="23" fillId="2" borderId="1" xfId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justify" vertical="center" wrapText="1"/>
    </xf>
    <xf numFmtId="0" fontId="26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justify" vertical="center"/>
    </xf>
    <xf numFmtId="0" fontId="25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3" fillId="0" borderId="0" xfId="0" applyFont="1" applyBorder="1" applyAlignment="1"/>
    <xf numFmtId="0" fontId="23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22" fillId="0" borderId="1" xfId="0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right" vertical="center"/>
    </xf>
    <xf numFmtId="49" fontId="22" fillId="0" borderId="1" xfId="0" applyNumberFormat="1" applyFont="1" applyBorder="1" applyAlignment="1">
      <alignment horizontal="right" vertical="center"/>
    </xf>
    <xf numFmtId="43" fontId="23" fillId="0" borderId="1" xfId="1" applyFont="1" applyBorder="1" applyAlignment="1">
      <alignment horizontal="center" vertical="center"/>
    </xf>
    <xf numFmtId="43" fontId="22" fillId="0" borderId="1" xfId="1" applyFont="1" applyBorder="1" applyAlignment="1">
      <alignment vertical="center" wrapText="1"/>
    </xf>
    <xf numFmtId="43" fontId="26" fillId="0" borderId="1" xfId="1" applyFont="1" applyBorder="1" applyAlignment="1">
      <alignment horizontal="center" vertical="center"/>
    </xf>
    <xf numFmtId="43" fontId="25" fillId="0" borderId="1" xfId="1" applyFont="1" applyBorder="1" applyAlignment="1">
      <alignment vertical="center"/>
    </xf>
    <xf numFmtId="43" fontId="22" fillId="0" borderId="1" xfId="1" applyFont="1" applyBorder="1" applyAlignment="1">
      <alignment horizontal="right" vertical="center"/>
    </xf>
    <xf numFmtId="43" fontId="23" fillId="0" borderId="1" xfId="1" applyFont="1" applyBorder="1" applyAlignment="1">
      <alignment horizontal="right" vertical="center"/>
    </xf>
    <xf numFmtId="43" fontId="25" fillId="0" borderId="1" xfId="1" applyFont="1" applyBorder="1" applyAlignment="1">
      <alignment horizontal="right" vertical="center" wrapText="1"/>
    </xf>
    <xf numFmtId="43" fontId="22" fillId="0" borderId="1" xfId="1" applyFont="1" applyBorder="1" applyAlignment="1">
      <alignment horizontal="right" vertical="center" wrapText="1"/>
    </xf>
    <xf numFmtId="43" fontId="26" fillId="0" borderId="1" xfId="1" applyFont="1" applyBorder="1" applyAlignment="1">
      <alignment horizontal="right" vertical="center" wrapText="1"/>
    </xf>
    <xf numFmtId="43" fontId="26" fillId="0" borderId="1" xfId="1" applyFont="1" applyBorder="1" applyAlignment="1">
      <alignment horizontal="right" vertical="center"/>
    </xf>
    <xf numFmtId="43" fontId="25" fillId="0" borderId="1" xfId="1" applyFont="1" applyBorder="1" applyAlignment="1">
      <alignment horizontal="right" vertical="center"/>
    </xf>
    <xf numFmtId="43" fontId="25" fillId="0" borderId="4" xfId="1" applyFont="1" applyBorder="1" applyAlignment="1">
      <alignment horizontal="right" vertical="center" wrapText="1"/>
    </xf>
    <xf numFmtId="0" fontId="22" fillId="3" borderId="0" xfId="0" applyFont="1" applyFill="1" applyBorder="1" applyAlignment="1">
      <alignment vertical="center"/>
    </xf>
    <xf numFmtId="43" fontId="22" fillId="3" borderId="0" xfId="1" applyFont="1" applyFill="1" applyBorder="1" applyAlignment="1">
      <alignment vertical="center"/>
    </xf>
    <xf numFmtId="0" fontId="28" fillId="3" borderId="0" xfId="0" applyFont="1" applyFill="1" applyBorder="1" applyAlignment="1">
      <alignment vertical="center"/>
    </xf>
    <xf numFmtId="49" fontId="28" fillId="3" borderId="0" xfId="0" applyNumberFormat="1" applyFont="1" applyFill="1" applyBorder="1" applyAlignment="1">
      <alignment horizontal="left" vertical="center"/>
    </xf>
    <xf numFmtId="43" fontId="28" fillId="3" borderId="0" xfId="1" applyFont="1" applyFill="1" applyBorder="1" applyAlignment="1">
      <alignment vertical="center"/>
    </xf>
    <xf numFmtId="4" fontId="23" fillId="0" borderId="1" xfId="0" applyNumberFormat="1" applyFont="1" applyBorder="1"/>
    <xf numFmtId="0" fontId="22" fillId="3" borderId="0" xfId="0" applyFont="1" applyFill="1" applyBorder="1"/>
    <xf numFmtId="0" fontId="23" fillId="3" borderId="0" xfId="0" applyFont="1" applyFill="1" applyBorder="1" applyAlignment="1"/>
    <xf numFmtId="0" fontId="22" fillId="4" borderId="1" xfId="0" applyFont="1" applyFill="1" applyBorder="1"/>
    <xf numFmtId="0" fontId="23" fillId="4" borderId="1" xfId="0" applyFont="1" applyFill="1" applyBorder="1" applyAlignment="1">
      <alignment horizontal="center"/>
    </xf>
    <xf numFmtId="0" fontId="23" fillId="4" borderId="1" xfId="0" applyFont="1" applyFill="1" applyBorder="1"/>
    <xf numFmtId="0" fontId="23" fillId="4" borderId="1" xfId="0" applyFont="1" applyFill="1" applyBorder="1" applyAlignment="1">
      <alignment horizontal="center" wrapText="1"/>
    </xf>
    <xf numFmtId="0" fontId="23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vertical="center" wrapText="1"/>
    </xf>
    <xf numFmtId="0" fontId="23" fillId="4" borderId="1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31" fillId="0" borderId="1" xfId="0" applyFont="1" applyBorder="1"/>
    <xf numFmtId="0" fontId="28" fillId="0" borderId="1" xfId="0" applyFont="1" applyBorder="1" applyAlignment="1">
      <alignment horizontal="center"/>
    </xf>
    <xf numFmtId="0" fontId="28" fillId="0" borderId="1" xfId="0" applyFont="1" applyBorder="1"/>
    <xf numFmtId="0" fontId="31" fillId="0" borderId="1" xfId="0" applyFont="1" applyBorder="1" applyAlignment="1">
      <alignment horizontal="center"/>
    </xf>
    <xf numFmtId="0" fontId="28" fillId="0" borderId="1" xfId="0" applyFont="1" applyBorder="1" applyAlignment="1">
      <alignment horizontal="left"/>
    </xf>
    <xf numFmtId="43" fontId="28" fillId="0" borderId="1" xfId="1" applyFont="1" applyBorder="1" applyAlignment="1">
      <alignment horizontal="center"/>
    </xf>
    <xf numFmtId="43" fontId="28" fillId="0" borderId="1" xfId="1" applyFont="1" applyBorder="1"/>
    <xf numFmtId="0" fontId="31" fillId="0" borderId="1" xfId="0" applyFont="1" applyBorder="1" applyAlignment="1">
      <alignment horizontal="left"/>
    </xf>
    <xf numFmtId="43" fontId="31" fillId="0" borderId="1" xfId="1" applyFont="1" applyBorder="1"/>
    <xf numFmtId="4" fontId="31" fillId="0" borderId="1" xfId="0" applyNumberFormat="1" applyFont="1" applyBorder="1"/>
    <xf numFmtId="49" fontId="31" fillId="0" borderId="1" xfId="0" applyNumberFormat="1" applyFont="1" applyBorder="1" applyAlignment="1">
      <alignment horizontal="right"/>
    </xf>
    <xf numFmtId="43" fontId="28" fillId="0" borderId="1" xfId="0" applyNumberFormat="1" applyFont="1" applyBorder="1"/>
    <xf numFmtId="0" fontId="31" fillId="0" borderId="0" xfId="0" applyFont="1" applyBorder="1"/>
    <xf numFmtId="0" fontId="28" fillId="0" borderId="0" xfId="0" applyFont="1" applyBorder="1" applyAlignment="1"/>
    <xf numFmtId="0" fontId="31" fillId="4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vertical="center"/>
    </xf>
    <xf numFmtId="0" fontId="23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vertical="center"/>
    </xf>
    <xf numFmtId="0" fontId="22" fillId="4" borderId="1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 wrapText="1"/>
    </xf>
    <xf numFmtId="0" fontId="22" fillId="0" borderId="0" xfId="0" applyFont="1" applyBorder="1"/>
    <xf numFmtId="0" fontId="23" fillId="0" borderId="0" xfId="0" applyFont="1" applyBorder="1"/>
    <xf numFmtId="49" fontId="23" fillId="0" borderId="0" xfId="0" applyNumberFormat="1" applyFont="1" applyBorder="1"/>
    <xf numFmtId="0" fontId="22" fillId="0" borderId="0" xfId="0" applyFont="1" applyBorder="1" applyAlignment="1">
      <alignment horizontal="left"/>
    </xf>
    <xf numFmtId="0" fontId="23" fillId="4" borderId="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29" fillId="0" borderId="1" xfId="0" applyFont="1" applyBorder="1" applyAlignment="1">
      <alignment horizontal="center" vertical="center"/>
    </xf>
    <xf numFmtId="4" fontId="23" fillId="0" borderId="1" xfId="0" applyNumberFormat="1" applyFont="1" applyBorder="1" applyAlignment="1">
      <alignment vertical="center"/>
    </xf>
    <xf numFmtId="4" fontId="22" fillId="0" borderId="1" xfId="0" applyNumberFormat="1" applyFont="1" applyBorder="1" applyAlignment="1">
      <alignment vertical="center"/>
    </xf>
    <xf numFmtId="43" fontId="23" fillId="0" borderId="1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vertical="center"/>
    </xf>
    <xf numFmtId="43" fontId="23" fillId="0" borderId="0" xfId="1" applyFont="1" applyAlignment="1">
      <alignment horizontal="right" vertical="center"/>
    </xf>
    <xf numFmtId="43" fontId="22" fillId="0" borderId="1" xfId="1" applyFont="1" applyBorder="1" applyAlignment="1">
      <alignment horizontal="center" vertical="center"/>
    </xf>
    <xf numFmtId="0" fontId="22" fillId="0" borderId="5" xfId="0" applyFont="1" applyFill="1" applyBorder="1" applyAlignment="1">
      <alignment horizontal="right" vertical="center"/>
    </xf>
    <xf numFmtId="43" fontId="23" fillId="0" borderId="0" xfId="1" applyFont="1" applyBorder="1" applyAlignment="1">
      <alignment horizontal="center" vertical="center"/>
    </xf>
    <xf numFmtId="0" fontId="23" fillId="4" borderId="1" xfId="1" applyNumberFormat="1" applyFont="1" applyFill="1" applyBorder="1" applyAlignment="1">
      <alignment horizontal="center" vertical="center"/>
    </xf>
    <xf numFmtId="0" fontId="23" fillId="4" borderId="1" xfId="1" applyNumberFormat="1" applyFont="1" applyFill="1" applyBorder="1" applyAlignment="1">
      <alignment horizontal="center" vertical="center" wrapText="1"/>
    </xf>
    <xf numFmtId="43" fontId="23" fillId="4" borderId="1" xfId="1" applyFont="1" applyFill="1" applyBorder="1" applyAlignment="1">
      <alignment horizontal="center" vertical="center" wrapText="1"/>
    </xf>
    <xf numFmtId="43" fontId="22" fillId="0" borderId="0" xfId="1" applyFont="1" applyAlignment="1">
      <alignment horizontal="right" vertical="center"/>
    </xf>
    <xf numFmtId="0" fontId="29" fillId="0" borderId="1" xfId="0" applyFont="1" applyBorder="1" applyAlignment="1">
      <alignment vertical="center" wrapText="1"/>
    </xf>
    <xf numFmtId="0" fontId="32" fillId="0" borderId="1" xfId="0" applyFont="1" applyBorder="1" applyAlignment="1">
      <alignment vertical="center"/>
    </xf>
    <xf numFmtId="0" fontId="32" fillId="0" borderId="1" xfId="0" applyFont="1" applyBorder="1" applyAlignment="1">
      <alignment vertical="center" wrapText="1"/>
    </xf>
    <xf numFmtId="0" fontId="32" fillId="0" borderId="5" xfId="0" applyFont="1" applyFill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49" fontId="30" fillId="0" borderId="0" xfId="0" applyNumberFormat="1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43" fontId="30" fillId="0" borderId="1" xfId="1" applyFont="1" applyBorder="1" applyAlignment="1">
      <alignment horizontal="right" vertical="center"/>
    </xf>
    <xf numFmtId="43" fontId="29" fillId="0" borderId="1" xfId="1" applyFont="1" applyBorder="1" applyAlignment="1">
      <alignment horizontal="right" vertical="center"/>
    </xf>
    <xf numFmtId="43" fontId="32" fillId="0" borderId="1" xfId="1" applyFont="1" applyBorder="1" applyAlignment="1">
      <alignment horizontal="right" vertical="center"/>
    </xf>
    <xf numFmtId="43" fontId="32" fillId="0" borderId="1" xfId="1" applyFont="1" applyBorder="1" applyAlignment="1">
      <alignment horizontal="right" vertical="center" wrapText="1"/>
    </xf>
    <xf numFmtId="43" fontId="32" fillId="0" borderId="5" xfId="1" applyFont="1" applyFill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4" fontId="25" fillId="0" borderId="1" xfId="0" applyNumberFormat="1" applyFont="1" applyBorder="1" applyAlignment="1">
      <alignment vertical="center"/>
    </xf>
    <xf numFmtId="0" fontId="25" fillId="0" borderId="1" xfId="0" applyFont="1" applyBorder="1" applyAlignment="1">
      <alignment horizontal="left"/>
    </xf>
    <xf numFmtId="0" fontId="25" fillId="0" borderId="1" xfId="0" applyFont="1" applyBorder="1"/>
    <xf numFmtId="43" fontId="25" fillId="0" borderId="1" xfId="1" applyFont="1" applyBorder="1"/>
    <xf numFmtId="4" fontId="25" fillId="0" borderId="1" xfId="0" applyNumberFormat="1" applyFont="1" applyBorder="1"/>
    <xf numFmtId="0" fontId="33" fillId="0" borderId="1" xfId="0" applyFont="1" applyBorder="1" applyAlignment="1">
      <alignment horizontal="center" vertical="center"/>
    </xf>
    <xf numFmtId="0" fontId="26" fillId="0" borderId="1" xfId="0" applyFont="1" applyBorder="1"/>
    <xf numFmtId="49" fontId="23" fillId="0" borderId="0" xfId="0" applyNumberFormat="1" applyFont="1" applyBorder="1" applyAlignment="1">
      <alignment horizontal="left" indent="4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vertical="center"/>
    </xf>
    <xf numFmtId="0" fontId="26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right" vertical="center"/>
    </xf>
    <xf numFmtId="0" fontId="25" fillId="4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left" indent="6"/>
    </xf>
    <xf numFmtId="0" fontId="23" fillId="0" borderId="1" xfId="0" applyFont="1" applyBorder="1" applyAlignment="1">
      <alignment horizontal="right" vertical="center"/>
    </xf>
    <xf numFmtId="43" fontId="26" fillId="0" borderId="1" xfId="1" applyFont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43" fontId="25" fillId="0" borderId="1" xfId="1" applyFont="1" applyFill="1" applyBorder="1" applyAlignment="1">
      <alignment vertical="center" wrapText="1"/>
    </xf>
    <xf numFmtId="0" fontId="23" fillId="0" borderId="0" xfId="0" applyFont="1" applyBorder="1" applyAlignment="1">
      <alignment horizontal="left"/>
    </xf>
    <xf numFmtId="0" fontId="25" fillId="0" borderId="5" xfId="0" applyFont="1" applyFill="1" applyBorder="1" applyAlignment="1">
      <alignment vertical="center"/>
    </xf>
    <xf numFmtId="0" fontId="22" fillId="0" borderId="8" xfId="0" applyFont="1" applyBorder="1" applyAlignment="1">
      <alignment horizontal="left" vertical="center"/>
    </xf>
    <xf numFmtId="0" fontId="22" fillId="0" borderId="8" xfId="0" applyFont="1" applyBorder="1" applyAlignment="1">
      <alignment vertical="center"/>
    </xf>
    <xf numFmtId="43" fontId="22" fillId="0" borderId="8" xfId="1" applyFont="1" applyBorder="1" applyAlignment="1">
      <alignment vertical="center"/>
    </xf>
    <xf numFmtId="4" fontId="22" fillId="0" borderId="8" xfId="0" applyNumberFormat="1" applyFont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22" fillId="0" borderId="7" xfId="0" applyFont="1" applyBorder="1" applyAlignment="1">
      <alignment vertical="center"/>
    </xf>
    <xf numFmtId="4" fontId="22" fillId="0" borderId="7" xfId="0" applyNumberFormat="1" applyFont="1" applyBorder="1" applyAlignment="1">
      <alignment vertical="center"/>
    </xf>
    <xf numFmtId="43" fontId="22" fillId="0" borderId="1" xfId="1" applyFont="1" applyBorder="1" applyAlignment="1">
      <alignment horizontal="left" vertical="center"/>
    </xf>
    <xf numFmtId="43" fontId="23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2" fillId="0" borderId="1" xfId="0" applyFont="1" applyFill="1" applyBorder="1" applyAlignment="1">
      <alignment vertical="center"/>
    </xf>
    <xf numFmtId="0" fontId="34" fillId="0" borderId="4" xfId="0" applyFont="1" applyBorder="1" applyAlignment="1">
      <alignment horizontal="center" vertical="center"/>
    </xf>
    <xf numFmtId="4" fontId="23" fillId="0" borderId="4" xfId="0" applyNumberFormat="1" applyFont="1" applyBorder="1" applyAlignment="1">
      <alignment vertical="center"/>
    </xf>
    <xf numFmtId="4" fontId="22" fillId="0" borderId="4" xfId="0" applyNumberFormat="1" applyFont="1" applyBorder="1" applyAlignment="1">
      <alignment vertical="center"/>
    </xf>
    <xf numFmtId="43" fontId="22" fillId="0" borderId="5" xfId="1" applyFont="1" applyFill="1" applyBorder="1" applyAlignment="1">
      <alignment vertical="center"/>
    </xf>
    <xf numFmtId="4" fontId="25" fillId="0" borderId="4" xfId="0" applyNumberFormat="1" applyFont="1" applyBorder="1" applyAlignment="1">
      <alignment vertical="center"/>
    </xf>
    <xf numFmtId="0" fontId="22" fillId="0" borderId="5" xfId="0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49" fontId="23" fillId="0" borderId="1" xfId="1" applyNumberFormat="1" applyFont="1" applyBorder="1" applyAlignment="1">
      <alignment horizontal="center" vertical="center"/>
    </xf>
    <xf numFmtId="43" fontId="24" fillId="0" borderId="1" xfId="1" applyFont="1" applyBorder="1" applyAlignment="1">
      <alignment horizontal="center" vertical="center"/>
    </xf>
    <xf numFmtId="0" fontId="21" fillId="0" borderId="0" xfId="0" applyFont="1"/>
    <xf numFmtId="43" fontId="22" fillId="0" borderId="0" xfId="1" applyFont="1" applyBorder="1"/>
    <xf numFmtId="0" fontId="22" fillId="0" borderId="0" xfId="0" applyFont="1" applyAlignment="1">
      <alignment vertical="center"/>
    </xf>
    <xf numFmtId="43" fontId="22" fillId="0" borderId="0" xfId="1" applyFont="1" applyAlignment="1">
      <alignment vertical="center"/>
    </xf>
    <xf numFmtId="0" fontId="22" fillId="2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horizontal="center" vertical="center"/>
    </xf>
    <xf numFmtId="49" fontId="23" fillId="2" borderId="1" xfId="1" applyNumberFormat="1" applyFont="1" applyFill="1" applyBorder="1" applyAlignment="1">
      <alignment horizontal="center" vertical="center"/>
    </xf>
    <xf numFmtId="43" fontId="23" fillId="4" borderId="1" xfId="1" applyFont="1" applyFill="1" applyBorder="1" applyAlignment="1">
      <alignment vertical="center"/>
    </xf>
    <xf numFmtId="49" fontId="23" fillId="4" borderId="1" xfId="1" applyNumberFormat="1" applyFont="1" applyFill="1" applyBorder="1" applyAlignment="1">
      <alignment horizontal="center" vertical="center"/>
    </xf>
    <xf numFmtId="43" fontId="23" fillId="0" borderId="1" xfId="0" applyNumberFormat="1" applyFont="1" applyBorder="1" applyAlignment="1">
      <alignment horizontal="right" vertical="center"/>
    </xf>
    <xf numFmtId="49" fontId="23" fillId="0" borderId="1" xfId="0" applyNumberFormat="1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43" fontId="25" fillId="0" borderId="0" xfId="1" applyFont="1" applyAlignment="1">
      <alignment horizontal="right" vertical="center"/>
    </xf>
    <xf numFmtId="43" fontId="23" fillId="0" borderId="0" xfId="1" applyFont="1" applyBorder="1" applyAlignment="1">
      <alignment horizontal="right" vertical="center"/>
    </xf>
    <xf numFmtId="0" fontId="26" fillId="0" borderId="1" xfId="0" applyFont="1" applyBorder="1" applyAlignment="1">
      <alignment vertical="center"/>
    </xf>
    <xf numFmtId="43" fontId="22" fillId="0" borderId="1" xfId="1" applyFont="1" applyFill="1" applyBorder="1" applyAlignment="1">
      <alignment vertical="center"/>
    </xf>
    <xf numFmtId="43" fontId="22" fillId="0" borderId="5" xfId="1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2" fontId="22" fillId="0" borderId="0" xfId="1" applyNumberFormat="1" applyFont="1" applyBorder="1" applyAlignment="1">
      <alignment vertical="center"/>
    </xf>
    <xf numFmtId="2" fontId="23" fillId="0" borderId="0" xfId="1" applyNumberFormat="1" applyFont="1" applyBorder="1" applyAlignment="1">
      <alignment horizontal="center" vertical="center"/>
    </xf>
    <xf numFmtId="2" fontId="23" fillId="0" borderId="0" xfId="1" applyNumberFormat="1" applyFont="1" applyBorder="1" applyAlignment="1">
      <alignment vertical="center"/>
    </xf>
    <xf numFmtId="2" fontId="23" fillId="4" borderId="1" xfId="1" applyNumberFormat="1" applyFont="1" applyFill="1" applyBorder="1" applyAlignment="1">
      <alignment horizontal="center" vertical="center" wrapText="1"/>
    </xf>
    <xf numFmtId="43" fontId="22" fillId="0" borderId="1" xfId="0" applyNumberFormat="1" applyFont="1" applyBorder="1" applyAlignment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0" fillId="0" borderId="0" xfId="0" applyFill="1"/>
    <xf numFmtId="43" fontId="23" fillId="0" borderId="1" xfId="1" applyFont="1" applyBorder="1" applyAlignment="1">
      <alignment horizontal="left" vertical="center"/>
    </xf>
    <xf numFmtId="0" fontId="22" fillId="2" borderId="1" xfId="0" applyFont="1" applyFill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3" fontId="23" fillId="0" borderId="0" xfId="1" applyFont="1" applyAlignment="1">
      <alignment vertical="center"/>
    </xf>
    <xf numFmtId="49" fontId="23" fillId="2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1" xfId="0" applyFill="1" applyBorder="1"/>
    <xf numFmtId="0" fontId="23" fillId="0" borderId="1" xfId="1" applyNumberFormat="1" applyFont="1" applyBorder="1" applyAlignment="1">
      <alignment horizontal="center" vertical="center"/>
    </xf>
    <xf numFmtId="43" fontId="23" fillId="0" borderId="0" xfId="1" applyFont="1" applyBorder="1" applyAlignment="1">
      <alignment horizontal="left" vertical="center"/>
    </xf>
    <xf numFmtId="0" fontId="23" fillId="2" borderId="1" xfId="0" applyFont="1" applyFill="1" applyBorder="1" applyAlignment="1">
      <alignment vertical="center"/>
    </xf>
    <xf numFmtId="0" fontId="23" fillId="2" borderId="1" xfId="1" applyNumberFormat="1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43" fontId="23" fillId="0" borderId="8" xfId="1" applyFont="1" applyBorder="1" applyAlignment="1">
      <alignment horizontal="right" vertical="center"/>
    </xf>
    <xf numFmtId="43" fontId="23" fillId="0" borderId="8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43" fontId="22" fillId="0" borderId="1" xfId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8" fillId="3" borderId="0" xfId="0" applyFont="1" applyFill="1" applyBorder="1" applyAlignment="1">
      <alignment horizontal="left" vertical="center"/>
    </xf>
    <xf numFmtId="0" fontId="28" fillId="3" borderId="0" xfId="0" applyFont="1" applyFill="1" applyBorder="1" applyAlignment="1">
      <alignment vertical="center"/>
    </xf>
    <xf numFmtId="0" fontId="27" fillId="3" borderId="0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4" borderId="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Normal 3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Relationship Id="rId75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I98"/>
  <sheetViews>
    <sheetView view="pageBreakPreview" topLeftCell="E1" zoomScale="60" zoomScaleNormal="106" workbookViewId="0">
      <pane ySplit="4" topLeftCell="A38" activePane="bottomLeft" state="frozen"/>
      <selection pane="bottomLeft" activeCell="Q46" sqref="Q46"/>
    </sheetView>
  </sheetViews>
  <sheetFormatPr defaultRowHeight="15"/>
  <cols>
    <col min="1" max="1" width="66" customWidth="1"/>
    <col min="2" max="2" width="19.7109375" customWidth="1"/>
    <col min="3" max="3" width="21.42578125" customWidth="1"/>
    <col min="4" max="4" width="25.28515625" customWidth="1"/>
    <col min="5" max="5" width="19.85546875" customWidth="1"/>
    <col min="6" max="6" width="22.85546875" customWidth="1"/>
    <col min="7" max="7" width="15.85546875" customWidth="1"/>
    <col min="8" max="8" width="20.5703125" customWidth="1"/>
    <col min="9" max="9" width="20.85546875" customWidth="1"/>
    <col min="10" max="10" width="25" customWidth="1"/>
    <col min="11" max="11" width="26.140625" customWidth="1"/>
    <col min="12" max="12" width="23.5703125" customWidth="1"/>
    <col min="13" max="13" width="20" customWidth="1"/>
    <col min="14" max="14" width="22.85546875" customWidth="1"/>
    <col min="15" max="15" width="25.28515625" customWidth="1"/>
    <col min="16" max="16" width="21.28515625" customWidth="1"/>
    <col min="17" max="18" width="25.42578125" customWidth="1"/>
    <col min="19" max="19" width="22.42578125" customWidth="1"/>
  </cols>
  <sheetData>
    <row r="4" spans="1:19" s="69" customFormat="1" ht="75">
      <c r="A4" s="63" t="s">
        <v>713</v>
      </c>
      <c r="B4" s="63" t="s">
        <v>42</v>
      </c>
      <c r="C4" s="63" t="s">
        <v>6</v>
      </c>
      <c r="D4" s="63" t="s">
        <v>15</v>
      </c>
      <c r="E4" s="63" t="s">
        <v>85</v>
      </c>
      <c r="F4" s="63" t="s">
        <v>8</v>
      </c>
      <c r="G4" s="64" t="s">
        <v>24</v>
      </c>
      <c r="H4" s="64" t="s">
        <v>26</v>
      </c>
      <c r="I4" s="64" t="s">
        <v>322</v>
      </c>
      <c r="J4" s="45" t="s">
        <v>37</v>
      </c>
      <c r="K4" s="45" t="s">
        <v>321</v>
      </c>
      <c r="L4" s="45" t="s">
        <v>367</v>
      </c>
      <c r="M4" s="64" t="s">
        <v>323</v>
      </c>
      <c r="N4" s="64" t="s">
        <v>324</v>
      </c>
      <c r="O4" s="64" t="s">
        <v>325</v>
      </c>
      <c r="P4" s="65" t="s">
        <v>162</v>
      </c>
      <c r="Q4" s="65" t="s">
        <v>257</v>
      </c>
      <c r="R4" s="65" t="s">
        <v>815</v>
      </c>
      <c r="S4" s="65" t="s">
        <v>463</v>
      </c>
    </row>
    <row r="5" spans="1:19" s="2" customFormat="1" ht="34.5" customHeight="1">
      <c r="A5" s="71" t="s">
        <v>282</v>
      </c>
      <c r="B5" s="20">
        <f>'Min. of Agriculture'!$C$12</f>
        <v>2500000</v>
      </c>
      <c r="C5" s="59">
        <f>'Min. of Agriculture'!$C$17</f>
        <v>96000000</v>
      </c>
      <c r="D5" s="26">
        <f>'Min. of Agriculture'!$C$30</f>
        <v>4300000</v>
      </c>
      <c r="E5" s="26"/>
      <c r="F5" s="25">
        <f>'Min. of Agriculture'!$C$24</f>
        <v>600000</v>
      </c>
      <c r="M5" s="25"/>
      <c r="O5" s="7">
        <f>'Long Term Borrowing MIN OF AGRI'!$C$13</f>
        <v>675000000</v>
      </c>
      <c r="Q5" s="20"/>
      <c r="R5" s="57"/>
      <c r="S5" s="57">
        <f>'AIDS &amp; GRANTS, MIN. OF AGRIC.'!C20</f>
        <v>187700000</v>
      </c>
    </row>
    <row r="6" spans="1:19" s="2" customFormat="1" ht="24.95" customHeight="1">
      <c r="A6" s="27" t="s">
        <v>733</v>
      </c>
      <c r="C6" s="25">
        <f>'COLLEGE OF AGRICULTURE '!$C$13</f>
        <v>12703550</v>
      </c>
    </row>
    <row r="7" spans="1:19" s="2" customFormat="1" ht="38.25" customHeight="1">
      <c r="A7" s="71" t="s">
        <v>734</v>
      </c>
      <c r="C7" s="25">
        <f>'COLLEGE OF AGRICULTURAL TECH'!C13</f>
        <v>3300000</v>
      </c>
      <c r="D7" s="56">
        <f>'COLLEGE OF AGRICULTURAL TECH'!C19</f>
        <v>27800000</v>
      </c>
    </row>
    <row r="8" spans="1:19" s="2" customFormat="1" ht="24.95" customHeight="1">
      <c r="A8" s="27" t="s">
        <v>284</v>
      </c>
      <c r="B8" s="25">
        <f>'MINISTRY OF YOUTHS &amp; SPORTS '!$C$14</f>
        <v>20000000</v>
      </c>
      <c r="C8" s="57">
        <f>'MINISTRY OF YOUTHS &amp; SPORTS '!$C$22</f>
        <v>0</v>
      </c>
      <c r="D8" s="25"/>
      <c r="E8" s="25"/>
    </row>
    <row r="9" spans="1:19" s="2" customFormat="1" ht="24.95" customHeight="1">
      <c r="A9" s="27" t="s">
        <v>285</v>
      </c>
      <c r="D9" s="25">
        <f>'MINISTRY OF ARTS CULT.&amp;TOURISM'!$C$12</f>
        <v>20000000</v>
      </c>
      <c r="E9" s="25"/>
    </row>
    <row r="10" spans="1:19" s="2" customFormat="1" ht="24.95" customHeight="1">
      <c r="A10" s="27" t="s">
        <v>286</v>
      </c>
      <c r="D10" s="25">
        <f>'EDO STATE ARTS COUNCIL'!$C$12</f>
        <v>2000000</v>
      </c>
      <c r="E10" s="25"/>
    </row>
    <row r="11" spans="1:19" s="2" customFormat="1" ht="24.95" customHeight="1">
      <c r="A11" s="27" t="s">
        <v>287</v>
      </c>
      <c r="C11" s="25">
        <f>'MINISTRY OF COMMERCE &amp; INDUSTRY'!$C$11</f>
        <v>102900000</v>
      </c>
      <c r="D11" s="25">
        <f>'MINISTRY OF COMMERCE &amp; INDUSTRY'!$C$21</f>
        <v>2000000</v>
      </c>
      <c r="E11" s="25"/>
      <c r="G11" s="25">
        <f>'MINISTRY OF COMMERCE &amp; INDUSTRY'!$C$27</f>
        <v>150000</v>
      </c>
      <c r="H11" s="25">
        <f>'MINISTRY OF COMMERCE &amp; INDUSTRY'!$C$31</f>
        <v>7100000</v>
      </c>
      <c r="I11" s="25"/>
    </row>
    <row r="12" spans="1:19" s="2" customFormat="1" ht="24.95" customHeight="1">
      <c r="A12" s="27" t="s">
        <v>754</v>
      </c>
      <c r="B12" s="25">
        <f>'INTERNAL REVENUE SERVICE'!$C$26</f>
        <v>320000000</v>
      </c>
      <c r="C12" s="25">
        <f>'INTERNAL REVENUE SERVICE'!$C$35</f>
        <v>1208500000</v>
      </c>
      <c r="D12" s="24"/>
      <c r="F12" s="25">
        <f>'INTERNAL REVENUE SERVICE'!$C$46</f>
        <v>531500000</v>
      </c>
      <c r="J12" s="20">
        <f>'INTERNAL REVENUE SERVICE'!$C$13</f>
        <v>23069140956</v>
      </c>
      <c r="K12" s="25"/>
      <c r="L12" s="25"/>
    </row>
    <row r="13" spans="1:19" s="2" customFormat="1" ht="24.95" customHeight="1">
      <c r="A13" s="27" t="s">
        <v>290</v>
      </c>
      <c r="G13" s="25"/>
      <c r="H13" s="25">
        <f>'OFFICE OF THE AUDITOR GENERAL S'!$C$12</f>
        <v>10500000</v>
      </c>
      <c r="I13" s="25"/>
    </row>
    <row r="14" spans="1:19" s="2" customFormat="1" ht="36" customHeight="1">
      <c r="A14" s="71" t="s">
        <v>291</v>
      </c>
      <c r="H14" s="25">
        <f>'OFFICE OF THE AUDITOR GENERAL L'!$C$11</f>
        <v>800000000</v>
      </c>
      <c r="I14" s="25"/>
    </row>
    <row r="15" spans="1:19" s="2" customFormat="1" ht="35.1" customHeight="1">
      <c r="A15" s="27" t="s">
        <v>292</v>
      </c>
      <c r="B15" s="25"/>
      <c r="C15" s="25">
        <f>'MINISTRY OF INFORMATION &amp; ORIEN'!$C$13</f>
        <v>250000</v>
      </c>
    </row>
    <row r="16" spans="1:19" s="2" customFormat="1" ht="35.1" customHeight="1">
      <c r="A16" s="27" t="s">
        <v>293</v>
      </c>
      <c r="C16" s="57"/>
      <c r="D16" s="25">
        <f>'EDO BROADCASTING SERVICE '!$C$12</f>
        <v>142000000</v>
      </c>
      <c r="E16" s="25"/>
    </row>
    <row r="17" spans="1:19" s="2" customFormat="1" ht="35.1" customHeight="1">
      <c r="A17" s="60" t="s">
        <v>294</v>
      </c>
      <c r="D17" s="25">
        <f>'BENDEL NEWSPAPERS COMPANY'!$C$12</f>
        <v>14400000</v>
      </c>
      <c r="E17" s="25"/>
    </row>
    <row r="18" spans="1:19" s="2" customFormat="1" ht="35.1" customHeight="1">
      <c r="A18" s="27" t="s">
        <v>295</v>
      </c>
      <c r="D18" s="25">
        <f>' GOVERNMENT PRINTING PRESS'!$C$12</f>
        <v>100000</v>
      </c>
      <c r="E18" s="25"/>
    </row>
    <row r="19" spans="1:19" s="2" customFormat="1" ht="35.1" customHeight="1">
      <c r="A19" s="60" t="s">
        <v>296</v>
      </c>
      <c r="B19" s="25">
        <f>'MINISTRY OF HEALTH'!$C$12</f>
        <v>5500000</v>
      </c>
      <c r="C19" s="25">
        <f>'MINISTRY OF HEALTH'!$C$17</f>
        <v>40100000</v>
      </c>
      <c r="F19" s="25">
        <f>'MINISTRY OF HEALTH'!$C$31</f>
        <v>12500000</v>
      </c>
      <c r="S19" s="57">
        <f>'AIDS &amp; GRANTS, MIN. OF HEALTH'!C12</f>
        <v>1902975067</v>
      </c>
    </row>
    <row r="20" spans="1:19" s="2" customFormat="1" ht="35.1" customHeight="1">
      <c r="A20" s="27" t="s">
        <v>297</v>
      </c>
      <c r="C20" s="57">
        <f>'HOSPITAL MANAGEMENT BOARD'!$C$12</f>
        <v>694616844.48000002</v>
      </c>
      <c r="D20" s="25"/>
      <c r="E20" s="25"/>
    </row>
    <row r="21" spans="1:19" s="2" customFormat="1" ht="35.1" customHeight="1">
      <c r="A21" s="71" t="s">
        <v>298</v>
      </c>
      <c r="C21" s="25">
        <f>'MINISTRY OF WOMEN AFFAIRS &amp; SOC'!$C$12</f>
        <v>2800000</v>
      </c>
      <c r="D21" s="25">
        <f>'MINISTRY OF WOMEN AFFAIRS &amp; SOC'!$C$17</f>
        <v>200000</v>
      </c>
      <c r="E21" s="25"/>
      <c r="S21" s="57">
        <f>'AIDS &amp; GRANTS, MIN. OF Women Af'!C12</f>
        <v>500000000</v>
      </c>
    </row>
    <row r="22" spans="1:19" s="2" customFormat="1" ht="35.1" customHeight="1">
      <c r="A22" s="27" t="s">
        <v>299</v>
      </c>
      <c r="C22" s="25">
        <f>'JUDICIARY- HIGH COURT'!$C$10</f>
        <v>231000000</v>
      </c>
      <c r="E22" s="25">
        <f>'JUDICIARY- HIGH COURT'!$C$15</f>
        <v>18000000</v>
      </c>
    </row>
    <row r="23" spans="1:19" s="2" customFormat="1" ht="35.1" customHeight="1">
      <c r="A23" s="27" t="s">
        <v>300</v>
      </c>
      <c r="C23" s="20">
        <f>'JUDICIARY- CUSTOMARY COURT'!$C$13</f>
        <v>0</v>
      </c>
      <c r="E23" s="25">
        <f>'JUDICIARY- CUSTOMARY COURT'!$C$17</f>
        <v>0</v>
      </c>
    </row>
    <row r="24" spans="1:19" s="2" customFormat="1" ht="35.1" customHeight="1">
      <c r="A24" s="60" t="s">
        <v>301</v>
      </c>
      <c r="C24" s="25">
        <f>'MINISTRY OF ENERGY AND WATER'!$C$12</f>
        <v>11940000</v>
      </c>
      <c r="S24" s="57">
        <f>'AIDS &amp; GRANTS, MIN. OF ENERGY &amp;'!C12</f>
        <v>878275000</v>
      </c>
    </row>
    <row r="25" spans="1:19" s="2" customFormat="1" ht="35.1" customHeight="1">
      <c r="A25" s="27" t="s">
        <v>302</v>
      </c>
      <c r="C25" s="25">
        <f>'URBAN WATER BOARD'!$C$12</f>
        <v>9840000</v>
      </c>
      <c r="D25" s="25">
        <f>'URBAN WATER BOARD'!$C$18</f>
        <v>25601000</v>
      </c>
    </row>
    <row r="26" spans="1:19" s="2" customFormat="1" ht="35.1" customHeight="1">
      <c r="A26" s="27" t="s">
        <v>303</v>
      </c>
      <c r="C26" s="25">
        <f>'RURAL ELECTRICITY BOARD'!$C$12</f>
        <v>2000000</v>
      </c>
    </row>
    <row r="27" spans="1:19" s="2" customFormat="1" ht="35.1" customHeight="1">
      <c r="A27" s="27" t="s">
        <v>304</v>
      </c>
      <c r="C27" s="25">
        <f>'MINISTRY OF TRANSPORT'!$C$12</f>
        <v>8000000</v>
      </c>
      <c r="D27" s="25">
        <f>'MINISTRY OF TRANSPORT'!$C$18</f>
        <v>162000000</v>
      </c>
    </row>
    <row r="28" spans="1:19" s="2" customFormat="1" ht="35.1" customHeight="1">
      <c r="A28" s="27" t="s">
        <v>305</v>
      </c>
      <c r="D28" s="25"/>
    </row>
    <row r="29" spans="1:19" s="2" customFormat="1" ht="35.1" customHeight="1">
      <c r="A29" s="27" t="s">
        <v>306</v>
      </c>
      <c r="C29" s="25">
        <f>'MINISTRY OF LANDS AND SURVEYS'!$C$13</f>
        <v>450000000</v>
      </c>
      <c r="F29" s="25">
        <f>'MINISTRY OF LANDS AND SURVEYS'!$C$25</f>
        <v>3600000</v>
      </c>
      <c r="I29" s="6"/>
      <c r="M29" s="25">
        <f>'MINISTRY OF LANDS AND SURVEYS'!$C$29</f>
        <v>360000000</v>
      </c>
    </row>
    <row r="30" spans="1:19" s="2" customFormat="1" ht="35.1" customHeight="1">
      <c r="A30" s="27" t="s">
        <v>307</v>
      </c>
      <c r="C30" s="25">
        <f>'MINISTRY OF WORKS'!$C$12</f>
        <v>31000000</v>
      </c>
      <c r="D30" s="25">
        <f>'MINISTRY OF WORKS'!$C$27</f>
        <v>2500000</v>
      </c>
      <c r="E30" s="57">
        <f>'MINISTRY OF WORKS'!$C$20</f>
        <v>165000000</v>
      </c>
      <c r="F30" s="25">
        <f>'MINISTRY OF WORKS'!$C$23</f>
        <v>1500000</v>
      </c>
    </row>
    <row r="31" spans="1:19" s="2" customFormat="1" ht="35.1" customHeight="1">
      <c r="A31" s="27" t="s">
        <v>657</v>
      </c>
      <c r="C31" s="25"/>
      <c r="F31" s="25">
        <f>'INDEPENDENT ELECTORAL COMM.'!$C$16</f>
        <v>22800000</v>
      </c>
    </row>
    <row r="32" spans="1:19" s="2" customFormat="1" ht="35.1" customHeight="1">
      <c r="A32" s="27" t="s">
        <v>308</v>
      </c>
      <c r="C32" s="25">
        <f>'MINISTRY OF BASIC EDUCATION'!$C$12</f>
        <v>0</v>
      </c>
      <c r="M32" s="57">
        <f>'MINISTRY OF BASIC EDUCATION'!$C$21</f>
        <v>0</v>
      </c>
      <c r="Q32" s="57"/>
    </row>
    <row r="33" spans="1:19" s="2" customFormat="1" ht="35.1" customHeight="1">
      <c r="A33" s="71" t="s">
        <v>309</v>
      </c>
      <c r="C33" s="26">
        <f>'MIN. OF  EDUCATION'!$C$13</f>
        <v>65850000</v>
      </c>
      <c r="M33" s="25">
        <f>'MIN. OF  EDUCATION'!$C$22</f>
        <v>5000000</v>
      </c>
      <c r="Q33" s="6">
        <f>'AIDS &amp; GRANTS, MIN. OF EDUCA'!$C$12</f>
        <v>1390000000</v>
      </c>
      <c r="R33" s="6"/>
      <c r="S33" s="6"/>
    </row>
    <row r="34" spans="1:19" s="2" customFormat="1" ht="35.1" customHeight="1">
      <c r="A34" s="27" t="s">
        <v>310</v>
      </c>
      <c r="C34" s="25">
        <f>' MINISTRY OF ENVIRONMENT'!$C$13</f>
        <v>56855000</v>
      </c>
      <c r="E34" s="25">
        <f>' MINISTRY OF ENVIRONMENT'!$C$22</f>
        <v>11000000</v>
      </c>
      <c r="O34" s="57">
        <f>'Long Term Borro.MINISTRY OF ENV'!$C$13</f>
        <v>1000000000</v>
      </c>
    </row>
    <row r="35" spans="1:19" s="2" customFormat="1" ht="35.1" customHeight="1">
      <c r="A35" s="27" t="s">
        <v>311</v>
      </c>
      <c r="B35" s="25"/>
      <c r="C35" s="25">
        <f>'WASTE MANAGEMENT BOARD'!$C$12</f>
        <v>101500000</v>
      </c>
      <c r="D35" s="25"/>
      <c r="E35" s="25">
        <f>'WASTE MANAGEMENT BOARD'!$C$18</f>
        <v>57450000</v>
      </c>
      <c r="F35" s="25">
        <f>'WASTE MANAGEMENT BOARD'!$C$26</f>
        <v>100000</v>
      </c>
    </row>
    <row r="36" spans="1:19" s="2" customFormat="1" ht="35.1" customHeight="1">
      <c r="A36" s="27" t="s">
        <v>312</v>
      </c>
      <c r="B36" s="25">
        <f>'FORESTRY MGT &amp; UTILISATION'!$C$13</f>
        <v>60000000</v>
      </c>
      <c r="C36" s="25">
        <f>'FORESTRY MGT &amp; UTILISATION'!$C$17</f>
        <v>146008000</v>
      </c>
      <c r="D36" s="25"/>
      <c r="E36" s="25">
        <f>'FORESTRY MGT &amp; UTILISATION'!$C$27</f>
        <v>55000000</v>
      </c>
      <c r="M36" s="57">
        <f>'FORESTRY MGT &amp; UTILISATION'!C32</f>
        <v>100000000</v>
      </c>
    </row>
    <row r="37" spans="1:19" s="2" customFormat="1" ht="35.1" customHeight="1">
      <c r="A37" s="70" t="s">
        <v>630</v>
      </c>
      <c r="B37" s="49">
        <f>'MINISTRY OF EST &amp; SPECIAL DUTI.'!$C$13</f>
        <v>2000000</v>
      </c>
      <c r="C37" s="25">
        <f>'MINISTRY OF EST &amp; SPECIAL DUTI.'!$C$18</f>
        <v>3700000</v>
      </c>
    </row>
    <row r="38" spans="1:19" s="2" customFormat="1" ht="35.1" customHeight="1">
      <c r="A38" s="60" t="s">
        <v>313</v>
      </c>
      <c r="C38" s="25">
        <f>'MINISTRY OF JUSTICE'!$C$14</f>
        <v>115500000</v>
      </c>
    </row>
    <row r="39" spans="1:19" s="2" customFormat="1" ht="35.1" customHeight="1">
      <c r="A39" s="27" t="s">
        <v>651</v>
      </c>
      <c r="C39" s="20">
        <f>'MINISTRY OF SOLID MINER,OIL&amp;GAS'!$C$13</f>
        <v>120250000</v>
      </c>
    </row>
    <row r="40" spans="1:19" s="2" customFormat="1" ht="35.1" customHeight="1">
      <c r="A40" s="27" t="s">
        <v>318</v>
      </c>
      <c r="C40" s="61">
        <f>'EDO DEV. &amp; PLANNING AUTHORITY'!$C$12</f>
        <v>1300000</v>
      </c>
      <c r="D40" s="49">
        <f>'EDO DEV. &amp; PLANNING AUTHORITY'!$C$24</f>
        <v>44260000</v>
      </c>
      <c r="I40" s="25">
        <f>'EDO DEV. &amp; PLANNING AUTHORITY'!$C$34</f>
        <v>169156319</v>
      </c>
      <c r="M40" s="6">
        <f>'EDO DEV. &amp; PLANNING AUTHORITY'!$C$52</f>
        <v>3460000</v>
      </c>
      <c r="Q40" s="57">
        <f>'AIDS &amp; GRANTS, MIN. OF ENERGY &amp;'!$C$12</f>
        <v>878275000</v>
      </c>
    </row>
    <row r="41" spans="1:19" s="2" customFormat="1" ht="35.1" customHeight="1">
      <c r="A41" s="27" t="s">
        <v>315</v>
      </c>
      <c r="C41" s="61">
        <f>'HOUSING &amp; URBAN DEVELOPMENT'!$C$13</f>
        <v>429000000</v>
      </c>
      <c r="D41" s="49">
        <f>'HOUSING &amp; URBAN DEVELOPMENT'!$C$23</f>
        <v>1650000</v>
      </c>
      <c r="E41" s="57">
        <f>'HOUSING &amp; URBAN DEVELOPMENT'!$C$19</f>
        <v>55000000</v>
      </c>
      <c r="I41" s="25"/>
      <c r="Q41" s="57"/>
      <c r="R41" s="57"/>
    </row>
    <row r="42" spans="1:19" s="2" customFormat="1" ht="35.1" customHeight="1">
      <c r="A42" s="71" t="s">
        <v>316</v>
      </c>
      <c r="C42" s="25">
        <f>'DIR. OF INFO.&amp;COMM. TECH.'!C13</f>
        <v>300000</v>
      </c>
      <c r="E42" s="25">
        <f>'DIR. OF INFO.&amp;COMM. TECH.'!$C$17</f>
        <v>750000</v>
      </c>
    </row>
    <row r="43" spans="1:19" s="2" customFormat="1" ht="35.1" customHeight="1">
      <c r="A43" s="27" t="s">
        <v>317</v>
      </c>
      <c r="C43" s="61">
        <f>'EDO STATE LIAISON OFFICE, Abuja'!$C$13</f>
        <v>3000000</v>
      </c>
      <c r="D43" s="25"/>
    </row>
    <row r="44" spans="1:19" s="2" customFormat="1" ht="35.1" customHeight="1">
      <c r="A44" s="27" t="s">
        <v>319</v>
      </c>
      <c r="N44" s="7"/>
      <c r="P44" s="25">
        <f>'MINISTRY OF FINANCE'!$C$13</f>
        <v>21048990.91</v>
      </c>
    </row>
    <row r="45" spans="1:19" s="2" customFormat="1" ht="35.1" customHeight="1">
      <c r="A45" s="27" t="s">
        <v>811</v>
      </c>
      <c r="N45" s="7"/>
      <c r="P45" s="25"/>
      <c r="Q45" s="147">
        <f>'FEDERATION ACCOUNT'!C28</f>
        <v>5500000000</v>
      </c>
      <c r="R45" s="57">
        <f>'CDF, Min. Of Finance'!C12</f>
        <v>2000000000</v>
      </c>
    </row>
    <row r="46" spans="1:19" s="2" customFormat="1" ht="35.1" customHeight="1">
      <c r="A46" s="70" t="s">
        <v>326</v>
      </c>
      <c r="O46" s="7">
        <f>'Long Term Borr. MINISTRY OF BUD'!$C$13</f>
        <v>23325000000</v>
      </c>
      <c r="Q46" s="57">
        <f>'AIDS &amp; GRANTS, MIN. OF BUDGET'!$C$13</f>
        <v>4500000000</v>
      </c>
      <c r="R46" s="57"/>
      <c r="S46" s="57">
        <f>'AIDS &amp; GRANTS, MIN. OF BUDGET'!C22</f>
        <v>5100000000</v>
      </c>
    </row>
    <row r="47" spans="1:19" s="2" customFormat="1" ht="35.1" customHeight="1">
      <c r="A47" s="60" t="s">
        <v>627</v>
      </c>
      <c r="C47" s="57">
        <f>'EDO STATE LIAISON OFFICE, LAGOS'!$C$14</f>
        <v>3000000</v>
      </c>
      <c r="O47" s="7"/>
    </row>
    <row r="48" spans="1:19" s="2" customFormat="1" ht="35.1" customHeight="1">
      <c r="A48" s="60" t="s">
        <v>739</v>
      </c>
      <c r="C48" s="57">
        <f>'Edo University, Iyamho'!C18</f>
        <v>108000000</v>
      </c>
      <c r="O48" s="7"/>
    </row>
    <row r="49" spans="1:35" s="2" customFormat="1" ht="35.1" customHeight="1">
      <c r="A49" s="60" t="s">
        <v>740</v>
      </c>
      <c r="C49" s="57">
        <f>'COLL OF EDUC, IGUEBEN'!C18</f>
        <v>17753000</v>
      </c>
      <c r="O49" s="7"/>
    </row>
    <row r="50" spans="1:35" s="2" customFormat="1" ht="35.1" customHeight="1">
      <c r="A50" s="60" t="s">
        <v>741</v>
      </c>
      <c r="C50" s="57">
        <f>'COLL OF EDUC, EKIADOLOR'!C18</f>
        <v>32000000</v>
      </c>
      <c r="O50" s="7"/>
    </row>
    <row r="51" spans="1:35" s="2" customFormat="1" ht="35.1" customHeight="1">
      <c r="A51" s="60" t="s">
        <v>764</v>
      </c>
      <c r="C51" s="57">
        <f>AAU!$C$13</f>
        <v>3378318373</v>
      </c>
      <c r="O51" s="7"/>
    </row>
    <row r="52" spans="1:35" s="2" customFormat="1" ht="35.1" customHeight="1">
      <c r="A52" s="27" t="s">
        <v>817</v>
      </c>
      <c r="Q52" s="57">
        <f>SUBEB!C12</f>
        <v>1719876876</v>
      </c>
    </row>
    <row r="53" spans="1:35" s="2" customFormat="1" ht="35.1" customHeight="1">
      <c r="A53" s="62" t="s">
        <v>320</v>
      </c>
      <c r="B53" s="7">
        <f>SUM(B5:B52)</f>
        <v>410000000</v>
      </c>
      <c r="C53" s="7">
        <f t="shared" ref="C53:W53" si="0">SUM(C5:C52)</f>
        <v>7487284767.4799995</v>
      </c>
      <c r="D53" s="7">
        <f t="shared" si="0"/>
        <v>448811000</v>
      </c>
      <c r="E53" s="7">
        <f t="shared" si="0"/>
        <v>362200000</v>
      </c>
      <c r="F53" s="7">
        <f t="shared" si="0"/>
        <v>572600000</v>
      </c>
      <c r="G53" s="7">
        <f t="shared" si="0"/>
        <v>150000</v>
      </c>
      <c r="H53" s="7">
        <f t="shared" si="0"/>
        <v>817600000</v>
      </c>
      <c r="I53" s="7">
        <f>SUM(I5:I52)</f>
        <v>169156319</v>
      </c>
      <c r="J53" s="7">
        <f t="shared" si="0"/>
        <v>23069140956</v>
      </c>
      <c r="K53" s="7">
        <f t="shared" si="0"/>
        <v>0</v>
      </c>
      <c r="L53" s="7">
        <f t="shared" si="0"/>
        <v>0</v>
      </c>
      <c r="M53" s="7">
        <f t="shared" si="0"/>
        <v>468460000</v>
      </c>
      <c r="N53" s="7">
        <f t="shared" si="0"/>
        <v>0</v>
      </c>
      <c r="O53" s="7">
        <f t="shared" si="0"/>
        <v>25000000000</v>
      </c>
      <c r="P53" s="7">
        <f t="shared" si="0"/>
        <v>21048990.91</v>
      </c>
      <c r="Q53" s="7">
        <f t="shared" si="0"/>
        <v>13988151876</v>
      </c>
      <c r="R53" s="7">
        <f t="shared" si="0"/>
        <v>2000000000</v>
      </c>
      <c r="S53" s="7">
        <f t="shared" si="0"/>
        <v>8568950067</v>
      </c>
      <c r="T53" s="7">
        <f t="shared" si="0"/>
        <v>0</v>
      </c>
      <c r="U53" s="7">
        <f t="shared" si="0"/>
        <v>0</v>
      </c>
      <c r="V53" s="7">
        <f t="shared" si="0"/>
        <v>0</v>
      </c>
      <c r="W53" s="7">
        <f t="shared" si="0"/>
        <v>0</v>
      </c>
    </row>
    <row r="54" spans="1:3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1:3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spans="1:3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1:3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1:3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1:3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1:3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1:3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1:3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5" spans="1:35" ht="21">
      <c r="A95" s="41"/>
    </row>
    <row r="96" spans="1:35" ht="21">
      <c r="A96" s="41"/>
    </row>
    <row r="97" spans="1:1" ht="21">
      <c r="A97" s="41"/>
    </row>
    <row r="98" spans="1:1" ht="21">
      <c r="A98" s="41"/>
    </row>
  </sheetData>
  <printOptions horizontalCentered="1" verticalCentered="1"/>
  <pageMargins left="0.17" right="0.36" top="0.39" bottom="0.16" header="0.3" footer="0.18"/>
  <pageSetup scale="2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6"/>
  <sheetViews>
    <sheetView view="pageBreakPreview" zoomScale="69" zoomScaleSheetLayoutView="69" workbookViewId="0">
      <selection activeCell="B12" sqref="B12"/>
    </sheetView>
  </sheetViews>
  <sheetFormatPr defaultRowHeight="15"/>
  <cols>
    <col min="1" max="1" width="24.28515625" customWidth="1"/>
    <col min="2" max="2" width="64.5703125" customWidth="1"/>
    <col min="3" max="3" width="26.42578125" customWidth="1"/>
    <col min="4" max="4" width="23" customWidth="1"/>
    <col min="5" max="5" width="21.85546875" customWidth="1"/>
    <col min="6" max="6" width="22.5703125" customWidth="1"/>
  </cols>
  <sheetData>
    <row r="1" spans="1:6" ht="48.75">
      <c r="A1" s="394" t="s">
        <v>703</v>
      </c>
      <c r="B1" s="394"/>
      <c r="C1" s="394"/>
      <c r="D1" s="394"/>
      <c r="E1" s="394"/>
      <c r="F1" s="394"/>
    </row>
    <row r="2" spans="1:6" ht="20.25">
      <c r="A2" s="252"/>
      <c r="B2" s="252"/>
      <c r="C2" s="252"/>
      <c r="D2" s="252"/>
      <c r="E2" s="252"/>
      <c r="F2" s="252"/>
    </row>
    <row r="3" spans="1:6" ht="20.25">
      <c r="A3" s="252"/>
      <c r="B3" s="252"/>
      <c r="C3" s="252"/>
      <c r="D3" s="252"/>
      <c r="E3" s="252"/>
      <c r="F3" s="252"/>
    </row>
    <row r="4" spans="1:6" ht="20.25">
      <c r="A4" s="393" t="s">
        <v>56</v>
      </c>
      <c r="B4" s="393"/>
      <c r="C4" s="393"/>
      <c r="D4" s="393"/>
      <c r="E4" s="393"/>
      <c r="F4" s="252"/>
    </row>
    <row r="5" spans="1:6" ht="20.25">
      <c r="A5" s="171" t="s">
        <v>1</v>
      </c>
      <c r="B5" s="172" t="s">
        <v>605</v>
      </c>
      <c r="C5" s="172"/>
      <c r="D5" s="171"/>
      <c r="E5" s="171"/>
      <c r="F5" s="169"/>
    </row>
    <row r="6" spans="1:6" ht="20.25">
      <c r="A6" s="393" t="s">
        <v>606</v>
      </c>
      <c r="B6" s="393"/>
      <c r="C6" s="393"/>
      <c r="D6" s="393"/>
      <c r="E6" s="171"/>
      <c r="F6" s="253"/>
    </row>
    <row r="7" spans="1:6" ht="20.25">
      <c r="A7" s="393" t="s">
        <v>213</v>
      </c>
      <c r="B7" s="393"/>
      <c r="C7" s="393"/>
      <c r="D7" s="393"/>
      <c r="E7" s="393"/>
      <c r="F7" s="169"/>
    </row>
    <row r="8" spans="1:6" ht="19.5">
      <c r="A8" s="169"/>
      <c r="B8" s="169"/>
      <c r="C8" s="169"/>
      <c r="D8" s="169"/>
      <c r="E8" s="169"/>
      <c r="F8" s="169"/>
    </row>
    <row r="9" spans="1:6" s="66" customFormat="1" ht="60.75">
      <c r="A9" s="221" t="s">
        <v>3</v>
      </c>
      <c r="B9" s="221" t="s">
        <v>5</v>
      </c>
      <c r="C9" s="221" t="s">
        <v>342</v>
      </c>
      <c r="D9" s="221" t="s">
        <v>342</v>
      </c>
      <c r="E9" s="221" t="s">
        <v>333</v>
      </c>
      <c r="F9" s="221" t="s">
        <v>332</v>
      </c>
    </row>
    <row r="10" spans="1:6" ht="38.25" customHeight="1">
      <c r="A10" s="224"/>
      <c r="B10" s="224"/>
      <c r="C10" s="221">
        <v>2017</v>
      </c>
      <c r="D10" s="221">
        <v>2016</v>
      </c>
      <c r="E10" s="221" t="s">
        <v>819</v>
      </c>
      <c r="F10" s="221">
        <v>2015</v>
      </c>
    </row>
    <row r="11" spans="1:6" ht="15.75" customHeight="1">
      <c r="A11" s="165"/>
      <c r="B11" s="165"/>
      <c r="C11" s="165"/>
      <c r="D11" s="254"/>
      <c r="E11" s="165"/>
      <c r="F11" s="165"/>
    </row>
    <row r="12" spans="1:6" ht="24.95" customHeight="1">
      <c r="A12" s="189">
        <v>12020700</v>
      </c>
      <c r="B12" s="178" t="s">
        <v>587</v>
      </c>
      <c r="C12" s="202">
        <f>SUM(C15:C17)</f>
        <v>20000000</v>
      </c>
      <c r="D12" s="202">
        <v>30000000</v>
      </c>
      <c r="E12" s="202">
        <f>SUM(E15:E17)</f>
        <v>1401205</v>
      </c>
      <c r="F12" s="202">
        <f>SUM(F15:F17)</f>
        <v>2202500</v>
      </c>
    </row>
    <row r="13" spans="1:6" ht="24.95" customHeight="1">
      <c r="A13" s="189"/>
      <c r="B13" s="178"/>
      <c r="C13" s="202"/>
      <c r="D13" s="202"/>
      <c r="E13" s="202"/>
      <c r="F13" s="202"/>
    </row>
    <row r="14" spans="1:6" ht="24.95" customHeight="1">
      <c r="A14" s="190">
        <v>12020709</v>
      </c>
      <c r="B14" s="165" t="s">
        <v>588</v>
      </c>
      <c r="C14" s="201">
        <f>SUM(C15:C17)</f>
        <v>20000000</v>
      </c>
      <c r="D14" s="201">
        <v>30000000</v>
      </c>
      <c r="E14" s="201">
        <f>SUM(E15:E17)</f>
        <v>1401205</v>
      </c>
      <c r="F14" s="201">
        <f>SUM(F15:F17)</f>
        <v>2202500</v>
      </c>
    </row>
    <row r="15" spans="1:6" ht="24.95" customHeight="1">
      <c r="A15" s="196" t="s">
        <v>591</v>
      </c>
      <c r="B15" s="165" t="s">
        <v>16</v>
      </c>
      <c r="C15" s="201">
        <v>18000000</v>
      </c>
      <c r="D15" s="201">
        <v>18000000</v>
      </c>
      <c r="E15" s="201">
        <v>1401205</v>
      </c>
      <c r="F15" s="201">
        <v>2202500</v>
      </c>
    </row>
    <row r="16" spans="1:6" ht="24.95" customHeight="1">
      <c r="A16" s="196" t="s">
        <v>592</v>
      </c>
      <c r="B16" s="165" t="s">
        <v>17</v>
      </c>
      <c r="C16" s="201">
        <v>2000000</v>
      </c>
      <c r="D16" s="201">
        <v>2000000</v>
      </c>
      <c r="E16" s="201">
        <v>0</v>
      </c>
      <c r="F16" s="201">
        <v>0</v>
      </c>
    </row>
    <row r="17" spans="1:6" ht="24.95" customHeight="1">
      <c r="A17" s="196" t="s">
        <v>593</v>
      </c>
      <c r="B17" s="165" t="s">
        <v>407</v>
      </c>
      <c r="C17" s="201"/>
      <c r="D17" s="201">
        <v>10000000</v>
      </c>
      <c r="E17" s="201">
        <v>0</v>
      </c>
      <c r="F17" s="201">
        <v>0</v>
      </c>
    </row>
    <row r="18" spans="1:6" ht="19.5">
      <c r="A18" s="190"/>
      <c r="B18" s="165"/>
      <c r="C18" s="201"/>
      <c r="D18" s="201"/>
      <c r="E18" s="201"/>
      <c r="F18" s="201"/>
    </row>
    <row r="19" spans="1:6" ht="19.5">
      <c r="A19" s="190"/>
      <c r="B19" s="165"/>
      <c r="C19" s="201"/>
      <c r="D19" s="201"/>
      <c r="E19" s="201"/>
      <c r="F19" s="201"/>
    </row>
    <row r="20" spans="1:6" ht="20.25">
      <c r="A20" s="190"/>
      <c r="B20" s="167" t="s">
        <v>320</v>
      </c>
      <c r="C20" s="202">
        <f>C12+C19</f>
        <v>20000000</v>
      </c>
      <c r="D20" s="202">
        <f>D12+D19</f>
        <v>30000000</v>
      </c>
      <c r="E20" s="202">
        <f>E12+E19</f>
        <v>1401205</v>
      </c>
      <c r="F20" s="202">
        <f>F12+F19</f>
        <v>2202500</v>
      </c>
    </row>
    <row r="21" spans="1:6" ht="19.5">
      <c r="A21" s="190"/>
      <c r="B21" s="165"/>
      <c r="C21" s="165"/>
      <c r="D21" s="165"/>
      <c r="E21" s="165"/>
      <c r="F21" s="262"/>
    </row>
    <row r="22" spans="1:6">
      <c r="A22" s="11"/>
      <c r="F22" s="12"/>
    </row>
    <row r="23" spans="1:6">
      <c r="A23" s="11"/>
      <c r="F23" s="12"/>
    </row>
    <row r="24" spans="1:6">
      <c r="A24" s="11"/>
      <c r="F24" s="12"/>
    </row>
    <row r="25" spans="1:6">
      <c r="A25" s="11"/>
      <c r="F25" s="12"/>
    </row>
    <row r="26" spans="1:6">
      <c r="A26" s="11"/>
      <c r="F26" s="12"/>
    </row>
    <row r="27" spans="1:6">
      <c r="A27" s="11"/>
      <c r="F27" s="12"/>
    </row>
    <row r="28" spans="1:6">
      <c r="A28" s="11"/>
      <c r="F28" s="12"/>
    </row>
    <row r="29" spans="1:6">
      <c r="A29" s="11"/>
      <c r="F29" s="12"/>
    </row>
    <row r="30" spans="1:6">
      <c r="A30" s="11"/>
      <c r="F30" s="12"/>
    </row>
    <row r="31" spans="1:6">
      <c r="A31" s="11"/>
      <c r="F31" s="12"/>
    </row>
    <row r="32" spans="1:6">
      <c r="F32" s="12"/>
    </row>
    <row r="33" spans="6:6">
      <c r="F33" s="12"/>
    </row>
    <row r="34" spans="6:6">
      <c r="F34" s="12"/>
    </row>
    <row r="35" spans="6:6">
      <c r="F35" s="12"/>
    </row>
    <row r="36" spans="6:6">
      <c r="F36" s="12"/>
    </row>
    <row r="37" spans="6:6">
      <c r="F37" s="12"/>
    </row>
    <row r="38" spans="6:6">
      <c r="F38" s="12"/>
    </row>
    <row r="39" spans="6:6">
      <c r="F39" s="12"/>
    </row>
    <row r="40" spans="6:6">
      <c r="F40" s="12"/>
    </row>
    <row r="41" spans="6:6">
      <c r="F41" s="12"/>
    </row>
    <row r="42" spans="6:6">
      <c r="F42" s="12"/>
    </row>
    <row r="43" spans="6:6">
      <c r="F43" s="12"/>
    </row>
    <row r="44" spans="6:6">
      <c r="F44" s="12"/>
    </row>
    <row r="45" spans="6:6">
      <c r="F45" s="12"/>
    </row>
    <row r="46" spans="6:6">
      <c r="F46" s="12"/>
    </row>
    <row r="47" spans="6:6">
      <c r="F47" s="12"/>
    </row>
    <row r="48" spans="6:6">
      <c r="F48" s="12"/>
    </row>
    <row r="49" spans="6:6">
      <c r="F49" s="12"/>
    </row>
    <row r="50" spans="6:6">
      <c r="F50" s="12"/>
    </row>
    <row r="51" spans="6:6">
      <c r="F51" s="12"/>
    </row>
    <row r="52" spans="6:6">
      <c r="F52" s="12"/>
    </row>
    <row r="53" spans="6:6">
      <c r="F53" s="12"/>
    </row>
    <row r="54" spans="6:6">
      <c r="F54" s="12"/>
    </row>
    <row r="55" spans="6:6">
      <c r="F55" s="12"/>
    </row>
    <row r="56" spans="6:6">
      <c r="F56" s="12"/>
    </row>
    <row r="57" spans="6:6">
      <c r="F57" s="12"/>
    </row>
    <row r="58" spans="6:6">
      <c r="F58" s="12"/>
    </row>
    <row r="59" spans="6:6">
      <c r="F59" s="12"/>
    </row>
    <row r="60" spans="6:6">
      <c r="F60" s="12"/>
    </row>
    <row r="61" spans="6:6">
      <c r="F61" s="12"/>
    </row>
    <row r="62" spans="6:6">
      <c r="F62" s="12"/>
    </row>
    <row r="63" spans="6:6">
      <c r="F63" s="12"/>
    </row>
    <row r="64" spans="6:6">
      <c r="F64" s="12"/>
    </row>
    <row r="65" spans="6:6">
      <c r="F65" s="12"/>
    </row>
    <row r="66" spans="6:6">
      <c r="F66" s="12"/>
    </row>
  </sheetData>
  <mergeCells count="4">
    <mergeCell ref="A7:E7"/>
    <mergeCell ref="A1:F1"/>
    <mergeCell ref="A4:E4"/>
    <mergeCell ref="A6:D6"/>
  </mergeCells>
  <pageMargins left="0.7" right="0.7" top="0.75" bottom="0.75" header="0.3" footer="0.3"/>
  <pageSetup scale="61" orientation="landscape" r:id="rId1"/>
  <headerFooter>
    <oddFooter>&amp;R&amp;14Page 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60" workbookViewId="0">
      <selection activeCell="C12" sqref="C12:F18"/>
    </sheetView>
  </sheetViews>
  <sheetFormatPr defaultRowHeight="15"/>
  <cols>
    <col min="1" max="1" width="24.28515625" customWidth="1"/>
    <col min="2" max="2" width="75.28515625" customWidth="1"/>
    <col min="3" max="3" width="24" customWidth="1"/>
    <col min="4" max="4" width="22.28515625" customWidth="1"/>
    <col min="5" max="5" width="20.140625" customWidth="1"/>
    <col min="6" max="6" width="21.42578125" customWidth="1"/>
  </cols>
  <sheetData>
    <row r="1" spans="1:6" ht="48.75">
      <c r="A1" s="394" t="s">
        <v>703</v>
      </c>
      <c r="B1" s="394"/>
      <c r="C1" s="394"/>
      <c r="D1" s="394"/>
      <c r="E1" s="394"/>
      <c r="F1" s="394"/>
    </row>
    <row r="2" spans="1:6" ht="20.25">
      <c r="A2" s="252"/>
      <c r="B2" s="252"/>
      <c r="C2" s="252"/>
      <c r="D2" s="252"/>
      <c r="E2" s="252"/>
      <c r="F2" s="252"/>
    </row>
    <row r="3" spans="1:6" ht="20.25">
      <c r="A3" s="252"/>
      <c r="B3" s="252"/>
      <c r="C3" s="252"/>
      <c r="D3" s="252"/>
      <c r="E3" s="252"/>
      <c r="F3" s="252"/>
    </row>
    <row r="4" spans="1:6" ht="20.25">
      <c r="A4" s="393" t="s">
        <v>406</v>
      </c>
      <c r="B4" s="393"/>
      <c r="C4" s="393"/>
      <c r="D4" s="393"/>
      <c r="E4" s="393"/>
      <c r="F4" s="252"/>
    </row>
    <row r="5" spans="1:6" ht="20.25">
      <c r="A5" s="171" t="s">
        <v>1</v>
      </c>
      <c r="B5" s="264" t="s">
        <v>605</v>
      </c>
      <c r="C5" s="264"/>
      <c r="D5" s="171"/>
      <c r="E5" s="171"/>
      <c r="F5" s="171"/>
    </row>
    <row r="6" spans="1:6" ht="20.25">
      <c r="A6" s="393" t="s">
        <v>18</v>
      </c>
      <c r="B6" s="393"/>
      <c r="C6" s="393"/>
      <c r="D6" s="393"/>
      <c r="E6" s="393"/>
      <c r="F6" s="393"/>
    </row>
    <row r="7" spans="1:6" ht="20.25">
      <c r="A7" s="393" t="s">
        <v>214</v>
      </c>
      <c r="B7" s="393"/>
      <c r="C7" s="393"/>
      <c r="D7" s="393"/>
      <c r="E7" s="393"/>
      <c r="F7" s="171"/>
    </row>
    <row r="8" spans="1:6" ht="19.5">
      <c r="A8" s="169"/>
      <c r="B8" s="169"/>
      <c r="C8" s="169"/>
      <c r="D8" s="169"/>
      <c r="E8" s="169"/>
      <c r="F8" s="169"/>
    </row>
    <row r="9" spans="1:6" ht="63.75" customHeight="1">
      <c r="A9" s="221" t="s">
        <v>3</v>
      </c>
      <c r="B9" s="221" t="s">
        <v>5</v>
      </c>
      <c r="C9" s="221" t="s">
        <v>342</v>
      </c>
      <c r="D9" s="221" t="s">
        <v>342</v>
      </c>
      <c r="E9" s="221" t="s">
        <v>332</v>
      </c>
      <c r="F9" s="221" t="s">
        <v>332</v>
      </c>
    </row>
    <row r="10" spans="1:6" ht="48" customHeight="1">
      <c r="A10" s="224"/>
      <c r="B10" s="224"/>
      <c r="C10" s="221">
        <v>2017</v>
      </c>
      <c r="D10" s="221">
        <v>2016</v>
      </c>
      <c r="E10" s="221" t="s">
        <v>819</v>
      </c>
      <c r="F10" s="221">
        <v>2015</v>
      </c>
    </row>
    <row r="11" spans="1:6" ht="18" customHeight="1">
      <c r="A11" s="165"/>
      <c r="B11" s="165"/>
      <c r="C11" s="165"/>
      <c r="D11" s="254"/>
      <c r="E11" s="165"/>
      <c r="F11" s="165"/>
    </row>
    <row r="12" spans="1:6" ht="20.25">
      <c r="A12" s="189">
        <v>12020700</v>
      </c>
      <c r="B12" s="178" t="s">
        <v>587</v>
      </c>
      <c r="C12" s="265">
        <v>2000000</v>
      </c>
      <c r="D12" s="202">
        <v>2000000</v>
      </c>
      <c r="E12" s="202">
        <f>E14</f>
        <v>70000</v>
      </c>
      <c r="F12" s="202">
        <f>F14</f>
        <v>175000</v>
      </c>
    </row>
    <row r="13" spans="1:6" ht="19.5">
      <c r="A13" s="190"/>
      <c r="B13" s="165"/>
      <c r="C13" s="201"/>
      <c r="D13" s="201"/>
      <c r="E13" s="201"/>
      <c r="F13" s="201"/>
    </row>
    <row r="14" spans="1:6" ht="19.5">
      <c r="A14" s="190">
        <v>12020709</v>
      </c>
      <c r="B14" s="165" t="s">
        <v>594</v>
      </c>
      <c r="C14" s="201">
        <v>2000000</v>
      </c>
      <c r="D14" s="201">
        <v>2000000</v>
      </c>
      <c r="E14" s="201">
        <f>E15</f>
        <v>70000</v>
      </c>
      <c r="F14" s="201">
        <f>F15</f>
        <v>175000</v>
      </c>
    </row>
    <row r="15" spans="1:6" ht="19.5">
      <c r="A15" s="195" t="s">
        <v>591</v>
      </c>
      <c r="B15" s="165" t="s">
        <v>181</v>
      </c>
      <c r="C15" s="201">
        <v>2000000</v>
      </c>
      <c r="D15" s="201">
        <v>2000000</v>
      </c>
      <c r="E15" s="201">
        <v>70000</v>
      </c>
      <c r="F15" s="201">
        <v>175000</v>
      </c>
    </row>
    <row r="16" spans="1:6" ht="19.5">
      <c r="A16" s="195"/>
      <c r="B16" s="165"/>
      <c r="C16" s="201"/>
      <c r="D16" s="201"/>
      <c r="E16" s="201"/>
      <c r="F16" s="201"/>
    </row>
    <row r="17" spans="1:6" ht="19.5">
      <c r="A17" s="195"/>
      <c r="B17" s="165"/>
      <c r="C17" s="201"/>
      <c r="D17" s="201"/>
      <c r="E17" s="201"/>
      <c r="F17" s="201"/>
    </row>
    <row r="18" spans="1:6" ht="20.25">
      <c r="A18" s="190"/>
      <c r="B18" s="167" t="s">
        <v>320</v>
      </c>
      <c r="C18" s="202">
        <f>C12+C16</f>
        <v>2000000</v>
      </c>
      <c r="D18" s="202">
        <f>D12+D16</f>
        <v>2000000</v>
      </c>
      <c r="E18" s="202">
        <f>E12+E16</f>
        <v>70000</v>
      </c>
      <c r="F18" s="202">
        <f>F12+F16</f>
        <v>175000</v>
      </c>
    </row>
    <row r="19" spans="1:6">
      <c r="F19" s="12"/>
    </row>
    <row r="20" spans="1:6">
      <c r="F20" s="12"/>
    </row>
    <row r="21" spans="1:6">
      <c r="F21" s="12"/>
    </row>
    <row r="32" spans="1:6">
      <c r="C32" s="126"/>
    </row>
  </sheetData>
  <mergeCells count="4">
    <mergeCell ref="A1:F1"/>
    <mergeCell ref="A7:E7"/>
    <mergeCell ref="A6:F6"/>
    <mergeCell ref="A4:E4"/>
  </mergeCells>
  <pageMargins left="0.7" right="0.7" top="0.75" bottom="0.75" header="0.3" footer="0.3"/>
  <pageSetup scale="64" orientation="landscape" r:id="rId1"/>
  <headerFooter>
    <oddFooter>&amp;R&amp;14Page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86" zoomScaleSheetLayoutView="86" workbookViewId="0">
      <selection activeCell="B17" sqref="B17"/>
    </sheetView>
  </sheetViews>
  <sheetFormatPr defaultRowHeight="15"/>
  <cols>
    <col min="1" max="1" width="21.85546875" customWidth="1"/>
    <col min="2" max="2" width="67.28515625" customWidth="1"/>
    <col min="3" max="3" width="25.28515625" customWidth="1"/>
    <col min="4" max="4" width="25.42578125" style="36" customWidth="1"/>
    <col min="5" max="5" width="23.85546875" style="36" customWidth="1"/>
    <col min="6" max="6" width="23.7109375" customWidth="1"/>
  </cols>
  <sheetData>
    <row r="1" spans="1:6" ht="48.75">
      <c r="A1" s="394" t="s">
        <v>703</v>
      </c>
      <c r="B1" s="394"/>
      <c r="C1" s="394"/>
      <c r="D1" s="394"/>
      <c r="E1" s="394"/>
      <c r="F1" s="394"/>
    </row>
    <row r="2" spans="1:6" ht="20.25">
      <c r="A2" s="252"/>
      <c r="B2" s="252"/>
      <c r="C2" s="252"/>
      <c r="D2" s="268"/>
      <c r="E2" s="268"/>
      <c r="F2" s="252"/>
    </row>
    <row r="3" spans="1:6" ht="20.25">
      <c r="A3" s="393" t="s">
        <v>476</v>
      </c>
      <c r="B3" s="393"/>
      <c r="C3" s="393"/>
      <c r="D3" s="393"/>
      <c r="E3" s="393"/>
      <c r="F3" s="393"/>
    </row>
    <row r="4" spans="1:6" ht="20.25">
      <c r="A4" s="171" t="s">
        <v>1</v>
      </c>
      <c r="B4" s="172" t="s">
        <v>479</v>
      </c>
      <c r="C4" s="172"/>
      <c r="D4" s="173"/>
      <c r="E4" s="173"/>
      <c r="F4" s="171"/>
    </row>
    <row r="5" spans="1:6" ht="20.25">
      <c r="A5" s="393" t="s">
        <v>19</v>
      </c>
      <c r="B5" s="393"/>
      <c r="C5" s="393"/>
      <c r="D5" s="393"/>
      <c r="E5" s="393"/>
      <c r="F5" s="393"/>
    </row>
    <row r="6" spans="1:6" ht="20.25">
      <c r="A6" s="393" t="s">
        <v>480</v>
      </c>
      <c r="B6" s="393"/>
      <c r="C6" s="393"/>
      <c r="D6" s="393"/>
      <c r="E6" s="393"/>
      <c r="F6" s="171"/>
    </row>
    <row r="7" spans="1:6" ht="19.5">
      <c r="A7" s="169"/>
      <c r="B7" s="169"/>
      <c r="C7" s="169"/>
      <c r="D7" s="170"/>
      <c r="E7" s="170"/>
      <c r="F7" s="169"/>
    </row>
    <row r="8" spans="1:6" ht="40.5">
      <c r="A8" s="221" t="s">
        <v>3</v>
      </c>
      <c r="B8" s="221" t="s">
        <v>5</v>
      </c>
      <c r="C8" s="221" t="s">
        <v>333</v>
      </c>
      <c r="D8" s="271" t="s">
        <v>333</v>
      </c>
      <c r="E8" s="271" t="s">
        <v>332</v>
      </c>
      <c r="F8" s="221" t="s">
        <v>332</v>
      </c>
    </row>
    <row r="9" spans="1:6" ht="39" customHeight="1">
      <c r="A9" s="222"/>
      <c r="B9" s="222"/>
      <c r="C9" s="221">
        <v>2017</v>
      </c>
      <c r="D9" s="270">
        <v>2016</v>
      </c>
      <c r="E9" s="271" t="s">
        <v>819</v>
      </c>
      <c r="F9" s="221">
        <v>2015</v>
      </c>
    </row>
    <row r="10" spans="1:6" ht="15.75" customHeight="1">
      <c r="A10" s="165"/>
      <c r="B10" s="165"/>
      <c r="C10" s="165"/>
      <c r="D10" s="266"/>
      <c r="E10" s="166"/>
      <c r="F10" s="165"/>
    </row>
    <row r="11" spans="1:6" ht="20.25">
      <c r="A11" s="189">
        <v>12020400</v>
      </c>
      <c r="B11" s="178" t="s">
        <v>590</v>
      </c>
      <c r="C11" s="202">
        <f>SUM(C12+C17)</f>
        <v>102900000</v>
      </c>
      <c r="D11" s="202">
        <f>SUM(D12+D17)</f>
        <v>108000000</v>
      </c>
      <c r="E11" s="202">
        <f>SUM(E12+E17)</f>
        <v>26000242</v>
      </c>
      <c r="F11" s="202">
        <f>SUM(F12+F17)</f>
        <v>41494348</v>
      </c>
    </row>
    <row r="12" spans="1:6" ht="19.5">
      <c r="A12" s="190">
        <v>12020449</v>
      </c>
      <c r="B12" s="165" t="s">
        <v>607</v>
      </c>
      <c r="C12" s="201">
        <f>SUM(C13:C16)</f>
        <v>100900000</v>
      </c>
      <c r="D12" s="201">
        <f>SUM(D13:D16)</f>
        <v>106000000</v>
      </c>
      <c r="E12" s="201">
        <f>SUM(E13:E16)</f>
        <v>25850242</v>
      </c>
      <c r="F12" s="201">
        <f>SUM(F13:F16)</f>
        <v>41478348</v>
      </c>
    </row>
    <row r="13" spans="1:6" ht="19.5">
      <c r="A13" s="195" t="s">
        <v>385</v>
      </c>
      <c r="B13" s="165" t="s">
        <v>206</v>
      </c>
      <c r="C13" s="201">
        <v>51900000</v>
      </c>
      <c r="D13" s="201">
        <v>70000000</v>
      </c>
      <c r="E13" s="201">
        <v>22482000</v>
      </c>
      <c r="F13" s="201">
        <v>33244348</v>
      </c>
    </row>
    <row r="14" spans="1:6" ht="19.5">
      <c r="A14" s="195" t="s">
        <v>386</v>
      </c>
      <c r="B14" s="165" t="s">
        <v>772</v>
      </c>
      <c r="C14" s="201">
        <v>45000000</v>
      </c>
      <c r="D14" s="201">
        <v>30000000</v>
      </c>
      <c r="E14" s="201">
        <v>3084242</v>
      </c>
      <c r="F14" s="201">
        <v>4900000</v>
      </c>
    </row>
    <row r="15" spans="1:6" ht="19.5">
      <c r="A15" s="195" t="s">
        <v>387</v>
      </c>
      <c r="B15" s="165" t="s">
        <v>20</v>
      </c>
      <c r="C15" s="201">
        <v>2000000</v>
      </c>
      <c r="D15" s="201">
        <v>2000000</v>
      </c>
      <c r="E15" s="201">
        <v>104000</v>
      </c>
      <c r="F15" s="201">
        <v>2300000</v>
      </c>
    </row>
    <row r="16" spans="1:6" ht="19.5">
      <c r="A16" s="195" t="s">
        <v>388</v>
      </c>
      <c r="B16" s="165" t="s">
        <v>22</v>
      </c>
      <c r="C16" s="201">
        <v>2000000</v>
      </c>
      <c r="D16" s="201">
        <v>4000000</v>
      </c>
      <c r="E16" s="201">
        <v>180000</v>
      </c>
      <c r="F16" s="201">
        <v>1034000</v>
      </c>
    </row>
    <row r="17" spans="1:6" ht="19.5">
      <c r="A17" s="190">
        <v>12020450</v>
      </c>
      <c r="B17" s="165" t="s">
        <v>536</v>
      </c>
      <c r="C17" s="201">
        <f>C18</f>
        <v>2000000</v>
      </c>
      <c r="D17" s="201">
        <f>D18</f>
        <v>2000000</v>
      </c>
      <c r="E17" s="201">
        <f>E18</f>
        <v>150000</v>
      </c>
      <c r="F17" s="201">
        <f>F18</f>
        <v>16000</v>
      </c>
    </row>
    <row r="18" spans="1:6" ht="19.5">
      <c r="A18" s="267" t="s">
        <v>385</v>
      </c>
      <c r="B18" s="165" t="s">
        <v>21</v>
      </c>
      <c r="C18" s="201">
        <v>2000000</v>
      </c>
      <c r="D18" s="201">
        <v>2000000</v>
      </c>
      <c r="E18" s="201">
        <v>150000</v>
      </c>
      <c r="F18" s="201">
        <v>16000</v>
      </c>
    </row>
    <row r="19" spans="1:6" ht="19.5">
      <c r="A19" s="190"/>
      <c r="B19" s="165"/>
      <c r="C19" s="201"/>
      <c r="D19" s="201"/>
      <c r="E19" s="201"/>
      <c r="F19" s="201"/>
    </row>
    <row r="20" spans="1:6" ht="19.5">
      <c r="A20" s="190"/>
      <c r="B20" s="165"/>
      <c r="C20" s="201"/>
      <c r="D20" s="201"/>
      <c r="E20" s="201"/>
      <c r="F20" s="201"/>
    </row>
    <row r="21" spans="1:6" ht="20.25">
      <c r="A21" s="189">
        <v>12020700</v>
      </c>
      <c r="B21" s="178" t="s">
        <v>587</v>
      </c>
      <c r="C21" s="202">
        <f>C23</f>
        <v>2000000</v>
      </c>
      <c r="D21" s="202">
        <f>D23</f>
        <v>1000000</v>
      </c>
      <c r="E21" s="202">
        <f>E23</f>
        <v>250000</v>
      </c>
      <c r="F21" s="202">
        <f>F23</f>
        <v>23000</v>
      </c>
    </row>
    <row r="22" spans="1:6" ht="19.5">
      <c r="A22" s="190"/>
      <c r="B22" s="165"/>
      <c r="C22" s="201"/>
      <c r="D22" s="201"/>
      <c r="E22" s="201"/>
      <c r="F22" s="201"/>
    </row>
    <row r="23" spans="1:6" ht="19.5">
      <c r="A23" s="190">
        <v>12020711</v>
      </c>
      <c r="B23" s="165" t="s">
        <v>540</v>
      </c>
      <c r="C23" s="201">
        <f>SUM(C24:C25)</f>
        <v>2000000</v>
      </c>
      <c r="D23" s="201">
        <f>SUM(D24:D25)</f>
        <v>1000000</v>
      </c>
      <c r="E23" s="201">
        <f>SUM(E24:E25)</f>
        <v>250000</v>
      </c>
      <c r="F23" s="201">
        <f>SUM(F24:F25)</f>
        <v>23000</v>
      </c>
    </row>
    <row r="24" spans="1:6" ht="19.5">
      <c r="A24" s="195" t="s">
        <v>385</v>
      </c>
      <c r="B24" s="165" t="s">
        <v>773</v>
      </c>
      <c r="C24" s="201">
        <v>2000000</v>
      </c>
      <c r="D24" s="201">
        <v>1000000</v>
      </c>
      <c r="E24" s="201">
        <v>250000</v>
      </c>
      <c r="F24" s="201">
        <v>23000</v>
      </c>
    </row>
    <row r="25" spans="1:6" ht="19.5">
      <c r="A25" s="195" t="s">
        <v>386</v>
      </c>
      <c r="B25" s="165" t="s">
        <v>23</v>
      </c>
      <c r="C25" s="201">
        <v>0</v>
      </c>
      <c r="D25" s="201">
        <v>0</v>
      </c>
      <c r="E25" s="201"/>
      <c r="F25" s="201"/>
    </row>
    <row r="26" spans="1:6" ht="19.5">
      <c r="A26" s="190"/>
      <c r="B26" s="165"/>
      <c r="C26" s="201"/>
      <c r="D26" s="201"/>
      <c r="E26" s="201"/>
      <c r="F26" s="201"/>
    </row>
    <row r="27" spans="1:6" ht="20.25">
      <c r="A27" s="189">
        <v>12021200</v>
      </c>
      <c r="B27" s="178" t="s">
        <v>595</v>
      </c>
      <c r="C27" s="202">
        <f>C29</f>
        <v>150000</v>
      </c>
      <c r="D27" s="202">
        <f>D29</f>
        <v>150000</v>
      </c>
      <c r="E27" s="202">
        <f>E29</f>
        <v>75000</v>
      </c>
      <c r="F27" s="202">
        <f>F29</f>
        <v>150000</v>
      </c>
    </row>
    <row r="28" spans="1:6" ht="19.5">
      <c r="A28" s="190"/>
      <c r="B28" s="165"/>
      <c r="C28" s="201"/>
      <c r="D28" s="201"/>
      <c r="E28" s="201"/>
      <c r="F28" s="201"/>
    </row>
    <row r="29" spans="1:6" ht="19.5">
      <c r="A29" s="190">
        <v>12021212</v>
      </c>
      <c r="B29" s="165" t="s">
        <v>25</v>
      </c>
      <c r="C29" s="201">
        <v>150000</v>
      </c>
      <c r="D29" s="201">
        <v>150000</v>
      </c>
      <c r="E29" s="201">
        <v>75000</v>
      </c>
      <c r="F29" s="201">
        <v>150000</v>
      </c>
    </row>
    <row r="30" spans="1:6" ht="19.5">
      <c r="A30" s="190"/>
      <c r="B30" s="165"/>
      <c r="C30" s="201"/>
      <c r="D30" s="201"/>
      <c r="E30" s="201"/>
      <c r="F30" s="201"/>
    </row>
    <row r="31" spans="1:6" ht="20.25">
      <c r="A31" s="189">
        <v>12021300</v>
      </c>
      <c r="B31" s="178" t="s">
        <v>596</v>
      </c>
      <c r="C31" s="202">
        <f>C33</f>
        <v>7100000</v>
      </c>
      <c r="D31" s="202">
        <f>D33</f>
        <v>3000000</v>
      </c>
      <c r="E31" s="202">
        <f>E33</f>
        <v>1677720</v>
      </c>
      <c r="F31" s="202">
        <f>F33</f>
        <v>2962084.78</v>
      </c>
    </row>
    <row r="32" spans="1:6" ht="19.5">
      <c r="A32" s="190"/>
      <c r="B32" s="165"/>
      <c r="C32" s="272"/>
      <c r="D32" s="201"/>
      <c r="E32" s="201"/>
      <c r="F32" s="201"/>
    </row>
    <row r="33" spans="1:6" ht="19.5">
      <c r="A33" s="190">
        <v>12021302</v>
      </c>
      <c r="B33" s="165" t="s">
        <v>27</v>
      </c>
      <c r="C33" s="201">
        <v>7100000</v>
      </c>
      <c r="D33" s="201">
        <v>3000000</v>
      </c>
      <c r="E33" s="201">
        <v>1677720</v>
      </c>
      <c r="F33" s="201">
        <v>2962084.78</v>
      </c>
    </row>
    <row r="34" spans="1:6" ht="19.5">
      <c r="A34" s="165"/>
      <c r="B34" s="165"/>
      <c r="C34" s="201"/>
      <c r="D34" s="201"/>
      <c r="E34" s="201"/>
      <c r="F34" s="201"/>
    </row>
    <row r="35" spans="1:6" ht="20.25">
      <c r="A35" s="165"/>
      <c r="B35" s="167" t="s">
        <v>320</v>
      </c>
      <c r="C35" s="202">
        <f>SUM(C11+C21+C27+C31)</f>
        <v>112150000</v>
      </c>
      <c r="D35" s="202">
        <f>SUM(D11+D21+D27+D31)</f>
        <v>112150000</v>
      </c>
      <c r="E35" s="202">
        <f>SUM(E11+E21+E27+E31)</f>
        <v>28002962</v>
      </c>
      <c r="F35" s="202">
        <f>SUM(F11+F21+F27+F31)</f>
        <v>44629432.780000001</v>
      </c>
    </row>
    <row r="36" spans="1:6" ht="18.75">
      <c r="A36" s="23"/>
      <c r="B36" s="23"/>
      <c r="C36" s="23"/>
      <c r="D36" s="35"/>
      <c r="E36" s="35"/>
      <c r="F36" s="23"/>
    </row>
  </sheetData>
  <mergeCells count="4">
    <mergeCell ref="A1:F1"/>
    <mergeCell ref="A5:F5"/>
    <mergeCell ref="A6:E6"/>
    <mergeCell ref="A3:F3"/>
  </mergeCells>
  <pageMargins left="0.7" right="0.7" top="0.75" bottom="0.75" header="0.3" footer="0.3"/>
  <pageSetup scale="62" orientation="landscape" r:id="rId1"/>
  <headerFooter>
    <oddFooter>&amp;R&amp;14Page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70"/>
  <sheetViews>
    <sheetView view="pageBreakPreview" topLeftCell="A23" zoomScale="77" zoomScaleSheetLayoutView="77" workbookViewId="0">
      <selection activeCell="C53" sqref="C53"/>
    </sheetView>
  </sheetViews>
  <sheetFormatPr defaultRowHeight="15"/>
  <cols>
    <col min="1" max="1" width="21.5703125" style="67" customWidth="1"/>
    <col min="2" max="2" width="70.7109375" customWidth="1"/>
    <col min="3" max="3" width="28.7109375" customWidth="1"/>
    <col min="4" max="4" width="27.5703125" customWidth="1"/>
    <col min="5" max="5" width="25.7109375" customWidth="1"/>
    <col min="6" max="6" width="27.140625" customWidth="1"/>
  </cols>
  <sheetData>
    <row r="1" spans="1:6" ht="48.75">
      <c r="A1" s="394" t="s">
        <v>703</v>
      </c>
      <c r="B1" s="394"/>
      <c r="C1" s="394"/>
      <c r="D1" s="394"/>
      <c r="E1" s="394"/>
      <c r="F1" s="394"/>
    </row>
    <row r="2" spans="1:6" ht="18">
      <c r="A2" s="277"/>
      <c r="B2" s="277"/>
      <c r="C2" s="277"/>
      <c r="D2" s="277"/>
      <c r="E2" s="277"/>
      <c r="F2" s="277"/>
    </row>
    <row r="3" spans="1:6" ht="18">
      <c r="A3" s="277"/>
      <c r="B3" s="277"/>
      <c r="C3" s="277"/>
      <c r="D3" s="277"/>
      <c r="E3" s="277"/>
      <c r="F3" s="277"/>
    </row>
    <row r="4" spans="1:6" ht="18">
      <c r="A4" s="395" t="s">
        <v>477</v>
      </c>
      <c r="B4" s="395"/>
      <c r="C4" s="395"/>
      <c r="D4" s="395"/>
      <c r="E4" s="395"/>
      <c r="F4" s="395"/>
    </row>
    <row r="5" spans="1:6" ht="18">
      <c r="A5" s="280" t="s">
        <v>1</v>
      </c>
      <c r="B5" s="279" t="s">
        <v>481</v>
      </c>
      <c r="C5" s="279"/>
      <c r="D5" s="278"/>
      <c r="E5" s="278"/>
      <c r="F5" s="278"/>
    </row>
    <row r="6" spans="1:6" ht="18">
      <c r="A6" s="395" t="s">
        <v>753</v>
      </c>
      <c r="B6" s="395"/>
      <c r="C6" s="395"/>
      <c r="D6" s="395"/>
      <c r="E6" s="395"/>
      <c r="F6" s="395"/>
    </row>
    <row r="7" spans="1:6" ht="18">
      <c r="A7" s="395" t="s">
        <v>327</v>
      </c>
      <c r="B7" s="395"/>
      <c r="C7" s="395"/>
      <c r="D7" s="395"/>
      <c r="E7" s="395"/>
      <c r="F7" s="278"/>
    </row>
    <row r="8" spans="1:6" ht="18">
      <c r="A8" s="277"/>
      <c r="B8" s="280"/>
      <c r="C8" s="280"/>
      <c r="D8" s="280"/>
      <c r="E8" s="280"/>
      <c r="F8" s="278"/>
    </row>
    <row r="9" spans="1:6" ht="54">
      <c r="A9" s="281" t="s">
        <v>3</v>
      </c>
      <c r="B9" s="281" t="s">
        <v>5</v>
      </c>
      <c r="C9" s="281" t="s">
        <v>824</v>
      </c>
      <c r="D9" s="281" t="s">
        <v>639</v>
      </c>
      <c r="E9" s="281" t="s">
        <v>332</v>
      </c>
      <c r="F9" s="281" t="s">
        <v>374</v>
      </c>
    </row>
    <row r="10" spans="1:6" ht="18">
      <c r="A10" s="283"/>
      <c r="B10" s="282"/>
      <c r="C10" s="281">
        <v>2017</v>
      </c>
      <c r="D10" s="281">
        <v>2016</v>
      </c>
      <c r="E10" s="281" t="s">
        <v>819</v>
      </c>
      <c r="F10" s="281">
        <v>2015</v>
      </c>
    </row>
    <row r="11" spans="1:6" ht="18">
      <c r="A11" s="260"/>
      <c r="B11" s="259"/>
      <c r="C11" s="259"/>
      <c r="D11" s="260"/>
      <c r="E11" s="259"/>
      <c r="F11" s="273"/>
    </row>
    <row r="12" spans="1:6" ht="18">
      <c r="A12" s="260"/>
      <c r="B12" s="259"/>
      <c r="C12" s="259"/>
      <c r="D12" s="260"/>
      <c r="E12" s="259"/>
      <c r="F12" s="259"/>
    </row>
    <row r="13" spans="1:6" ht="18">
      <c r="A13" s="257">
        <v>12010100</v>
      </c>
      <c r="B13" s="258" t="s">
        <v>37</v>
      </c>
      <c r="C13" s="288">
        <f>SUM(C15:C24)</f>
        <v>23069140956</v>
      </c>
      <c r="D13" s="288">
        <f>SUM(D15:D24)</f>
        <v>18843954309</v>
      </c>
      <c r="E13" s="288">
        <f>SUM(E15:E24)</f>
        <v>13062498287.26</v>
      </c>
      <c r="F13" s="288">
        <f>SUM(F15:F24)</f>
        <v>16617164894.4</v>
      </c>
    </row>
    <row r="14" spans="1:6" ht="18">
      <c r="A14" s="257"/>
      <c r="B14" s="258"/>
      <c r="C14" s="288"/>
      <c r="D14" s="288"/>
      <c r="E14" s="288"/>
      <c r="F14" s="288"/>
    </row>
    <row r="15" spans="1:6" ht="18">
      <c r="A15" s="260">
        <v>12010101</v>
      </c>
      <c r="B15" s="259" t="s">
        <v>205</v>
      </c>
      <c r="C15" s="289">
        <v>16000000000</v>
      </c>
      <c r="D15" s="289">
        <v>14000000000</v>
      </c>
      <c r="E15" s="289">
        <v>9580732977.5400009</v>
      </c>
      <c r="F15" s="289">
        <v>10554515986.4</v>
      </c>
    </row>
    <row r="16" spans="1:6" s="137" customFormat="1" ht="18">
      <c r="A16" s="284">
        <v>12010104</v>
      </c>
      <c r="B16" s="274" t="s">
        <v>759</v>
      </c>
      <c r="C16" s="290">
        <v>95000000</v>
      </c>
      <c r="D16" s="290">
        <v>95000000</v>
      </c>
      <c r="E16" s="290">
        <v>24714682.02</v>
      </c>
      <c r="F16" s="290">
        <v>27457734.66</v>
      </c>
    </row>
    <row r="17" spans="1:6" s="137" customFormat="1" ht="18">
      <c r="A17" s="284">
        <v>12010105</v>
      </c>
      <c r="B17" s="274" t="s">
        <v>525</v>
      </c>
      <c r="C17" s="290">
        <v>35000000</v>
      </c>
      <c r="D17" s="290">
        <v>35000000</v>
      </c>
      <c r="E17" s="290">
        <v>20600160.699999999</v>
      </c>
      <c r="F17" s="290">
        <v>30868200</v>
      </c>
    </row>
    <row r="18" spans="1:6" s="137" customFormat="1" ht="18">
      <c r="A18" s="285">
        <v>12010106</v>
      </c>
      <c r="B18" s="274" t="s">
        <v>688</v>
      </c>
      <c r="C18" s="290">
        <v>2500000000</v>
      </c>
      <c r="D18" s="290">
        <v>1188954309</v>
      </c>
      <c r="E18" s="290">
        <v>1485545637.3699999</v>
      </c>
      <c r="F18" s="290">
        <v>2853057960.96</v>
      </c>
    </row>
    <row r="19" spans="1:6" s="137" customFormat="1" ht="18">
      <c r="A19" s="284">
        <v>12010107</v>
      </c>
      <c r="B19" s="274" t="s">
        <v>40</v>
      </c>
      <c r="C19" s="290">
        <v>20000000</v>
      </c>
      <c r="D19" s="290">
        <v>20000000</v>
      </c>
      <c r="E19" s="290">
        <v>22066310</v>
      </c>
      <c r="F19" s="290">
        <v>11666250.6</v>
      </c>
    </row>
    <row r="20" spans="1:6" s="137" customFormat="1" ht="18">
      <c r="A20" s="286">
        <v>12010108</v>
      </c>
      <c r="B20" s="274" t="s">
        <v>38</v>
      </c>
      <c r="C20" s="290">
        <v>1200000000</v>
      </c>
      <c r="D20" s="290">
        <v>900000000</v>
      </c>
      <c r="E20" s="290">
        <v>368413792.95999998</v>
      </c>
      <c r="F20" s="290">
        <v>879685422.54999995</v>
      </c>
    </row>
    <row r="21" spans="1:6" s="137" customFormat="1" ht="18">
      <c r="A21" s="284">
        <v>12010109</v>
      </c>
      <c r="B21" s="274" t="s">
        <v>39</v>
      </c>
      <c r="C21" s="290">
        <v>2690000000</v>
      </c>
      <c r="D21" s="290">
        <v>2100000000</v>
      </c>
      <c r="E21" s="290">
        <v>1483680268.8199999</v>
      </c>
      <c r="F21" s="290">
        <v>2157928710.8800001</v>
      </c>
    </row>
    <row r="22" spans="1:6" s="137" customFormat="1" ht="18">
      <c r="A22" s="284">
        <v>12010110</v>
      </c>
      <c r="B22" s="274" t="s">
        <v>41</v>
      </c>
      <c r="C22" s="290">
        <v>500000000</v>
      </c>
      <c r="D22" s="290">
        <v>500000000</v>
      </c>
      <c r="E22" s="290">
        <v>74845707.849999994</v>
      </c>
      <c r="F22" s="290">
        <v>96984628.349999994</v>
      </c>
    </row>
    <row r="23" spans="1:6" s="137" customFormat="1" ht="18">
      <c r="A23" s="284">
        <v>12010111</v>
      </c>
      <c r="B23" s="274" t="s">
        <v>343</v>
      </c>
      <c r="C23" s="290">
        <v>5000000</v>
      </c>
      <c r="D23" s="290">
        <v>5000000</v>
      </c>
      <c r="E23" s="290">
        <v>1898750</v>
      </c>
      <c r="F23" s="290">
        <v>5000000</v>
      </c>
    </row>
    <row r="24" spans="1:6" s="137" customFormat="1" ht="18">
      <c r="A24" s="284">
        <v>12010112</v>
      </c>
      <c r="B24" s="274" t="s">
        <v>584</v>
      </c>
      <c r="C24" s="290">
        <v>24140956</v>
      </c>
      <c r="D24" s="290"/>
      <c r="E24" s="290">
        <v>0</v>
      </c>
      <c r="F24" s="290">
        <v>0</v>
      </c>
    </row>
    <row r="25" spans="1:6" ht="18">
      <c r="A25" s="260"/>
      <c r="B25" s="259"/>
      <c r="C25" s="289"/>
      <c r="D25" s="289"/>
      <c r="E25" s="289"/>
      <c r="F25" s="289"/>
    </row>
    <row r="26" spans="1:6" ht="18">
      <c r="A26" s="257">
        <v>12020100</v>
      </c>
      <c r="B26" s="257" t="s">
        <v>597</v>
      </c>
      <c r="C26" s="288">
        <f>SUM(C27:C33)</f>
        <v>320000000</v>
      </c>
      <c r="D26" s="288">
        <f>SUM(D27:D33)</f>
        <v>312000000</v>
      </c>
      <c r="E26" s="288">
        <f>SUM(E27:E33)</f>
        <v>119744857.65000001</v>
      </c>
      <c r="F26" s="288">
        <f>SUM(F27:F33)</f>
        <v>171861600</v>
      </c>
    </row>
    <row r="27" spans="1:6" ht="18">
      <c r="A27" s="260">
        <v>12020129</v>
      </c>
      <c r="B27" s="259" t="s">
        <v>524</v>
      </c>
      <c r="C27" s="289">
        <v>10000000</v>
      </c>
      <c r="D27" s="289">
        <v>10000000</v>
      </c>
      <c r="E27" s="289">
        <v>0</v>
      </c>
      <c r="F27" s="289">
        <v>0</v>
      </c>
    </row>
    <row r="28" spans="1:6" ht="18">
      <c r="A28" s="260">
        <v>12020132</v>
      </c>
      <c r="B28" s="259" t="s">
        <v>43</v>
      </c>
      <c r="C28" s="289">
        <v>130000000</v>
      </c>
      <c r="D28" s="289">
        <v>120000000</v>
      </c>
      <c r="E28" s="289">
        <v>48074088.649999999</v>
      </c>
      <c r="F28" s="289">
        <v>68161600</v>
      </c>
    </row>
    <row r="29" spans="1:6" ht="18">
      <c r="A29" s="260">
        <v>12020133</v>
      </c>
      <c r="B29" s="259" t="s">
        <v>44</v>
      </c>
      <c r="C29" s="289">
        <v>65000000</v>
      </c>
      <c r="D29" s="289">
        <v>65000000</v>
      </c>
      <c r="E29" s="289">
        <v>25877700</v>
      </c>
      <c r="F29" s="289">
        <v>38920000</v>
      </c>
    </row>
    <row r="30" spans="1:6" s="131" customFormat="1" ht="18">
      <c r="A30" s="284">
        <v>12020141</v>
      </c>
      <c r="B30" s="274" t="s">
        <v>45</v>
      </c>
      <c r="C30" s="290">
        <v>5000000</v>
      </c>
      <c r="D30" s="290">
        <v>7000000</v>
      </c>
      <c r="E30" s="290">
        <v>2000000</v>
      </c>
      <c r="F30" s="290">
        <v>2500000</v>
      </c>
    </row>
    <row r="31" spans="1:6" s="131" customFormat="1" ht="18">
      <c r="A31" s="284">
        <v>12020142</v>
      </c>
      <c r="B31" s="274" t="s">
        <v>338</v>
      </c>
      <c r="C31" s="290">
        <v>35000000</v>
      </c>
      <c r="D31" s="290">
        <v>35000000</v>
      </c>
      <c r="E31" s="290">
        <v>13934146</v>
      </c>
      <c r="F31" s="290">
        <v>19880000</v>
      </c>
    </row>
    <row r="32" spans="1:6" s="131" customFormat="1" ht="18">
      <c r="A32" s="284">
        <v>12020143</v>
      </c>
      <c r="B32" s="274" t="s">
        <v>46</v>
      </c>
      <c r="C32" s="290">
        <v>50000000</v>
      </c>
      <c r="D32" s="290">
        <v>50000000</v>
      </c>
      <c r="E32" s="290">
        <v>19905923</v>
      </c>
      <c r="F32" s="290">
        <v>28400000</v>
      </c>
    </row>
    <row r="33" spans="1:6" s="131" customFormat="1" ht="18">
      <c r="A33" s="284">
        <v>12020144</v>
      </c>
      <c r="B33" s="274" t="s">
        <v>339</v>
      </c>
      <c r="C33" s="290">
        <v>25000000</v>
      </c>
      <c r="D33" s="290">
        <v>25000000</v>
      </c>
      <c r="E33" s="290">
        <v>9953000</v>
      </c>
      <c r="F33" s="290">
        <v>14000000</v>
      </c>
    </row>
    <row r="34" spans="1:6" ht="18">
      <c r="A34" s="260"/>
      <c r="B34" s="259"/>
      <c r="C34" s="289"/>
      <c r="D34" s="289"/>
      <c r="E34" s="289"/>
      <c r="F34" s="289"/>
    </row>
    <row r="35" spans="1:6" ht="18">
      <c r="A35" s="257">
        <v>12012400</v>
      </c>
      <c r="B35" s="257" t="s">
        <v>590</v>
      </c>
      <c r="C35" s="288">
        <f>SUM(C36+C37+C38+C41+C42+C43+C44)</f>
        <v>1208500000</v>
      </c>
      <c r="D35" s="288">
        <f>SUM(D36+D37+D38+D41+D42+D43+D44)</f>
        <v>1208500000</v>
      </c>
      <c r="E35" s="288">
        <f>SUM(E36+E37+E38+E41+E42+E43+E44)</f>
        <v>221612882.5</v>
      </c>
      <c r="F35" s="288">
        <f>SUM(F36+F37+F38+F41+F42+F43+F44)</f>
        <v>242070470.57999998</v>
      </c>
    </row>
    <row r="36" spans="1:6" ht="18">
      <c r="A36" s="260">
        <v>12020445</v>
      </c>
      <c r="B36" s="259" t="s">
        <v>47</v>
      </c>
      <c r="C36" s="289">
        <v>20000000</v>
      </c>
      <c r="D36" s="289">
        <v>30000000</v>
      </c>
      <c r="E36" s="289">
        <v>11943553</v>
      </c>
      <c r="F36" s="289">
        <v>17040000</v>
      </c>
    </row>
    <row r="37" spans="1:6" ht="18">
      <c r="A37" s="260">
        <v>12020447</v>
      </c>
      <c r="B37" s="259" t="s">
        <v>397</v>
      </c>
      <c r="C37" s="289">
        <v>1000000000</v>
      </c>
      <c r="D37" s="289">
        <v>1000000000</v>
      </c>
      <c r="E37" s="289">
        <v>142258667.5</v>
      </c>
      <c r="F37" s="289">
        <v>124027972.58</v>
      </c>
    </row>
    <row r="38" spans="1:6" s="131" customFormat="1" ht="18">
      <c r="A38" s="284">
        <v>12020449</v>
      </c>
      <c r="B38" s="274" t="s">
        <v>607</v>
      </c>
      <c r="C38" s="290">
        <f>SUM(C39:C40)</f>
        <v>12000000</v>
      </c>
      <c r="D38" s="290">
        <f>SUM(D39:D40)</f>
        <v>12000000</v>
      </c>
      <c r="E38" s="290">
        <f>SUM(E39:E40)</f>
        <v>3080000</v>
      </c>
      <c r="F38" s="290">
        <f>SUM(F39:F40)</f>
        <v>6000000</v>
      </c>
    </row>
    <row r="39" spans="1:6" s="131" customFormat="1" ht="18">
      <c r="A39" s="284">
        <v>12020449</v>
      </c>
      <c r="B39" s="274" t="s">
        <v>48</v>
      </c>
      <c r="C39" s="290">
        <v>2000000</v>
      </c>
      <c r="D39" s="290">
        <v>2000000</v>
      </c>
      <c r="E39" s="290">
        <v>80000</v>
      </c>
      <c r="F39" s="290">
        <v>1000000</v>
      </c>
    </row>
    <row r="40" spans="1:6" s="131" customFormat="1" ht="36">
      <c r="A40" s="284">
        <v>12020449</v>
      </c>
      <c r="B40" s="275" t="s">
        <v>344</v>
      </c>
      <c r="C40" s="291">
        <v>10000000</v>
      </c>
      <c r="D40" s="291">
        <v>10000000</v>
      </c>
      <c r="E40" s="290">
        <v>3000000</v>
      </c>
      <c r="F40" s="290">
        <v>5000000</v>
      </c>
    </row>
    <row r="41" spans="1:6" s="131" customFormat="1" ht="18">
      <c r="A41" s="284">
        <v>12020478</v>
      </c>
      <c r="B41" s="274" t="s">
        <v>49</v>
      </c>
      <c r="C41" s="290">
        <v>25000000</v>
      </c>
      <c r="D41" s="290">
        <v>25000000</v>
      </c>
      <c r="E41" s="290">
        <v>9000000</v>
      </c>
      <c r="F41" s="290">
        <v>15000000</v>
      </c>
    </row>
    <row r="42" spans="1:6" s="131" customFormat="1" ht="18">
      <c r="A42" s="284">
        <v>12020479</v>
      </c>
      <c r="B42" s="274" t="s">
        <v>50</v>
      </c>
      <c r="C42" s="290">
        <v>100000000</v>
      </c>
      <c r="D42" s="290">
        <v>90000000</v>
      </c>
      <c r="E42" s="290">
        <v>35830662</v>
      </c>
      <c r="F42" s="290">
        <v>51202498</v>
      </c>
    </row>
    <row r="43" spans="1:6" s="131" customFormat="1" ht="18">
      <c r="A43" s="284">
        <v>12020480</v>
      </c>
      <c r="B43" s="274" t="s">
        <v>51</v>
      </c>
      <c r="C43" s="290">
        <v>1500000</v>
      </c>
      <c r="D43" s="290">
        <v>1500000</v>
      </c>
      <c r="E43" s="290">
        <v>500000</v>
      </c>
      <c r="F43" s="290">
        <v>800000</v>
      </c>
    </row>
    <row r="44" spans="1:6" s="131" customFormat="1" ht="18">
      <c r="A44" s="284">
        <v>12020481</v>
      </c>
      <c r="B44" s="274" t="s">
        <v>340</v>
      </c>
      <c r="C44" s="290">
        <v>50000000</v>
      </c>
      <c r="D44" s="290">
        <v>50000000</v>
      </c>
      <c r="E44" s="290">
        <v>19000000</v>
      </c>
      <c r="F44" s="290">
        <v>28000000</v>
      </c>
    </row>
    <row r="45" spans="1:6" ht="18">
      <c r="A45" s="260"/>
      <c r="B45" s="259"/>
      <c r="C45" s="289"/>
      <c r="D45" s="289"/>
      <c r="E45" s="289"/>
      <c r="F45" s="289"/>
    </row>
    <row r="46" spans="1:6" ht="18">
      <c r="A46" s="257">
        <v>12020600</v>
      </c>
      <c r="B46" s="257" t="s">
        <v>583</v>
      </c>
      <c r="C46" s="288">
        <f>SUM(C47:C51)</f>
        <v>531500000</v>
      </c>
      <c r="D46" s="288">
        <f>SUM(D47:D51)</f>
        <v>531500000</v>
      </c>
      <c r="E46" s="288">
        <f>SUM(E47:E51)</f>
        <v>232626334.18000001</v>
      </c>
      <c r="F46" s="288">
        <f>SUM(F47:F51)</f>
        <v>307505988</v>
      </c>
    </row>
    <row r="47" spans="1:6" s="131" customFormat="1" ht="18">
      <c r="A47" s="284">
        <v>12020622</v>
      </c>
      <c r="B47" s="274" t="s">
        <v>678</v>
      </c>
      <c r="C47" s="290">
        <v>50000000</v>
      </c>
      <c r="D47" s="290">
        <v>50000000</v>
      </c>
      <c r="E47" s="290">
        <v>19000000</v>
      </c>
      <c r="F47" s="290">
        <v>30000000</v>
      </c>
    </row>
    <row r="48" spans="1:6" s="131" customFormat="1" ht="18">
      <c r="A48" s="284">
        <v>12020623</v>
      </c>
      <c r="B48" s="274" t="s">
        <v>117</v>
      </c>
      <c r="C48" s="290">
        <v>450000000</v>
      </c>
      <c r="D48" s="290">
        <v>450000000</v>
      </c>
      <c r="E48" s="290">
        <v>195153310</v>
      </c>
      <c r="F48" s="290">
        <v>258605988</v>
      </c>
    </row>
    <row r="49" spans="1:6" s="131" customFormat="1" ht="18">
      <c r="A49" s="284">
        <v>12020624</v>
      </c>
      <c r="B49" s="274" t="s">
        <v>118</v>
      </c>
      <c r="C49" s="290">
        <v>25000000</v>
      </c>
      <c r="D49" s="290">
        <v>25000000</v>
      </c>
      <c r="E49" s="290">
        <v>9000000</v>
      </c>
      <c r="F49" s="290">
        <v>15500000</v>
      </c>
    </row>
    <row r="50" spans="1:6" s="131" customFormat="1" ht="18">
      <c r="A50" s="284">
        <v>12020625</v>
      </c>
      <c r="B50" s="274" t="s">
        <v>341</v>
      </c>
      <c r="C50" s="290">
        <v>500000</v>
      </c>
      <c r="D50" s="290">
        <v>500000</v>
      </c>
      <c r="E50" s="290">
        <v>0</v>
      </c>
      <c r="F50" s="290">
        <v>0</v>
      </c>
    </row>
    <row r="51" spans="1:6" s="131" customFormat="1" ht="18">
      <c r="A51" s="287">
        <v>12020626</v>
      </c>
      <c r="B51" s="276" t="s">
        <v>679</v>
      </c>
      <c r="C51" s="292">
        <v>6000000</v>
      </c>
      <c r="D51" s="292">
        <v>6000000</v>
      </c>
      <c r="E51" s="290">
        <v>9473024.1799999997</v>
      </c>
      <c r="F51" s="292">
        <v>3400000</v>
      </c>
    </row>
    <row r="52" spans="1:6" ht="18">
      <c r="A52" s="260"/>
      <c r="B52" s="257"/>
      <c r="C52" s="288"/>
      <c r="D52" s="288"/>
      <c r="E52" s="289"/>
      <c r="F52" s="289"/>
    </row>
    <row r="53" spans="1:6" ht="18">
      <c r="A53" s="260"/>
      <c r="B53" s="258" t="s">
        <v>320</v>
      </c>
      <c r="C53" s="288">
        <f>C13+C26+C35+C46</f>
        <v>25129140956</v>
      </c>
      <c r="D53" s="288">
        <f>D13+D26+D35+D46</f>
        <v>20895954309</v>
      </c>
      <c r="E53" s="288">
        <f>SUM(E13+E26+E35+E46)</f>
        <v>13636482361.59</v>
      </c>
      <c r="F53" s="288">
        <f>SUM(F13+F26+F35+F46)</f>
        <v>17338602952.98</v>
      </c>
    </row>
    <row r="54" spans="1:6">
      <c r="F54" s="12"/>
    </row>
    <row r="55" spans="1:6">
      <c r="F55" s="12"/>
    </row>
    <row r="56" spans="1:6">
      <c r="F56" s="12"/>
    </row>
    <row r="57" spans="1:6">
      <c r="F57" s="12"/>
    </row>
    <row r="58" spans="1:6">
      <c r="F58" s="12"/>
    </row>
    <row r="59" spans="1:6">
      <c r="F59" s="12"/>
    </row>
    <row r="60" spans="1:6">
      <c r="F60" s="12"/>
    </row>
    <row r="61" spans="1:6">
      <c r="F61" s="12"/>
    </row>
    <row r="62" spans="1:6">
      <c r="F62" s="12"/>
    </row>
    <row r="63" spans="1:6">
      <c r="F63" s="12"/>
    </row>
    <row r="64" spans="1:6">
      <c r="F64" s="12"/>
    </row>
    <row r="65" spans="6:6">
      <c r="F65" s="12"/>
    </row>
    <row r="66" spans="6:6">
      <c r="F66" s="12"/>
    </row>
    <row r="67" spans="6:6">
      <c r="F67" s="12"/>
    </row>
    <row r="68" spans="6:6">
      <c r="F68" s="12"/>
    </row>
    <row r="69" spans="6:6">
      <c r="F69" s="12"/>
    </row>
    <row r="70" spans="6:6">
      <c r="F70" s="12"/>
    </row>
  </sheetData>
  <mergeCells count="4">
    <mergeCell ref="A1:F1"/>
    <mergeCell ref="A6:F6"/>
    <mergeCell ref="A7:E7"/>
    <mergeCell ref="A4:F4"/>
  </mergeCells>
  <pageMargins left="0.7" right="0.7" top="0.75" bottom="0.75" header="0.3" footer="0.3"/>
  <pageSetup scale="36" orientation="landscape" r:id="rId1"/>
  <headerFooter>
    <oddFooter>&amp;R&amp;14Page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60" workbookViewId="0">
      <selection activeCell="E10" sqref="E10"/>
    </sheetView>
  </sheetViews>
  <sheetFormatPr defaultRowHeight="15"/>
  <cols>
    <col min="1" max="1" width="24.42578125" customWidth="1"/>
    <col min="2" max="2" width="59.7109375" customWidth="1"/>
    <col min="3" max="3" width="28.5703125" customWidth="1"/>
    <col min="4" max="4" width="26" customWidth="1"/>
    <col min="5" max="5" width="23.28515625" customWidth="1"/>
    <col min="6" max="6" width="24" customWidth="1"/>
  </cols>
  <sheetData>
    <row r="1" spans="1:6" ht="48.75">
      <c r="A1" s="394" t="s">
        <v>703</v>
      </c>
      <c r="B1" s="394"/>
      <c r="C1" s="394"/>
      <c r="D1" s="394"/>
      <c r="E1" s="394"/>
      <c r="F1" s="394"/>
    </row>
    <row r="2" spans="1:6" ht="20.25">
      <c r="A2" s="252"/>
      <c r="B2" s="252"/>
      <c r="C2" s="252"/>
      <c r="D2" s="252"/>
      <c r="E2" s="252"/>
      <c r="F2" s="252"/>
    </row>
    <row r="3" spans="1:6" ht="20.25">
      <c r="A3" s="252"/>
      <c r="B3" s="252"/>
      <c r="C3" s="252"/>
      <c r="D3" s="252"/>
      <c r="E3" s="252"/>
      <c r="F3" s="252"/>
    </row>
    <row r="4" spans="1:6" ht="20.25">
      <c r="A4" s="171" t="s">
        <v>482</v>
      </c>
      <c r="B4" s="171"/>
      <c r="C4" s="171"/>
      <c r="D4" s="171"/>
      <c r="E4" s="171"/>
      <c r="F4" s="171"/>
    </row>
    <row r="5" spans="1:6" ht="20.25">
      <c r="A5" s="171" t="s">
        <v>1</v>
      </c>
      <c r="B5" s="172" t="s">
        <v>483</v>
      </c>
      <c r="C5" s="172"/>
      <c r="D5" s="169"/>
      <c r="E5" s="169"/>
      <c r="F5" s="169"/>
    </row>
    <row r="6" spans="1:6" ht="20.25">
      <c r="A6" s="171" t="s">
        <v>52</v>
      </c>
      <c r="B6" s="171"/>
      <c r="C6" s="171"/>
      <c r="D6" s="171"/>
      <c r="E6" s="171"/>
      <c r="F6" s="169"/>
    </row>
    <row r="7" spans="1:6" ht="20.25">
      <c r="A7" s="393" t="s">
        <v>189</v>
      </c>
      <c r="B7" s="393"/>
      <c r="C7" s="293"/>
      <c r="D7" s="169"/>
      <c r="E7" s="169"/>
      <c r="F7" s="169"/>
    </row>
    <row r="8" spans="1:6" ht="19.5">
      <c r="A8" s="169"/>
      <c r="B8" s="169"/>
      <c r="C8" s="169"/>
      <c r="D8" s="169"/>
      <c r="E8" s="169"/>
      <c r="F8" s="169"/>
    </row>
    <row r="9" spans="1:6" ht="60.75">
      <c r="A9" s="242" t="s">
        <v>3</v>
      </c>
      <c r="B9" s="242" t="s">
        <v>5</v>
      </c>
      <c r="C9" s="221" t="s">
        <v>342</v>
      </c>
      <c r="D9" s="221" t="s">
        <v>342</v>
      </c>
      <c r="E9" s="221" t="s">
        <v>332</v>
      </c>
      <c r="F9" s="221" t="s">
        <v>332</v>
      </c>
    </row>
    <row r="10" spans="1:6" ht="36" customHeight="1">
      <c r="A10" s="241"/>
      <c r="B10" s="241"/>
      <c r="C10" s="242">
        <v>2017</v>
      </c>
      <c r="D10" s="242">
        <v>2016</v>
      </c>
      <c r="E10" s="243" t="s">
        <v>820</v>
      </c>
      <c r="F10" s="242">
        <v>2015</v>
      </c>
    </row>
    <row r="11" spans="1:6" ht="14.25" customHeight="1">
      <c r="A11" s="165"/>
      <c r="B11" s="165"/>
      <c r="C11" s="165"/>
      <c r="D11" s="165"/>
      <c r="E11" s="165"/>
      <c r="F11" s="165"/>
    </row>
    <row r="12" spans="1:6" ht="20.25">
      <c r="A12" s="189">
        <v>12021300</v>
      </c>
      <c r="B12" s="178" t="s">
        <v>53</v>
      </c>
      <c r="C12" s="197">
        <v>10500000</v>
      </c>
      <c r="D12" s="197">
        <v>10500000</v>
      </c>
      <c r="E12" s="168">
        <f>E14</f>
        <v>1595000</v>
      </c>
      <c r="F12" s="168">
        <f>F14</f>
        <v>12117781.25</v>
      </c>
    </row>
    <row r="13" spans="1:6" ht="20.25">
      <c r="A13" s="189"/>
      <c r="B13" s="178"/>
      <c r="C13" s="178"/>
      <c r="D13" s="178"/>
      <c r="E13" s="165"/>
      <c r="F13" s="261"/>
    </row>
    <row r="14" spans="1:6" ht="19.5">
      <c r="A14" s="190">
        <v>12021302</v>
      </c>
      <c r="B14" s="165" t="s">
        <v>54</v>
      </c>
      <c r="C14" s="166">
        <v>10500000</v>
      </c>
      <c r="D14" s="166">
        <v>10500000</v>
      </c>
      <c r="E14" s="166">
        <v>1595000</v>
      </c>
      <c r="F14" s="262">
        <v>12117781.25</v>
      </c>
    </row>
    <row r="15" spans="1:6" ht="19.5">
      <c r="A15" s="190"/>
      <c r="B15" s="165"/>
      <c r="C15" s="165"/>
      <c r="D15" s="165"/>
      <c r="E15" s="165"/>
      <c r="F15" s="262"/>
    </row>
    <row r="16" spans="1:6" ht="19.5">
      <c r="A16" s="190"/>
      <c r="B16" s="165"/>
      <c r="C16" s="165"/>
      <c r="D16" s="165"/>
      <c r="E16" s="165"/>
      <c r="F16" s="262"/>
    </row>
    <row r="17" spans="1:6" ht="19.5">
      <c r="A17" s="190"/>
      <c r="B17" s="165"/>
      <c r="C17" s="165"/>
      <c r="D17" s="165"/>
      <c r="E17" s="165"/>
      <c r="F17" s="262"/>
    </row>
    <row r="18" spans="1:6" ht="20.25">
      <c r="A18" s="190"/>
      <c r="B18" s="167" t="s">
        <v>320</v>
      </c>
      <c r="C18" s="263">
        <f>C12+C16</f>
        <v>10500000</v>
      </c>
      <c r="D18" s="263">
        <f>D12+D16</f>
        <v>10500000</v>
      </c>
      <c r="E18" s="263">
        <f>E12+E16</f>
        <v>1595000</v>
      </c>
      <c r="F18" s="261">
        <f>F12+F16</f>
        <v>12117781.25</v>
      </c>
    </row>
    <row r="19" spans="1:6">
      <c r="A19" s="11"/>
      <c r="F19" s="12"/>
    </row>
    <row r="20" spans="1:6">
      <c r="A20" s="11"/>
      <c r="F20" s="12"/>
    </row>
    <row r="21" spans="1:6">
      <c r="A21" s="11"/>
      <c r="F21" s="12"/>
    </row>
    <row r="22" spans="1:6">
      <c r="A22" s="11"/>
      <c r="F22" s="12"/>
    </row>
    <row r="23" spans="1:6">
      <c r="A23" s="11"/>
    </row>
    <row r="24" spans="1:6">
      <c r="A24" s="11"/>
    </row>
  </sheetData>
  <mergeCells count="2">
    <mergeCell ref="A1:F1"/>
    <mergeCell ref="A7:B7"/>
  </mergeCells>
  <pageMargins left="0.7" right="0.7" top="0.75" bottom="0.75" header="0.3" footer="0.3"/>
  <pageSetup scale="65" orientation="landscape" r:id="rId1"/>
  <headerFooter>
    <oddFooter>&amp;R&amp;14Page 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60" workbookViewId="0">
      <selection activeCell="E14" sqref="E14"/>
    </sheetView>
  </sheetViews>
  <sheetFormatPr defaultRowHeight="15"/>
  <cols>
    <col min="1" max="1" width="24" customWidth="1"/>
    <col min="2" max="2" width="47.5703125" customWidth="1"/>
    <col min="3" max="3" width="27.28515625" customWidth="1"/>
    <col min="4" max="4" width="24.85546875" customWidth="1"/>
    <col min="5" max="5" width="27" customWidth="1"/>
    <col min="6" max="6" width="24.5703125" customWidth="1"/>
  </cols>
  <sheetData>
    <row r="1" spans="1:6" ht="48.75">
      <c r="A1" s="394" t="s">
        <v>703</v>
      </c>
      <c r="B1" s="394"/>
      <c r="C1" s="394"/>
      <c r="D1" s="394"/>
      <c r="E1" s="394"/>
      <c r="F1" s="394"/>
    </row>
    <row r="2" spans="1:6" ht="20.25">
      <c r="A2" s="252"/>
      <c r="B2" s="252"/>
      <c r="C2" s="252"/>
      <c r="D2" s="252"/>
      <c r="E2" s="252"/>
      <c r="F2" s="252"/>
    </row>
    <row r="3" spans="1:6" ht="20.25">
      <c r="A3" s="393" t="s">
        <v>57</v>
      </c>
      <c r="B3" s="393"/>
      <c r="C3" s="393"/>
      <c r="D3" s="393"/>
      <c r="E3" s="393"/>
      <c r="F3" s="393"/>
    </row>
    <row r="4" spans="1:6" ht="20.25">
      <c r="A4" s="171" t="s">
        <v>1</v>
      </c>
      <c r="B4" s="172" t="s">
        <v>483</v>
      </c>
      <c r="C4" s="172"/>
      <c r="D4" s="171"/>
      <c r="E4" s="171"/>
      <c r="F4" s="171"/>
    </row>
    <row r="5" spans="1:6" ht="20.25">
      <c r="A5" s="393" t="s">
        <v>55</v>
      </c>
      <c r="B5" s="393"/>
      <c r="C5" s="393"/>
      <c r="D5" s="393"/>
      <c r="E5" s="393"/>
      <c r="F5" s="393"/>
    </row>
    <row r="6" spans="1:6" ht="20.25">
      <c r="A6" s="393" t="s">
        <v>190</v>
      </c>
      <c r="B6" s="393"/>
      <c r="C6" s="393"/>
      <c r="D6" s="393"/>
      <c r="E6" s="393"/>
      <c r="F6" s="171"/>
    </row>
    <row r="7" spans="1:6" ht="19.5">
      <c r="A7" s="169"/>
      <c r="B7" s="169"/>
      <c r="C7" s="169"/>
      <c r="D7" s="169"/>
      <c r="E7" s="169"/>
      <c r="F7" s="169"/>
    </row>
    <row r="8" spans="1:6" s="66" customFormat="1" ht="60.75">
      <c r="A8" s="242" t="s">
        <v>3</v>
      </c>
      <c r="B8" s="242" t="s">
        <v>5</v>
      </c>
      <c r="C8" s="221" t="s">
        <v>342</v>
      </c>
      <c r="D8" s="221" t="s">
        <v>342</v>
      </c>
      <c r="E8" s="221" t="s">
        <v>332</v>
      </c>
      <c r="F8" s="221" t="s">
        <v>332</v>
      </c>
    </row>
    <row r="9" spans="1:6" ht="36.75" customHeight="1">
      <c r="A9" s="241"/>
      <c r="B9" s="241"/>
      <c r="C9" s="242">
        <v>2017</v>
      </c>
      <c r="D9" s="242">
        <v>2016</v>
      </c>
      <c r="E9" s="242" t="s">
        <v>819</v>
      </c>
      <c r="F9" s="242">
        <v>2015</v>
      </c>
    </row>
    <row r="10" spans="1:6" ht="15.75" customHeight="1">
      <c r="A10" s="165"/>
      <c r="B10" s="165"/>
      <c r="C10" s="165"/>
      <c r="D10" s="165"/>
      <c r="E10" s="165"/>
      <c r="F10" s="165"/>
    </row>
    <row r="11" spans="1:6" ht="20.25">
      <c r="A11" s="189">
        <v>12021300</v>
      </c>
      <c r="B11" s="167" t="s">
        <v>26</v>
      </c>
      <c r="C11" s="202">
        <f>C13</f>
        <v>800000000</v>
      </c>
      <c r="D11" s="202">
        <f>D13</f>
        <v>500000</v>
      </c>
      <c r="E11" s="202">
        <f>E13</f>
        <v>485235367.56999999</v>
      </c>
      <c r="F11" s="202">
        <f>F13</f>
        <v>375000</v>
      </c>
    </row>
    <row r="12" spans="1:6" ht="19.5">
      <c r="A12" s="190"/>
      <c r="B12" s="165"/>
      <c r="C12" s="201"/>
      <c r="D12" s="201"/>
      <c r="E12" s="201"/>
      <c r="F12" s="201"/>
    </row>
    <row r="13" spans="1:6" ht="19.5">
      <c r="A13" s="190">
        <v>12021302</v>
      </c>
      <c r="B13" s="165" t="s">
        <v>54</v>
      </c>
      <c r="C13" s="201">
        <v>800000000</v>
      </c>
      <c r="D13" s="201">
        <v>500000</v>
      </c>
      <c r="E13" s="201">
        <v>485235367.56999999</v>
      </c>
      <c r="F13" s="201">
        <v>375000</v>
      </c>
    </row>
    <row r="14" spans="1:6" ht="19.5">
      <c r="A14" s="190"/>
      <c r="B14" s="165"/>
      <c r="C14" s="201"/>
      <c r="D14" s="201"/>
      <c r="E14" s="201"/>
      <c r="F14" s="201"/>
    </row>
    <row r="15" spans="1:6" ht="19.5">
      <c r="A15" s="190"/>
      <c r="B15" s="165"/>
      <c r="C15" s="201"/>
      <c r="D15" s="201"/>
      <c r="E15" s="201"/>
      <c r="F15" s="201"/>
    </row>
    <row r="16" spans="1:6" ht="19.5">
      <c r="A16" s="190"/>
      <c r="B16" s="165"/>
      <c r="C16" s="201"/>
      <c r="D16" s="201"/>
      <c r="E16" s="201"/>
      <c r="F16" s="201"/>
    </row>
    <row r="17" spans="1:6" ht="20.25">
      <c r="A17" s="190"/>
      <c r="B17" s="167" t="s">
        <v>320</v>
      </c>
      <c r="C17" s="202">
        <f>C11+C16</f>
        <v>800000000</v>
      </c>
      <c r="D17" s="202">
        <f>D11+D16</f>
        <v>500000</v>
      </c>
      <c r="E17" s="202">
        <f>E11+E16</f>
        <v>485235367.56999999</v>
      </c>
      <c r="F17" s="202">
        <f>F11+F16</f>
        <v>375000</v>
      </c>
    </row>
  </sheetData>
  <mergeCells count="4">
    <mergeCell ref="A1:F1"/>
    <mergeCell ref="A5:F5"/>
    <mergeCell ref="A6:E6"/>
    <mergeCell ref="A3:F3"/>
  </mergeCells>
  <pageMargins left="0.7" right="0.7" top="0.75" bottom="0.75" header="0.3" footer="0.3"/>
  <pageSetup scale="68" orientation="landscape" r:id="rId1"/>
  <headerFooter>
    <oddFooter>&amp;R&amp;14Page 10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49"/>
  <sheetViews>
    <sheetView view="pageBreakPreview" zoomScale="60" workbookViewId="0">
      <selection activeCell="A10" sqref="A10:A17"/>
    </sheetView>
  </sheetViews>
  <sheetFormatPr defaultRowHeight="15"/>
  <cols>
    <col min="1" max="1" width="24.7109375" customWidth="1"/>
    <col min="2" max="2" width="66.140625" customWidth="1"/>
    <col min="3" max="3" width="20.5703125" customWidth="1"/>
    <col min="4" max="4" width="21" customWidth="1"/>
    <col min="5" max="5" width="21.42578125" customWidth="1"/>
    <col min="6" max="6" width="23" customWidth="1"/>
  </cols>
  <sheetData>
    <row r="1" spans="1:6" ht="19.5">
      <c r="A1" s="169"/>
      <c r="B1" s="169"/>
      <c r="C1" s="169"/>
      <c r="D1" s="169"/>
      <c r="E1" s="169"/>
      <c r="F1" s="169"/>
    </row>
    <row r="2" spans="1:6" ht="48.75">
      <c r="A2" s="394" t="s">
        <v>703</v>
      </c>
      <c r="B2" s="394"/>
      <c r="C2" s="394"/>
      <c r="D2" s="394"/>
      <c r="E2" s="394"/>
      <c r="F2" s="394"/>
    </row>
    <row r="3" spans="1:6" ht="19.5">
      <c r="A3" s="169"/>
      <c r="B3" s="169"/>
      <c r="C3" s="169"/>
      <c r="D3" s="169"/>
      <c r="E3" s="169"/>
      <c r="F3" s="169"/>
    </row>
    <row r="4" spans="1:6" ht="19.5">
      <c r="A4" s="169"/>
      <c r="B4" s="169"/>
      <c r="C4" s="169"/>
      <c r="D4" s="169"/>
      <c r="E4" s="169"/>
      <c r="F4" s="169"/>
    </row>
    <row r="5" spans="1:6" ht="20.25">
      <c r="A5" s="393" t="s">
        <v>61</v>
      </c>
      <c r="B5" s="393"/>
      <c r="C5" s="393"/>
      <c r="D5" s="393"/>
      <c r="E5" s="393"/>
      <c r="F5" s="169"/>
    </row>
    <row r="6" spans="1:6" ht="20.25">
      <c r="A6" s="171" t="s">
        <v>1</v>
      </c>
      <c r="B6" s="172" t="s">
        <v>484</v>
      </c>
      <c r="C6" s="172"/>
      <c r="D6" s="171"/>
      <c r="E6" s="171"/>
      <c r="F6" s="169"/>
    </row>
    <row r="7" spans="1:6" ht="20.25">
      <c r="A7" s="393" t="s">
        <v>62</v>
      </c>
      <c r="B7" s="393"/>
      <c r="C7" s="393"/>
      <c r="D7" s="393"/>
      <c r="E7" s="393"/>
      <c r="F7" s="169"/>
    </row>
    <row r="8" spans="1:6" ht="20.25">
      <c r="A8" s="393" t="s">
        <v>183</v>
      </c>
      <c r="B8" s="393"/>
      <c r="C8" s="393"/>
      <c r="D8" s="393"/>
      <c r="E8" s="393"/>
      <c r="F8" s="169"/>
    </row>
    <row r="9" spans="1:6" ht="19.5">
      <c r="A9" s="169"/>
      <c r="B9" s="169"/>
      <c r="C9" s="169"/>
      <c r="D9" s="169"/>
      <c r="E9" s="169"/>
      <c r="F9" s="169"/>
    </row>
    <row r="10" spans="1:6" ht="60.75">
      <c r="A10" s="221" t="s">
        <v>3</v>
      </c>
      <c r="B10" s="221" t="s">
        <v>5</v>
      </c>
      <c r="C10" s="221" t="s">
        <v>342</v>
      </c>
      <c r="D10" s="221" t="s">
        <v>342</v>
      </c>
      <c r="E10" s="221" t="s">
        <v>333</v>
      </c>
      <c r="F10" s="221" t="s">
        <v>332</v>
      </c>
    </row>
    <row r="11" spans="1:6" s="66" customFormat="1" ht="37.5" customHeight="1">
      <c r="A11" s="224"/>
      <c r="B11" s="224"/>
      <c r="C11" s="221">
        <v>2017</v>
      </c>
      <c r="D11" s="221">
        <v>2016</v>
      </c>
      <c r="E11" s="221" t="s">
        <v>819</v>
      </c>
      <c r="F11" s="221">
        <v>2015</v>
      </c>
    </row>
    <row r="12" spans="1:6" ht="13.5" customHeight="1">
      <c r="A12" s="165"/>
      <c r="B12" s="165"/>
      <c r="C12" s="165"/>
      <c r="D12" s="165"/>
      <c r="E12" s="165"/>
      <c r="F12" s="155"/>
    </row>
    <row r="13" spans="1:6" ht="20.25">
      <c r="A13" s="189">
        <v>12020400</v>
      </c>
      <c r="B13" s="178" t="s">
        <v>590</v>
      </c>
      <c r="C13" s="197">
        <f>C15</f>
        <v>250000</v>
      </c>
      <c r="D13" s="197">
        <f>D15</f>
        <v>60000</v>
      </c>
      <c r="E13" s="197">
        <v>0</v>
      </c>
      <c r="F13" s="197">
        <v>11000</v>
      </c>
    </row>
    <row r="14" spans="1:6" ht="19.5">
      <c r="A14" s="190"/>
      <c r="B14" s="165"/>
      <c r="C14" s="165"/>
      <c r="D14" s="165"/>
      <c r="E14" s="165"/>
      <c r="F14" s="262"/>
    </row>
    <row r="15" spans="1:6" s="137" customFormat="1" ht="19.5">
      <c r="A15" s="294">
        <v>12020482</v>
      </c>
      <c r="B15" s="186" t="s">
        <v>187</v>
      </c>
      <c r="C15" s="200">
        <v>250000</v>
      </c>
      <c r="D15" s="200">
        <v>60000</v>
      </c>
      <c r="E15" s="200">
        <v>0</v>
      </c>
      <c r="F15" s="295">
        <v>51500</v>
      </c>
    </row>
    <row r="16" spans="1:6" ht="19.5">
      <c r="A16" s="190"/>
      <c r="B16" s="165"/>
      <c r="C16" s="165"/>
      <c r="D16" s="165"/>
      <c r="E16" s="165"/>
      <c r="F16" s="262"/>
    </row>
    <row r="17" spans="1:6" ht="20.25">
      <c r="A17" s="190"/>
      <c r="B17" s="167" t="s">
        <v>320</v>
      </c>
      <c r="C17" s="263">
        <f>C13+C16</f>
        <v>250000</v>
      </c>
      <c r="D17" s="263">
        <f>D13+D16</f>
        <v>60000</v>
      </c>
      <c r="E17" s="263">
        <f>E13+E16</f>
        <v>0</v>
      </c>
      <c r="F17" s="263">
        <f>F13+F16</f>
        <v>11000</v>
      </c>
    </row>
    <row r="18" spans="1:6">
      <c r="A18" s="11"/>
      <c r="F18" s="12"/>
    </row>
    <row r="19" spans="1:6">
      <c r="A19" s="11"/>
      <c r="F19" s="12"/>
    </row>
    <row r="20" spans="1:6">
      <c r="A20" s="11"/>
      <c r="F20" s="12"/>
    </row>
    <row r="21" spans="1:6">
      <c r="A21" s="11"/>
      <c r="F21" s="12"/>
    </row>
    <row r="22" spans="1:6">
      <c r="A22" s="11"/>
      <c r="F22" s="12"/>
    </row>
    <row r="23" spans="1:6">
      <c r="A23" s="11"/>
      <c r="F23" s="12"/>
    </row>
    <row r="24" spans="1:6">
      <c r="A24" s="11"/>
      <c r="F24" s="12"/>
    </row>
    <row r="25" spans="1:6">
      <c r="A25" s="11"/>
      <c r="F25" s="12"/>
    </row>
    <row r="26" spans="1:6">
      <c r="A26" s="11"/>
      <c r="F26" s="12"/>
    </row>
    <row r="27" spans="1:6">
      <c r="A27" s="11"/>
      <c r="F27" s="12"/>
    </row>
    <row r="28" spans="1:6">
      <c r="A28" s="11"/>
      <c r="F28" s="12"/>
    </row>
    <row r="29" spans="1:6">
      <c r="A29" s="11"/>
      <c r="F29" s="12"/>
    </row>
    <row r="30" spans="1:6">
      <c r="A30" s="11"/>
      <c r="F30" s="12"/>
    </row>
    <row r="31" spans="1:6">
      <c r="A31" s="11"/>
      <c r="F31" s="12"/>
    </row>
    <row r="32" spans="1:6">
      <c r="F32" s="12"/>
    </row>
    <row r="33" spans="6:6">
      <c r="F33" s="12"/>
    </row>
    <row r="34" spans="6:6">
      <c r="F34" s="12"/>
    </row>
    <row r="35" spans="6:6">
      <c r="F35" s="12"/>
    </row>
    <row r="36" spans="6:6">
      <c r="F36" s="12"/>
    </row>
    <row r="37" spans="6:6">
      <c r="F37" s="12"/>
    </row>
    <row r="38" spans="6:6">
      <c r="F38" s="12"/>
    </row>
    <row r="39" spans="6:6">
      <c r="F39" s="12"/>
    </row>
    <row r="40" spans="6:6">
      <c r="F40" s="12"/>
    </row>
    <row r="41" spans="6:6">
      <c r="F41" s="12"/>
    </row>
    <row r="42" spans="6:6">
      <c r="F42" s="12"/>
    </row>
    <row r="43" spans="6:6">
      <c r="F43" s="12"/>
    </row>
    <row r="44" spans="6:6">
      <c r="F44" s="12"/>
    </row>
    <row r="45" spans="6:6">
      <c r="F45" s="12"/>
    </row>
    <row r="46" spans="6:6">
      <c r="F46" s="12"/>
    </row>
    <row r="47" spans="6:6">
      <c r="F47" s="12"/>
    </row>
    <row r="48" spans="6:6">
      <c r="F48" s="12"/>
    </row>
    <row r="49" spans="6:6">
      <c r="F49" s="12"/>
    </row>
  </sheetData>
  <mergeCells count="4">
    <mergeCell ref="A5:E5"/>
    <mergeCell ref="A7:E7"/>
    <mergeCell ref="A8:E8"/>
    <mergeCell ref="A2:F2"/>
  </mergeCells>
  <pageMargins left="0.7" right="0.7" top="0.75" bottom="0.75" header="0.3" footer="0.3"/>
  <pageSetup scale="65" orientation="landscape" r:id="rId1"/>
  <headerFooter>
    <oddFooter>&amp;R&amp;14Page 11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="60" workbookViewId="0">
      <selection activeCell="E10" sqref="E10"/>
    </sheetView>
  </sheetViews>
  <sheetFormatPr defaultRowHeight="15"/>
  <cols>
    <col min="1" max="1" width="23.140625" customWidth="1"/>
    <col min="2" max="2" width="49" customWidth="1"/>
    <col min="3" max="3" width="26.42578125" customWidth="1"/>
    <col min="4" max="4" width="28.42578125" customWidth="1"/>
    <col min="5" max="5" width="24.85546875" customWidth="1"/>
    <col min="6" max="6" width="27.5703125" customWidth="1"/>
  </cols>
  <sheetData>
    <row r="1" spans="1:6" ht="48.75">
      <c r="A1" s="394" t="s">
        <v>703</v>
      </c>
      <c r="B1" s="394"/>
      <c r="C1" s="394"/>
      <c r="D1" s="394"/>
      <c r="E1" s="394"/>
      <c r="F1" s="394"/>
    </row>
    <row r="2" spans="1:6" ht="19.5">
      <c r="A2" s="169"/>
      <c r="B2" s="169"/>
      <c r="C2" s="169"/>
      <c r="D2" s="169"/>
      <c r="E2" s="169"/>
      <c r="F2" s="169"/>
    </row>
    <row r="3" spans="1:6" ht="19.5">
      <c r="A3" s="169"/>
      <c r="B3" s="169"/>
      <c r="C3" s="169"/>
      <c r="D3" s="169"/>
      <c r="E3" s="169"/>
      <c r="F3" s="169"/>
    </row>
    <row r="4" spans="1:6" ht="20.25">
      <c r="A4" s="393" t="s">
        <v>485</v>
      </c>
      <c r="B4" s="393"/>
      <c r="C4" s="393"/>
      <c r="D4" s="393"/>
      <c r="E4" s="393"/>
      <c r="F4" s="169"/>
    </row>
    <row r="5" spans="1:6" ht="20.25">
      <c r="A5" s="171" t="s">
        <v>1</v>
      </c>
      <c r="B5" s="172" t="s">
        <v>484</v>
      </c>
      <c r="C5" s="172"/>
      <c r="D5" s="171"/>
      <c r="E5" s="171"/>
      <c r="F5" s="169"/>
    </row>
    <row r="6" spans="1:6" ht="20.25">
      <c r="A6" s="393" t="s">
        <v>63</v>
      </c>
      <c r="B6" s="393"/>
      <c r="C6" s="393"/>
      <c r="D6" s="393"/>
      <c r="E6" s="393"/>
      <c r="F6" s="169"/>
    </row>
    <row r="7" spans="1:6" ht="20.25">
      <c r="A7" s="393" t="s">
        <v>184</v>
      </c>
      <c r="B7" s="393"/>
      <c r="C7" s="393"/>
      <c r="D7" s="393"/>
      <c r="E7" s="393"/>
      <c r="F7" s="169"/>
    </row>
    <row r="8" spans="1:6" ht="19.5">
      <c r="A8" s="169"/>
      <c r="B8" s="169"/>
      <c r="C8" s="169"/>
      <c r="D8" s="169"/>
      <c r="E8" s="169"/>
      <c r="F8" s="169"/>
    </row>
    <row r="9" spans="1:6" ht="60.75">
      <c r="A9" s="221" t="s">
        <v>3</v>
      </c>
      <c r="B9" s="221" t="s">
        <v>5</v>
      </c>
      <c r="C9" s="221" t="s">
        <v>342</v>
      </c>
      <c r="D9" s="221" t="s">
        <v>342</v>
      </c>
      <c r="E9" s="221" t="s">
        <v>332</v>
      </c>
      <c r="F9" s="221" t="s">
        <v>332</v>
      </c>
    </row>
    <row r="10" spans="1:6" s="66" customFormat="1" ht="36.75" customHeight="1">
      <c r="A10" s="222"/>
      <c r="B10" s="222"/>
      <c r="C10" s="221">
        <v>2017</v>
      </c>
      <c r="D10" s="221">
        <v>2016</v>
      </c>
      <c r="E10" s="223" t="s">
        <v>819</v>
      </c>
      <c r="F10" s="221">
        <v>2015</v>
      </c>
    </row>
    <row r="11" spans="1:6" ht="14.25" customHeight="1">
      <c r="A11" s="165"/>
      <c r="B11" s="165"/>
      <c r="C11" s="165"/>
      <c r="D11" s="165"/>
      <c r="E11" s="165"/>
      <c r="F11" s="155"/>
    </row>
    <row r="12" spans="1:6" ht="20.25">
      <c r="A12" s="189">
        <v>12020700</v>
      </c>
      <c r="B12" s="178" t="s">
        <v>587</v>
      </c>
      <c r="C12" s="197">
        <f>C14</f>
        <v>142000000</v>
      </c>
      <c r="D12" s="197">
        <f>D14</f>
        <v>140000000</v>
      </c>
      <c r="E12" s="197">
        <f>E14</f>
        <v>65144714.759999998</v>
      </c>
      <c r="F12" s="197">
        <f>F14</f>
        <v>190637782.16999999</v>
      </c>
    </row>
    <row r="13" spans="1:6" ht="19.5">
      <c r="A13" s="190"/>
      <c r="B13" s="165"/>
      <c r="C13" s="166"/>
      <c r="D13" s="166"/>
      <c r="E13" s="166"/>
      <c r="F13" s="166"/>
    </row>
    <row r="14" spans="1:6" s="137" customFormat="1" ht="19.5">
      <c r="A14" s="294">
        <v>12020724</v>
      </c>
      <c r="B14" s="186" t="s">
        <v>64</v>
      </c>
      <c r="C14" s="200">
        <v>142000000</v>
      </c>
      <c r="D14" s="200">
        <v>140000000</v>
      </c>
      <c r="E14" s="200">
        <v>65144714.759999998</v>
      </c>
      <c r="F14" s="200">
        <v>190637782.16999999</v>
      </c>
    </row>
    <row r="15" spans="1:6" ht="19.5">
      <c r="A15" s="190"/>
      <c r="B15" s="165"/>
      <c r="C15" s="166"/>
      <c r="D15" s="166"/>
      <c r="E15" s="166"/>
      <c r="F15" s="166"/>
    </row>
    <row r="16" spans="1:6" ht="19.5">
      <c r="A16" s="190"/>
      <c r="B16" s="165"/>
      <c r="C16" s="166"/>
      <c r="D16" s="166"/>
      <c r="E16" s="166"/>
      <c r="F16" s="166"/>
    </row>
    <row r="17" spans="1:6" ht="19.5">
      <c r="A17" s="190"/>
      <c r="B17" s="165"/>
      <c r="C17" s="166"/>
      <c r="D17" s="166"/>
      <c r="E17" s="166"/>
      <c r="F17" s="166"/>
    </row>
    <row r="18" spans="1:6" ht="20.25">
      <c r="A18" s="190"/>
      <c r="B18" s="167" t="s">
        <v>320</v>
      </c>
      <c r="C18" s="168">
        <f>C12+C16</f>
        <v>142000000</v>
      </c>
      <c r="D18" s="168">
        <f>D12+D16</f>
        <v>140000000</v>
      </c>
      <c r="E18" s="168">
        <f>E12+E16</f>
        <v>65144714.759999998</v>
      </c>
      <c r="F18" s="168">
        <f>F12+F16</f>
        <v>190637782.16999999</v>
      </c>
    </row>
    <row r="19" spans="1:6">
      <c r="A19" s="11"/>
      <c r="F19" s="12"/>
    </row>
    <row r="20" spans="1:6">
      <c r="A20" s="11"/>
      <c r="F20" s="12"/>
    </row>
    <row r="21" spans="1:6">
      <c r="F21" s="12"/>
    </row>
    <row r="22" spans="1:6">
      <c r="F22" s="12"/>
    </row>
    <row r="23" spans="1:6">
      <c r="F23" s="12"/>
    </row>
    <row r="24" spans="1:6">
      <c r="F24" s="12"/>
    </row>
    <row r="25" spans="1:6">
      <c r="F25" s="12"/>
    </row>
    <row r="26" spans="1:6">
      <c r="F26" s="12"/>
    </row>
    <row r="27" spans="1:6">
      <c r="F27" s="12"/>
    </row>
    <row r="28" spans="1:6">
      <c r="F28" s="12"/>
    </row>
    <row r="29" spans="1:6">
      <c r="F29" s="12"/>
    </row>
    <row r="30" spans="1:6">
      <c r="F30" s="12"/>
    </row>
  </sheetData>
  <mergeCells count="4">
    <mergeCell ref="A4:E4"/>
    <mergeCell ref="A6:E6"/>
    <mergeCell ref="A7:E7"/>
    <mergeCell ref="A1:F1"/>
  </mergeCells>
  <pageMargins left="0.7" right="0.7" top="0.75" bottom="0.75" header="0.3" footer="0.3"/>
  <pageSetup scale="68" orientation="landscape" r:id="rId1"/>
  <headerFooter>
    <oddFooter>&amp;R&amp;14Page 12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="60" workbookViewId="0">
      <selection activeCell="F16" activeCellId="2" sqref="D16 E16 F16"/>
    </sheetView>
  </sheetViews>
  <sheetFormatPr defaultRowHeight="15"/>
  <cols>
    <col min="1" max="1" width="25.28515625" customWidth="1"/>
    <col min="2" max="2" width="60.5703125" customWidth="1"/>
    <col min="3" max="3" width="26.85546875" customWidth="1"/>
    <col min="4" max="4" width="25.140625" customWidth="1"/>
    <col min="5" max="5" width="25.42578125" customWidth="1"/>
    <col min="6" max="6" width="24.5703125" customWidth="1"/>
  </cols>
  <sheetData>
    <row r="1" spans="1:6" ht="48.75">
      <c r="A1" s="394" t="s">
        <v>703</v>
      </c>
      <c r="B1" s="394"/>
      <c r="C1" s="394"/>
      <c r="D1" s="394"/>
      <c r="E1" s="394"/>
      <c r="F1" s="394"/>
    </row>
    <row r="2" spans="1:6" ht="19.5">
      <c r="A2" s="169"/>
      <c r="B2" s="169"/>
      <c r="C2" s="169"/>
      <c r="D2" s="169"/>
      <c r="E2" s="169"/>
      <c r="F2" s="169"/>
    </row>
    <row r="3" spans="1:6" ht="19.5">
      <c r="A3" s="169"/>
      <c r="B3" s="169"/>
      <c r="C3" s="169"/>
      <c r="D3" s="169"/>
      <c r="E3" s="169"/>
      <c r="F3" s="169"/>
    </row>
    <row r="4" spans="1:6" ht="20.25">
      <c r="A4" s="393" t="s">
        <v>61</v>
      </c>
      <c r="B4" s="393"/>
      <c r="C4" s="393"/>
      <c r="D4" s="393"/>
      <c r="E4" s="393"/>
      <c r="F4" s="169"/>
    </row>
    <row r="5" spans="1:6" ht="20.25">
      <c r="A5" s="171" t="s">
        <v>1</v>
      </c>
      <c r="B5" s="264" t="s">
        <v>484</v>
      </c>
      <c r="C5" s="264"/>
      <c r="D5" s="171"/>
      <c r="E5" s="171"/>
      <c r="F5" s="169"/>
    </row>
    <row r="6" spans="1:6" ht="20.25">
      <c r="A6" s="393" t="s">
        <v>65</v>
      </c>
      <c r="B6" s="393"/>
      <c r="C6" s="393"/>
      <c r="D6" s="393"/>
      <c r="E6" s="393"/>
      <c r="F6" s="169"/>
    </row>
    <row r="7" spans="1:6" ht="20.25">
      <c r="A7" s="393" t="s">
        <v>186</v>
      </c>
      <c r="B7" s="393"/>
      <c r="C7" s="393"/>
      <c r="D7" s="393"/>
      <c r="E7" s="393"/>
      <c r="F7" s="169"/>
    </row>
    <row r="8" spans="1:6" ht="19.5">
      <c r="A8" s="169"/>
      <c r="B8" s="169"/>
      <c r="C8" s="169"/>
      <c r="D8" s="169"/>
      <c r="E8" s="169"/>
      <c r="F8" s="169"/>
    </row>
    <row r="9" spans="1:6" ht="60.75">
      <c r="A9" s="242" t="s">
        <v>3</v>
      </c>
      <c r="B9" s="242" t="s">
        <v>5</v>
      </c>
      <c r="C9" s="221" t="s">
        <v>342</v>
      </c>
      <c r="D9" s="221" t="s">
        <v>342</v>
      </c>
      <c r="E9" s="221" t="s">
        <v>332</v>
      </c>
      <c r="F9" s="221" t="s">
        <v>332</v>
      </c>
    </row>
    <row r="10" spans="1:6" ht="20.25">
      <c r="A10" s="241"/>
      <c r="B10" s="241"/>
      <c r="C10" s="242">
        <v>2017</v>
      </c>
      <c r="D10" s="242">
        <v>2016</v>
      </c>
      <c r="E10" s="243" t="s">
        <v>819</v>
      </c>
      <c r="F10" s="242">
        <v>2015</v>
      </c>
    </row>
    <row r="11" spans="1:6" ht="13.5" customHeight="1">
      <c r="A11" s="165"/>
      <c r="B11" s="165"/>
      <c r="C11" s="165"/>
      <c r="D11" s="165"/>
      <c r="E11" s="165"/>
      <c r="F11" s="155"/>
    </row>
    <row r="12" spans="1:6" ht="20.25">
      <c r="A12" s="189">
        <v>12020700</v>
      </c>
      <c r="B12" s="178" t="s">
        <v>587</v>
      </c>
      <c r="C12" s="197">
        <f>C14</f>
        <v>14400000</v>
      </c>
      <c r="D12" s="197">
        <f>D14</f>
        <v>12000000</v>
      </c>
      <c r="E12" s="197">
        <f>E14</f>
        <v>50660108</v>
      </c>
      <c r="F12" s="197">
        <f>F14</f>
        <v>46411885</v>
      </c>
    </row>
    <row r="13" spans="1:6" ht="19.5">
      <c r="A13" s="190"/>
      <c r="B13" s="165"/>
      <c r="C13" s="165"/>
      <c r="D13" s="165"/>
      <c r="E13" s="165"/>
      <c r="F13" s="262"/>
    </row>
    <row r="14" spans="1:6" ht="19.5">
      <c r="A14" s="190">
        <v>12020711</v>
      </c>
      <c r="B14" s="165" t="s">
        <v>66</v>
      </c>
      <c r="C14" s="166">
        <v>14400000</v>
      </c>
      <c r="D14" s="166">
        <v>12000000</v>
      </c>
      <c r="E14" s="166">
        <v>50660108</v>
      </c>
      <c r="F14" s="262">
        <v>46411885</v>
      </c>
    </row>
    <row r="15" spans="1:6" ht="19.5">
      <c r="A15" s="190"/>
      <c r="B15" s="165"/>
      <c r="C15" s="165"/>
      <c r="D15" s="165"/>
      <c r="E15" s="165"/>
      <c r="F15" s="262"/>
    </row>
    <row r="16" spans="1:6" ht="20.25">
      <c r="A16" s="165"/>
      <c r="B16" s="167" t="s">
        <v>320</v>
      </c>
      <c r="C16" s="263">
        <f>C12</f>
        <v>14400000</v>
      </c>
      <c r="D16" s="263">
        <f>D12</f>
        <v>12000000</v>
      </c>
      <c r="E16" s="263">
        <f>E12</f>
        <v>50660108</v>
      </c>
      <c r="F16" s="263">
        <f>F12</f>
        <v>46411885</v>
      </c>
    </row>
  </sheetData>
  <mergeCells count="4">
    <mergeCell ref="A1:F1"/>
    <mergeCell ref="A4:E4"/>
    <mergeCell ref="A6:E6"/>
    <mergeCell ref="A7:E7"/>
  </mergeCells>
  <pageMargins left="0.7" right="0.7" top="0.75" bottom="0.75" header="0.3" footer="0.3"/>
  <pageSetup scale="65" orientation="landscape" r:id="rId1"/>
  <headerFooter>
    <oddFooter>&amp;R&amp;14Page 13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60" workbookViewId="0">
      <selection activeCell="B15" sqref="B15"/>
    </sheetView>
  </sheetViews>
  <sheetFormatPr defaultRowHeight="15"/>
  <cols>
    <col min="1" max="1" width="23.7109375" customWidth="1"/>
    <col min="2" max="2" width="59.28515625" customWidth="1"/>
    <col min="3" max="3" width="23.5703125" customWidth="1"/>
    <col min="4" max="4" width="26.85546875" customWidth="1"/>
    <col min="5" max="5" width="23" customWidth="1"/>
    <col min="6" max="6" width="20.5703125" customWidth="1"/>
  </cols>
  <sheetData>
    <row r="1" spans="1:6" ht="48.75">
      <c r="A1" s="394" t="s">
        <v>703</v>
      </c>
      <c r="B1" s="394"/>
      <c r="C1" s="394"/>
      <c r="D1" s="394"/>
      <c r="E1" s="394"/>
      <c r="F1" s="394"/>
    </row>
    <row r="2" spans="1:6" ht="19.5">
      <c r="A2" s="169"/>
      <c r="B2" s="169"/>
      <c r="C2" s="169"/>
      <c r="D2" s="169"/>
      <c r="E2" s="169"/>
      <c r="F2" s="169"/>
    </row>
    <row r="3" spans="1:6" ht="19.5">
      <c r="A3" s="169"/>
      <c r="B3" s="169"/>
      <c r="C3" s="169"/>
      <c r="D3" s="169"/>
      <c r="E3" s="169"/>
      <c r="F3" s="169"/>
    </row>
    <row r="4" spans="1:6" ht="20.25">
      <c r="A4" s="393" t="s">
        <v>61</v>
      </c>
      <c r="B4" s="393"/>
      <c r="C4" s="393"/>
      <c r="D4" s="393"/>
      <c r="E4" s="393"/>
      <c r="F4" s="169"/>
    </row>
    <row r="5" spans="1:6" ht="20.25">
      <c r="A5" s="171" t="s">
        <v>1</v>
      </c>
      <c r="B5" s="172" t="s">
        <v>484</v>
      </c>
      <c r="C5" s="172"/>
      <c r="D5" s="171"/>
      <c r="E5" s="171"/>
      <c r="F5" s="169"/>
    </row>
    <row r="6" spans="1:6" ht="20.25">
      <c r="A6" s="393" t="s">
        <v>67</v>
      </c>
      <c r="B6" s="393"/>
      <c r="C6" s="393"/>
      <c r="D6" s="393"/>
      <c r="E6" s="393"/>
      <c r="F6" s="169"/>
    </row>
    <row r="7" spans="1:6" ht="20.25">
      <c r="A7" s="393" t="s">
        <v>185</v>
      </c>
      <c r="B7" s="393"/>
      <c r="C7" s="393"/>
      <c r="D7" s="393"/>
      <c r="E7" s="393"/>
      <c r="F7" s="169"/>
    </row>
    <row r="8" spans="1:6" ht="19.5">
      <c r="A8" s="169"/>
      <c r="B8" s="169"/>
      <c r="C8" s="169"/>
      <c r="D8" s="169"/>
      <c r="E8" s="169"/>
      <c r="F8" s="169"/>
    </row>
    <row r="9" spans="1:6" ht="60.75">
      <c r="A9" s="242" t="s">
        <v>3</v>
      </c>
      <c r="B9" s="242" t="s">
        <v>5</v>
      </c>
      <c r="C9" s="221" t="s">
        <v>342</v>
      </c>
      <c r="D9" s="221" t="s">
        <v>342</v>
      </c>
      <c r="E9" s="221" t="s">
        <v>332</v>
      </c>
      <c r="F9" s="221" t="s">
        <v>332</v>
      </c>
    </row>
    <row r="10" spans="1:6" ht="20.25">
      <c r="A10" s="241"/>
      <c r="B10" s="241"/>
      <c r="C10" s="242">
        <v>2017</v>
      </c>
      <c r="D10" s="242">
        <v>2016</v>
      </c>
      <c r="E10" s="243" t="s">
        <v>819</v>
      </c>
      <c r="F10" s="242">
        <v>2015</v>
      </c>
    </row>
    <row r="11" spans="1:6" ht="19.5">
      <c r="A11" s="165"/>
      <c r="B11" s="165"/>
      <c r="C11" s="165"/>
      <c r="D11" s="165"/>
      <c r="E11" s="165"/>
      <c r="F11" s="155"/>
    </row>
    <row r="12" spans="1:6" ht="20.25">
      <c r="A12" s="189">
        <v>12020700</v>
      </c>
      <c r="B12" s="178" t="s">
        <v>15</v>
      </c>
      <c r="C12" s="202">
        <f>C14</f>
        <v>100000</v>
      </c>
      <c r="D12" s="202">
        <f>D14</f>
        <v>100000</v>
      </c>
      <c r="E12" s="202">
        <f>E14</f>
        <v>0</v>
      </c>
      <c r="F12" s="202">
        <f>F14</f>
        <v>5000</v>
      </c>
    </row>
    <row r="13" spans="1:6" ht="19.5">
      <c r="A13" s="165"/>
      <c r="B13" s="165"/>
      <c r="C13" s="201"/>
      <c r="D13" s="201"/>
      <c r="E13" s="272"/>
      <c r="F13" s="201"/>
    </row>
    <row r="14" spans="1:6" ht="19.5">
      <c r="A14" s="190">
        <v>12020711</v>
      </c>
      <c r="B14" s="165" t="s">
        <v>66</v>
      </c>
      <c r="C14" s="201">
        <v>100000</v>
      </c>
      <c r="D14" s="201">
        <v>100000</v>
      </c>
      <c r="E14" s="201">
        <v>0</v>
      </c>
      <c r="F14" s="201">
        <v>5000</v>
      </c>
    </row>
    <row r="15" spans="1:6" ht="19.5">
      <c r="A15" s="165"/>
      <c r="B15" s="165"/>
      <c r="C15" s="165"/>
      <c r="D15" s="165"/>
      <c r="E15" s="166"/>
      <c r="F15" s="262"/>
    </row>
    <row r="16" spans="1:6" ht="19.5">
      <c r="A16" s="165"/>
      <c r="B16" s="165"/>
      <c r="C16" s="165"/>
      <c r="D16" s="165"/>
      <c r="E16" s="165"/>
      <c r="F16" s="262"/>
    </row>
    <row r="17" spans="1:6" ht="19.5">
      <c r="A17" s="165"/>
      <c r="B17" s="165"/>
      <c r="C17" s="165"/>
      <c r="D17" s="165"/>
      <c r="E17" s="165"/>
      <c r="F17" s="262"/>
    </row>
    <row r="18" spans="1:6" ht="20.25">
      <c r="A18" s="165"/>
      <c r="B18" s="167" t="s">
        <v>320</v>
      </c>
      <c r="C18" s="263">
        <f>C12+C16</f>
        <v>100000</v>
      </c>
      <c r="D18" s="263">
        <f>D12+D16</f>
        <v>100000</v>
      </c>
      <c r="E18" s="263">
        <f>E12+E16</f>
        <v>0</v>
      </c>
      <c r="F18" s="263">
        <f>F12+F16</f>
        <v>5000</v>
      </c>
    </row>
    <row r="19" spans="1:6">
      <c r="F19" s="12"/>
    </row>
    <row r="20" spans="1:6">
      <c r="F20" s="12"/>
    </row>
    <row r="21" spans="1:6">
      <c r="F21" s="12"/>
    </row>
  </sheetData>
  <mergeCells count="4">
    <mergeCell ref="A1:F1"/>
    <mergeCell ref="A4:E4"/>
    <mergeCell ref="A6:E6"/>
    <mergeCell ref="A7:E7"/>
  </mergeCells>
  <pageMargins left="0.7" right="0.7" top="0.75" bottom="0.75" header="0.3" footer="0.3"/>
  <pageSetup scale="69" orientation="landscape" r:id="rId1"/>
  <headerFooter>
    <oddFooter>&amp;R&amp;14Page14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85"/>
  <sheetViews>
    <sheetView view="pageBreakPreview" topLeftCell="I1" zoomScale="60" zoomScaleNormal="70" workbookViewId="0">
      <pane ySplit="1" topLeftCell="A33" activePane="bottomLeft" state="frozen"/>
      <selection pane="bottomLeft" activeCell="Q42" sqref="Q42"/>
    </sheetView>
  </sheetViews>
  <sheetFormatPr defaultRowHeight="26.25"/>
  <cols>
    <col min="1" max="1" width="94.85546875" style="106" customWidth="1"/>
    <col min="2" max="2" width="27.28515625" style="106" bestFit="1" customWidth="1"/>
    <col min="3" max="3" width="29.140625" style="106" customWidth="1"/>
    <col min="4" max="4" width="28.42578125" style="106" customWidth="1"/>
    <col min="5" max="5" width="29.140625" style="106" customWidth="1"/>
    <col min="6" max="6" width="28.42578125" style="106" customWidth="1"/>
    <col min="7" max="7" width="20" style="106" bestFit="1" customWidth="1"/>
    <col min="8" max="8" width="32.28515625" style="106" bestFit="1" customWidth="1"/>
    <col min="9" max="9" width="27.42578125" style="106" customWidth="1"/>
    <col min="10" max="10" width="33" style="106" customWidth="1"/>
    <col min="11" max="11" width="32.7109375" style="106" bestFit="1" customWidth="1"/>
    <col min="12" max="12" width="34.85546875" style="106" bestFit="1" customWidth="1"/>
    <col min="13" max="13" width="27.28515625" style="106" bestFit="1" customWidth="1"/>
    <col min="14" max="14" width="30.28515625" style="106" bestFit="1" customWidth="1"/>
    <col min="15" max="15" width="32.42578125" style="106" bestFit="1" customWidth="1"/>
    <col min="16" max="16" width="27.28515625" style="106" bestFit="1" customWidth="1"/>
    <col min="17" max="17" width="32.7109375" style="106" bestFit="1" customWidth="1"/>
    <col min="18" max="18" width="25.42578125" style="106" customWidth="1"/>
    <col min="19" max="19" width="35" style="106" bestFit="1" customWidth="1"/>
    <col min="20" max="16384" width="9.140625" style="106"/>
  </cols>
  <sheetData>
    <row r="1" spans="1:34" s="97" customFormat="1" ht="78.75">
      <c r="A1" s="93" t="s">
        <v>281</v>
      </c>
      <c r="B1" s="93" t="s">
        <v>42</v>
      </c>
      <c r="C1" s="93" t="s">
        <v>6</v>
      </c>
      <c r="D1" s="93" t="s">
        <v>15</v>
      </c>
      <c r="E1" s="93" t="s">
        <v>85</v>
      </c>
      <c r="F1" s="93" t="s">
        <v>8</v>
      </c>
      <c r="G1" s="94" t="s">
        <v>24</v>
      </c>
      <c r="H1" s="94" t="s">
        <v>26</v>
      </c>
      <c r="I1" s="94" t="s">
        <v>322</v>
      </c>
      <c r="J1" s="94" t="s">
        <v>37</v>
      </c>
      <c r="K1" s="94" t="s">
        <v>535</v>
      </c>
      <c r="L1" s="94" t="s">
        <v>367</v>
      </c>
      <c r="M1" s="94" t="s">
        <v>323</v>
      </c>
      <c r="N1" s="94" t="s">
        <v>324</v>
      </c>
      <c r="O1" s="94" t="s">
        <v>325</v>
      </c>
      <c r="P1" s="95" t="s">
        <v>162</v>
      </c>
      <c r="Q1" s="95" t="s">
        <v>464</v>
      </c>
      <c r="R1" s="95" t="s">
        <v>465</v>
      </c>
      <c r="S1" s="95" t="s">
        <v>467</v>
      </c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</row>
    <row r="2" spans="1:34" ht="39.950000000000003" customHeight="1">
      <c r="A2" s="98" t="s">
        <v>282</v>
      </c>
      <c r="B2" s="99">
        <f>'Min. of Agriculture'!$D$12</f>
        <v>2500000</v>
      </c>
      <c r="C2" s="100">
        <f>'Min. of Agriculture'!$D$17</f>
        <v>78000000</v>
      </c>
      <c r="D2" s="101">
        <f>'Min. of Agriculture'!$D$30</f>
        <v>4600000</v>
      </c>
      <c r="E2" s="101"/>
      <c r="F2" s="102">
        <f>'Min. of Agriculture'!$D$24</f>
        <v>15600000</v>
      </c>
      <c r="G2" s="103"/>
      <c r="H2" s="103"/>
      <c r="I2" s="103"/>
      <c r="J2" s="103"/>
      <c r="K2" s="103"/>
      <c r="L2" s="103"/>
      <c r="M2" s="102"/>
      <c r="N2" s="103"/>
      <c r="O2" s="102">
        <f>'Long Term Borrowing MIN OF AGRI'!$C$15</f>
        <v>675000000</v>
      </c>
      <c r="P2" s="103"/>
      <c r="Q2" s="104">
        <f>'AIDS &amp; GRANTS, MIN. OF AGRIC.'!$C$14</f>
        <v>0</v>
      </c>
      <c r="R2" s="103"/>
      <c r="S2" s="103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</row>
    <row r="3" spans="1:34" ht="39.950000000000003" customHeight="1">
      <c r="A3" s="98" t="s">
        <v>283</v>
      </c>
      <c r="B3" s="103"/>
      <c r="C3" s="102">
        <f>'COLLEGE OF AGRICULTURE '!$D$13</f>
        <v>12703550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</row>
    <row r="4" spans="1:34" ht="39.950000000000003" customHeight="1">
      <c r="A4" s="98" t="s">
        <v>284</v>
      </c>
      <c r="B4" s="102">
        <f>'MINISTRY OF YOUTHS &amp; SPORTS '!$D$14</f>
        <v>19000000</v>
      </c>
      <c r="C4" s="20">
        <f>'MINISTRY OF YOUTHS &amp; SPORTS '!$D$22</f>
        <v>25000000</v>
      </c>
      <c r="D4" s="102"/>
      <c r="E4" s="102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</row>
    <row r="5" spans="1:34" ht="39.950000000000003" customHeight="1">
      <c r="A5" s="98" t="s">
        <v>285</v>
      </c>
      <c r="B5" s="103"/>
      <c r="C5" s="103"/>
      <c r="D5" s="102">
        <f>'MINISTRY OF ARTS CULT.&amp;TOURISM'!$D$12</f>
        <v>30000000</v>
      </c>
      <c r="E5" s="102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</row>
    <row r="6" spans="1:34" ht="39.950000000000003" customHeight="1">
      <c r="A6" s="98" t="s">
        <v>286</v>
      </c>
      <c r="B6" s="103"/>
      <c r="C6" s="103"/>
      <c r="D6" s="102">
        <f>'EDO STATE ARTS COUNCIL'!$D$12</f>
        <v>2000000</v>
      </c>
      <c r="E6" s="102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</row>
    <row r="7" spans="1:34" ht="39.950000000000003" customHeight="1">
      <c r="A7" s="98" t="s">
        <v>287</v>
      </c>
      <c r="B7" s="103"/>
      <c r="C7" s="107">
        <f>'MINISTRY OF COMMERCE &amp; INDUSTRY'!$D$11</f>
        <v>108000000</v>
      </c>
      <c r="D7" s="102">
        <f>'MINISTRY OF COMMERCE &amp; INDUSTRY'!$D$21</f>
        <v>1000000</v>
      </c>
      <c r="E7" s="102"/>
      <c r="F7" s="103"/>
      <c r="G7" s="102">
        <f>'MINISTRY OF COMMERCE &amp; INDUSTRY'!$D$27</f>
        <v>150000</v>
      </c>
      <c r="H7" s="102">
        <f>'MINISTRY OF COMMERCE &amp; INDUSTRY'!$D$31</f>
        <v>3000000</v>
      </c>
      <c r="I7" s="102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</row>
    <row r="8" spans="1:34" ht="39.950000000000003" customHeight="1">
      <c r="A8" s="98" t="s">
        <v>288</v>
      </c>
      <c r="B8" s="102">
        <f>'INTERNAL REVENUE SERVICE'!$D$26</f>
        <v>312000000</v>
      </c>
      <c r="C8" s="102">
        <f>'INTERNAL REVENUE SERVICE'!$D$35</f>
        <v>1208500000</v>
      </c>
      <c r="D8" s="103"/>
      <c r="E8" s="103"/>
      <c r="F8" s="102">
        <f>'INTERNAL REVENUE SERVICE'!$D$46</f>
        <v>531500000</v>
      </c>
      <c r="G8" s="103"/>
      <c r="H8" s="103"/>
      <c r="I8" s="103"/>
      <c r="J8" s="107">
        <f>'INTERNAL REVENUE SERVICE'!$D$13</f>
        <v>18843954309</v>
      </c>
      <c r="K8" s="102"/>
      <c r="L8" s="102"/>
      <c r="M8" s="103"/>
      <c r="N8" s="103"/>
      <c r="O8" s="103"/>
      <c r="P8" s="103"/>
      <c r="Q8" s="103"/>
      <c r="R8" s="103"/>
      <c r="S8" s="103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</row>
    <row r="9" spans="1:34" ht="39.950000000000003" customHeight="1">
      <c r="A9" s="98" t="s">
        <v>290</v>
      </c>
      <c r="B9" s="103"/>
      <c r="C9" s="103"/>
      <c r="D9" s="103"/>
      <c r="E9" s="103"/>
      <c r="F9" s="103"/>
      <c r="G9" s="102"/>
      <c r="H9" s="102">
        <f>'OFFICE OF THE AUDITOR GENERAL S'!$D$12</f>
        <v>10500000</v>
      </c>
      <c r="I9" s="102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</row>
    <row r="10" spans="1:34" ht="39.950000000000003" customHeight="1">
      <c r="A10" s="98" t="s">
        <v>291</v>
      </c>
      <c r="B10" s="103"/>
      <c r="C10" s="103"/>
      <c r="D10" s="103"/>
      <c r="E10" s="103"/>
      <c r="F10" s="103"/>
      <c r="G10" s="103"/>
      <c r="H10" s="102">
        <f>'OFFICE OF THE AUDITOR GENERAL L'!$D$11</f>
        <v>500000</v>
      </c>
      <c r="I10" s="102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</row>
    <row r="11" spans="1:34" ht="39.950000000000003" customHeight="1">
      <c r="A11" s="98" t="s">
        <v>292</v>
      </c>
      <c r="B11" s="102"/>
      <c r="C11" s="102">
        <f>'MINISTRY OF INFORMATION &amp; ORIEN'!$D$13</f>
        <v>60000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</row>
    <row r="12" spans="1:34" ht="39.950000000000003" customHeight="1">
      <c r="A12" s="98" t="s">
        <v>293</v>
      </c>
      <c r="B12" s="103"/>
      <c r="C12" s="103"/>
      <c r="D12" s="102">
        <f>'EDO BROADCASTING SERVICE '!$D$12</f>
        <v>140000000</v>
      </c>
      <c r="E12" s="102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</row>
    <row r="13" spans="1:34" ht="39.950000000000003" customHeight="1">
      <c r="A13" s="108" t="s">
        <v>294</v>
      </c>
      <c r="B13" s="103"/>
      <c r="C13" s="103"/>
      <c r="D13" s="102">
        <f>'BENDEL NEWSPAPERS COMPANY'!$D$12</f>
        <v>12000000</v>
      </c>
      <c r="E13" s="102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</row>
    <row r="14" spans="1:34" ht="39.950000000000003" customHeight="1">
      <c r="A14" s="98" t="s">
        <v>375</v>
      </c>
      <c r="B14" s="103" t="s">
        <v>351</v>
      </c>
      <c r="C14" s="103"/>
      <c r="D14" s="102">
        <f>' GOVERNMENT PRINTING PRESS'!$D$12</f>
        <v>100000</v>
      </c>
      <c r="E14" s="102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</row>
    <row r="15" spans="1:34" ht="39.950000000000003" customHeight="1">
      <c r="A15" s="108" t="s">
        <v>296</v>
      </c>
      <c r="B15" s="102">
        <f>'MINISTRY OF HEALTH'!$D$12</f>
        <v>5500000</v>
      </c>
      <c r="C15" s="102">
        <f>'MINISTRY OF HEALTH'!$D$17</f>
        <v>39700000</v>
      </c>
      <c r="D15" s="103"/>
      <c r="E15" s="103"/>
      <c r="F15" s="102">
        <f>'MINISTRY OF HEALTH'!$D$31</f>
        <v>12500000</v>
      </c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</row>
    <row r="16" spans="1:34" ht="39.950000000000003" customHeight="1">
      <c r="A16" s="98" t="s">
        <v>297</v>
      </c>
      <c r="B16" s="103"/>
      <c r="C16" s="104">
        <f>'HOSPITAL MANAGEMENT BOARD'!$D$12</f>
        <v>627835257.77999997</v>
      </c>
      <c r="D16" s="102"/>
      <c r="E16" s="102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</row>
    <row r="17" spans="1:34" ht="39.950000000000003" customHeight="1">
      <c r="A17" s="98" t="s">
        <v>376</v>
      </c>
      <c r="B17" s="103"/>
      <c r="C17" s="102">
        <f>'MINISTRY OF WOMEN AFFAIRS &amp; SOC'!$D$12</f>
        <v>2800000</v>
      </c>
      <c r="D17" s="102">
        <f>'MINISTRY OF WOMEN AFFAIRS &amp; SOC'!$D$17</f>
        <v>200000</v>
      </c>
      <c r="E17" s="102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</row>
    <row r="18" spans="1:34" ht="39.950000000000003" customHeight="1">
      <c r="A18" s="98" t="s">
        <v>299</v>
      </c>
      <c r="B18" s="103"/>
      <c r="C18" s="102">
        <f>'JUDICIARY- HIGH COURT'!$D$10</f>
        <v>165000000</v>
      </c>
      <c r="D18" s="103"/>
      <c r="E18" s="102">
        <f>'JUDICIARY- HIGH COURT'!$D$15</f>
        <v>15000000</v>
      </c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</row>
    <row r="19" spans="1:34" ht="39.950000000000003" customHeight="1">
      <c r="A19" s="98" t="s">
        <v>300</v>
      </c>
      <c r="B19" s="103"/>
      <c r="C19" s="102">
        <f>'JUDICIARY- CUSTOMARY COURT'!$D$13</f>
        <v>66000000</v>
      </c>
      <c r="D19" s="103"/>
      <c r="E19" s="102">
        <f>'JUDICIARY- CUSTOMARY COURT'!$D$17</f>
        <v>3000000</v>
      </c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</row>
    <row r="20" spans="1:34" ht="39.950000000000003" customHeight="1">
      <c r="A20" s="108" t="s">
        <v>301</v>
      </c>
      <c r="B20" s="103"/>
      <c r="C20" s="102">
        <f>'MINISTRY OF ENERGY AND WATER'!$D$12</f>
        <v>11940000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</row>
    <row r="21" spans="1:34" ht="39.950000000000003" customHeight="1">
      <c r="A21" s="98" t="s">
        <v>377</v>
      </c>
      <c r="B21" s="103"/>
      <c r="C21" s="102">
        <f>'URBAN WATER BOARD'!$D$12</f>
        <v>8450000</v>
      </c>
      <c r="D21" s="102">
        <f>'URBAN WATER BOARD'!$D$18</f>
        <v>21590000</v>
      </c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</row>
    <row r="22" spans="1:34" ht="39.950000000000003" customHeight="1">
      <c r="A22" s="98" t="s">
        <v>378</v>
      </c>
      <c r="B22" s="103"/>
      <c r="C22" s="102">
        <f>'RURAL ELECTRICITY BOARD'!$D$12</f>
        <v>2000000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</row>
    <row r="23" spans="1:34" ht="39.950000000000003" customHeight="1">
      <c r="A23" s="98" t="s">
        <v>379</v>
      </c>
      <c r="B23" s="103"/>
      <c r="C23" s="102">
        <f>'MINISTRY OF TRANSPORT'!$D$12</f>
        <v>8000000</v>
      </c>
      <c r="D23" s="102">
        <f>'MINISTRY OF TRANSPORT'!$D$18</f>
        <v>160000000</v>
      </c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</row>
    <row r="24" spans="1:34" ht="39.950000000000003" customHeight="1">
      <c r="A24" s="98" t="s">
        <v>305</v>
      </c>
      <c r="B24" s="103"/>
      <c r="C24" s="103"/>
      <c r="D24" s="102">
        <f>'EDO CITY TRANSPORT SERVICE'!$D$12</f>
        <v>0</v>
      </c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</row>
    <row r="25" spans="1:34" ht="39.950000000000003" customHeight="1">
      <c r="A25" s="98" t="s">
        <v>306</v>
      </c>
      <c r="B25" s="103"/>
      <c r="C25" s="102">
        <f>'MINISTRY OF LANDS AND SURVEYS'!$D$13</f>
        <v>450000000</v>
      </c>
      <c r="D25" s="103"/>
      <c r="E25" s="103"/>
      <c r="F25" s="102">
        <f>'MINISTRY OF LANDS AND SURVEYS'!$D$25</f>
        <v>3600000</v>
      </c>
      <c r="G25" s="103"/>
      <c r="H25" s="103"/>
      <c r="I25" s="103"/>
      <c r="J25" s="103"/>
      <c r="K25" s="103"/>
      <c r="L25" s="103"/>
      <c r="M25" s="102">
        <f>'MINISTRY OF LANDS AND SURVEYS'!$D$29</f>
        <v>360000000</v>
      </c>
      <c r="N25" s="103"/>
      <c r="O25" s="103"/>
      <c r="P25" s="103"/>
      <c r="Q25" s="103"/>
      <c r="R25" s="103"/>
      <c r="S25" s="103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</row>
    <row r="26" spans="1:34" ht="39.950000000000003" customHeight="1">
      <c r="A26" s="98" t="s">
        <v>307</v>
      </c>
      <c r="B26" s="103"/>
      <c r="C26" s="102">
        <f>'MINISTRY OF WORKS'!$D$12</f>
        <v>31000000</v>
      </c>
      <c r="D26" s="102">
        <f>'MINISTRY OF WORKS'!$D$27</f>
        <v>2500000</v>
      </c>
      <c r="E26" s="104">
        <f>'MINISTRY OF WORKS'!$D$20</f>
        <v>165000000</v>
      </c>
      <c r="F26" s="102">
        <f>'MINISTRY OF WORKS'!$D$23</f>
        <v>1500000</v>
      </c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</row>
    <row r="27" spans="1:34" ht="39.950000000000003" customHeight="1">
      <c r="A27" s="98" t="s">
        <v>380</v>
      </c>
      <c r="B27" s="103"/>
      <c r="C27" s="102"/>
      <c r="D27" s="103"/>
      <c r="E27" s="103"/>
      <c r="F27" s="102">
        <f>'INDEPENDENT ELECTORAL COMM.'!$D$16</f>
        <v>22800000</v>
      </c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</row>
    <row r="28" spans="1:34" ht="39.950000000000003" customHeight="1">
      <c r="A28" s="98" t="s">
        <v>308</v>
      </c>
      <c r="B28" s="103"/>
      <c r="C28" s="102">
        <f>'MINISTRY OF BASIC EDUCATION'!$D$12</f>
        <v>0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7">
        <f>'MINISTRY OF BASIC EDUCATION'!$D$21</f>
        <v>0</v>
      </c>
      <c r="N28" s="103"/>
      <c r="O28" s="103"/>
      <c r="P28" s="103"/>
      <c r="Q28" s="104">
        <f>SUBEB!$D$19</f>
        <v>500000000</v>
      </c>
      <c r="R28" s="103"/>
      <c r="S28" s="103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</row>
    <row r="29" spans="1:34" ht="39.950000000000003" customHeight="1">
      <c r="A29" s="109" t="s">
        <v>381</v>
      </c>
      <c r="B29" s="103"/>
      <c r="C29" s="101">
        <f>'MIN. OF  EDUCATION'!$D$13</f>
        <v>65850000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2">
        <f>'MIN. OF  EDUCATION'!$D$22</f>
        <v>5000000</v>
      </c>
      <c r="N29" s="103"/>
      <c r="O29" s="103"/>
      <c r="P29" s="103"/>
      <c r="Q29" s="110">
        <f>'AIDS &amp; GRANTS, MIN. OF EDUCA'!$D$14</f>
        <v>1390000000</v>
      </c>
      <c r="R29" s="103"/>
      <c r="S29" s="103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</row>
    <row r="30" spans="1:34" ht="39.950000000000003" customHeight="1">
      <c r="A30" s="98" t="s">
        <v>310</v>
      </c>
      <c r="B30" s="103"/>
      <c r="C30" s="102">
        <f>' MINISTRY OF ENVIRONMENT'!$D$13</f>
        <v>51805000</v>
      </c>
      <c r="D30" s="103"/>
      <c r="E30" s="102">
        <f>' MINISTRY OF ENVIRONMENT'!$D$22</f>
        <v>11000000</v>
      </c>
      <c r="F30" s="103"/>
      <c r="G30" s="103"/>
      <c r="H30" s="103"/>
      <c r="I30" s="103"/>
      <c r="J30" s="103"/>
      <c r="K30" s="103"/>
      <c r="L30" s="103"/>
      <c r="M30" s="103"/>
      <c r="N30" s="103"/>
      <c r="O30" s="104">
        <f>'Long Term Borro.MINISTRY OF ENV'!$D$13</f>
        <v>9000000000</v>
      </c>
      <c r="P30" s="103"/>
      <c r="Q30" s="103"/>
      <c r="R30" s="103"/>
      <c r="S30" s="103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</row>
    <row r="31" spans="1:34" ht="39.950000000000003" customHeight="1">
      <c r="A31" s="98" t="s">
        <v>311</v>
      </c>
      <c r="B31" s="102"/>
      <c r="C31" s="102">
        <f>'WASTE MANAGEMENT BOARD'!$D$12</f>
        <v>101500000</v>
      </c>
      <c r="D31" s="102"/>
      <c r="E31" s="102">
        <f>'WASTE MANAGEMENT BOARD'!$D$18</f>
        <v>57450000</v>
      </c>
      <c r="F31" s="102">
        <f>'WASTE MANAGEMENT BOARD'!$D$26</f>
        <v>100000</v>
      </c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</row>
    <row r="32" spans="1:34" ht="39.950000000000003" customHeight="1">
      <c r="A32" s="98" t="s">
        <v>312</v>
      </c>
      <c r="B32" s="102">
        <f>'FORESTRY MGT &amp; UTILISATION'!$D$13</f>
        <v>60000000</v>
      </c>
      <c r="C32" s="102">
        <f>'FORESTRY MGT &amp; UTILISATION'!$D$17</f>
        <v>92123000</v>
      </c>
      <c r="D32" s="102"/>
      <c r="E32" s="20">
        <f>'FORESTRY MGT &amp; UTILISATION'!$D$27</f>
        <v>24986000</v>
      </c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</row>
    <row r="33" spans="1:34" ht="55.5" customHeight="1">
      <c r="A33" s="111" t="s">
        <v>630</v>
      </c>
      <c r="B33" s="104">
        <f>'MINISTRY OF EST &amp; SPECIAL DUTI.'!$D$13</f>
        <v>2400000</v>
      </c>
      <c r="C33" s="102">
        <f>'MINISTRY OF EST &amp; SPECIAL DUTI.'!$D$18</f>
        <v>5060000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</row>
    <row r="34" spans="1:34" ht="39.950000000000003" customHeight="1">
      <c r="A34" s="108" t="s">
        <v>313</v>
      </c>
      <c r="B34" s="103"/>
      <c r="C34" s="102">
        <f>'MINISTRY OF JUSTICE'!$D$14</f>
        <v>105000000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</row>
    <row r="35" spans="1:34" ht="39.950000000000003" customHeight="1">
      <c r="A35" s="98" t="s">
        <v>314</v>
      </c>
      <c r="B35" s="103"/>
      <c r="C35" s="112">
        <f>'MINISTRY OF SOLID MINER,OIL&amp;GAS'!$D$13</f>
        <v>100000000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</row>
    <row r="36" spans="1:34" ht="39.950000000000003" customHeight="1">
      <c r="A36" s="98" t="s">
        <v>318</v>
      </c>
      <c r="B36" s="103"/>
      <c r="C36" s="112">
        <f>'EDO DEV. &amp; PLANNING AUTHORITY'!$D$12</f>
        <v>3450000</v>
      </c>
      <c r="D36" s="107">
        <f>'EDO DEV. &amp; PLANNING AUTHORITY'!$D$24</f>
        <v>32600000</v>
      </c>
      <c r="E36" s="103"/>
      <c r="F36" s="110"/>
      <c r="G36" s="103"/>
      <c r="H36" s="103"/>
      <c r="I36" s="102">
        <f>'EDO DEV. &amp; PLANNING AUTHORITY'!$D$34</f>
        <v>205816319</v>
      </c>
      <c r="J36" s="103"/>
      <c r="K36" s="104">
        <f>'MINISTRY OF HOUSING AND URBAN D'!$C$13</f>
        <v>0</v>
      </c>
      <c r="L36" s="103"/>
      <c r="M36" s="110">
        <f>'EDO DEV. &amp; PLANNING AUTHORITY'!$D$52</f>
        <v>6970900</v>
      </c>
      <c r="N36" s="103"/>
      <c r="O36" s="103"/>
      <c r="P36" s="103"/>
      <c r="Q36" s="103"/>
      <c r="R36" s="103"/>
      <c r="S36" s="103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</row>
    <row r="37" spans="1:34" ht="39.950000000000003" customHeight="1">
      <c r="A37" s="98" t="s">
        <v>315</v>
      </c>
      <c r="B37" s="103"/>
      <c r="C37" s="112">
        <f>'HOUSING &amp; URBAN DEVELOPMENT'!$D$13</f>
        <v>429000000</v>
      </c>
      <c r="D37" s="107">
        <f>'HOUSING &amp; URBAN DEVELOPMENT'!$D$23</f>
        <v>1650000</v>
      </c>
      <c r="E37" s="104">
        <f>'HOUSING &amp; URBAN DEVELOPMENT'!$D$19</f>
        <v>55000000</v>
      </c>
      <c r="F37" s="103"/>
      <c r="G37" s="103"/>
      <c r="H37" s="103"/>
      <c r="I37" s="102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</row>
    <row r="38" spans="1:34" ht="39.950000000000003" customHeight="1">
      <c r="A38" s="109" t="s">
        <v>316</v>
      </c>
      <c r="B38" s="103"/>
      <c r="C38" s="102">
        <f>'DIR. OF INFO.&amp;COMM. TECH.'!$D$13</f>
        <v>0</v>
      </c>
      <c r="D38" s="98"/>
      <c r="E38" s="102">
        <f>'DIR. OF INFO.&amp;COMM. TECH.'!$D$17</f>
        <v>400000</v>
      </c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</row>
    <row r="39" spans="1:34" ht="39.950000000000003" customHeight="1">
      <c r="A39" s="98" t="s">
        <v>382</v>
      </c>
      <c r="B39" s="103"/>
      <c r="C39" s="112">
        <f>'EDO STATE LIAISON OFFICE, Abuja'!$D$13</f>
        <v>3000000</v>
      </c>
      <c r="D39" s="102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</row>
    <row r="40" spans="1:34" ht="39.950000000000003" customHeight="1">
      <c r="A40" s="98" t="s">
        <v>319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10" t="e">
        <f>'INTERNAL REVENUE SERVICE'!#REF!</f>
        <v>#REF!</v>
      </c>
      <c r="M40" s="103"/>
      <c r="N40" s="102">
        <f>'Min of Fin. Domestic Loan'!D12</f>
        <v>0</v>
      </c>
      <c r="O40" s="103"/>
      <c r="P40" s="102">
        <f>'MINISTRY OF FINANCE'!$D$13</f>
        <v>31255664.220000003</v>
      </c>
      <c r="Q40" s="103"/>
      <c r="R40" s="104" t="e">
        <f>'INTERNAL REVENUE SERVICE'!#REF!</f>
        <v>#REF!</v>
      </c>
      <c r="S40" s="104" t="e">
        <f>'INTERNAL REVENUE SERVICE'!#REF!</f>
        <v>#REF!</v>
      </c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</row>
    <row r="41" spans="1:34" ht="39.950000000000003" customHeight="1">
      <c r="A41" s="98" t="s">
        <v>811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10"/>
      <c r="M41" s="103"/>
      <c r="N41" s="102"/>
      <c r="O41" s="103"/>
      <c r="P41" s="102"/>
      <c r="Q41" s="104">
        <f>'FEDERATION ACCOUNT'!D28</f>
        <v>8570000000</v>
      </c>
      <c r="R41" s="104"/>
      <c r="S41" s="104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</row>
    <row r="42" spans="1:34" ht="39.950000000000003" customHeight="1">
      <c r="A42" s="111" t="s">
        <v>582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2">
        <f>'Long Term Borr. MINISTRY OF BUD'!$D$15</f>
        <v>14900000000</v>
      </c>
      <c r="P42" s="103"/>
      <c r="Q42" s="113">
        <f>'AIDS &amp; GRANTS, MIN. OF BUDGET'!$D$15</f>
        <v>500000</v>
      </c>
      <c r="R42" s="103"/>
      <c r="S42" s="103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</row>
    <row r="43" spans="1:34" ht="39.950000000000003" customHeight="1">
      <c r="A43" s="98" t="s">
        <v>619</v>
      </c>
      <c r="B43" s="103"/>
      <c r="C43" s="104">
        <f>'EDO STATE LIAISON OFFICE, LAGOS'!$D$14</f>
        <v>2000000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</row>
    <row r="44" spans="1:34" ht="39.950000000000003" customHeight="1">
      <c r="A44" s="98"/>
      <c r="B44" s="103"/>
      <c r="C44" s="104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</row>
    <row r="45" spans="1:34" ht="39.950000000000003" customHeight="1">
      <c r="A45" s="98"/>
      <c r="B45" s="103"/>
      <c r="C45" s="104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</row>
    <row r="46" spans="1:34" ht="39.950000000000003" customHeight="1">
      <c r="A46" s="114" t="s">
        <v>320</v>
      </c>
      <c r="B46" s="102">
        <f t="shared" ref="B46:S46" si="0">SUM(B2:B43)</f>
        <v>401400000</v>
      </c>
      <c r="C46" s="102">
        <f t="shared" si="0"/>
        <v>3803776807.7799997</v>
      </c>
      <c r="D46" s="102">
        <f t="shared" si="0"/>
        <v>408240000</v>
      </c>
      <c r="E46" s="102">
        <f t="shared" si="0"/>
        <v>331836000</v>
      </c>
      <c r="F46" s="102">
        <f t="shared" si="0"/>
        <v>587600000</v>
      </c>
      <c r="G46" s="102">
        <f t="shared" si="0"/>
        <v>150000</v>
      </c>
      <c r="H46" s="102">
        <f t="shared" si="0"/>
        <v>14000000</v>
      </c>
      <c r="I46" s="102">
        <f t="shared" si="0"/>
        <v>205816319</v>
      </c>
      <c r="J46" s="102">
        <f t="shared" si="0"/>
        <v>18843954309</v>
      </c>
      <c r="K46" s="102">
        <f t="shared" si="0"/>
        <v>0</v>
      </c>
      <c r="L46" s="102" t="e">
        <f t="shared" si="0"/>
        <v>#REF!</v>
      </c>
      <c r="M46" s="102">
        <f t="shared" si="0"/>
        <v>371970900</v>
      </c>
      <c r="N46" s="102">
        <f t="shared" si="0"/>
        <v>0</v>
      </c>
      <c r="O46" s="102">
        <f t="shared" si="0"/>
        <v>24575000000</v>
      </c>
      <c r="P46" s="102">
        <f t="shared" si="0"/>
        <v>31255664.220000003</v>
      </c>
      <c r="Q46" s="102">
        <f t="shared" si="0"/>
        <v>10460500000</v>
      </c>
      <c r="R46" s="102" t="e">
        <f t="shared" si="0"/>
        <v>#REF!</v>
      </c>
      <c r="S46" s="102" t="e">
        <f t="shared" si="0"/>
        <v>#REF!</v>
      </c>
      <c r="T46" s="115"/>
      <c r="U46" s="115"/>
      <c r="V46" s="115"/>
      <c r="W46" s="115"/>
      <c r="X46" s="115"/>
      <c r="Y46" s="115"/>
      <c r="Z46" s="115"/>
      <c r="AA46" s="105"/>
      <c r="AB46" s="105"/>
      <c r="AC46" s="105"/>
      <c r="AD46" s="105"/>
      <c r="AE46" s="105"/>
      <c r="AF46" s="105"/>
      <c r="AG46" s="105"/>
      <c r="AH46" s="105"/>
    </row>
    <row r="47" spans="1:34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</row>
    <row r="48" spans="1:34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</row>
    <row r="49" spans="1:34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</row>
    <row r="50" spans="1:34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</row>
    <row r="51" spans="1:34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</row>
    <row r="52" spans="1:34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</row>
    <row r="53" spans="1:34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</row>
    <row r="54" spans="1:34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</row>
    <row r="55" spans="1:34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</row>
    <row r="56" spans="1:34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</row>
    <row r="57" spans="1:34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</row>
    <row r="58" spans="1:34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</row>
    <row r="59" spans="1:34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</row>
    <row r="60" spans="1:34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</row>
    <row r="61" spans="1:34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</row>
    <row r="62" spans="1:34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</row>
    <row r="63" spans="1:34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</row>
    <row r="64" spans="1:34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</row>
    <row r="65" spans="1:34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</row>
    <row r="66" spans="1:34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</row>
    <row r="67" spans="1:34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</row>
    <row r="68" spans="1:34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</row>
    <row r="69" spans="1:34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</row>
    <row r="70" spans="1:34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</row>
    <row r="71" spans="1:34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</row>
    <row r="72" spans="1:34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</row>
    <row r="73" spans="1:34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</row>
    <row r="74" spans="1:34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</row>
    <row r="75" spans="1:34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</row>
    <row r="76" spans="1:34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</row>
    <row r="77" spans="1:34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</row>
    <row r="78" spans="1:34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</row>
    <row r="79" spans="1:34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</row>
    <row r="80" spans="1:34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</row>
    <row r="81" spans="1:34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</row>
    <row r="82" spans="1:34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</row>
    <row r="83" spans="1:34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</row>
    <row r="84" spans="1:34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</row>
    <row r="85" spans="1:34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</row>
  </sheetData>
  <printOptions horizontalCentered="1" verticalCentered="1"/>
  <pageMargins left="0.45" right="0.2" top="0.25" bottom="0.25" header="0.3" footer="0.3"/>
  <pageSetup scale="2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65"/>
  <sheetViews>
    <sheetView view="pageBreakPreview" zoomScale="50" zoomScaleSheetLayoutView="50" workbookViewId="0">
      <selection activeCell="D15" sqref="D15"/>
    </sheetView>
  </sheetViews>
  <sheetFormatPr defaultRowHeight="15"/>
  <cols>
    <col min="1" max="1" width="24.85546875" style="67" customWidth="1"/>
    <col min="2" max="2" width="68.140625" customWidth="1"/>
    <col min="3" max="3" width="30" customWidth="1"/>
    <col min="4" max="4" width="24.5703125" customWidth="1"/>
    <col min="5" max="5" width="24.42578125" customWidth="1"/>
    <col min="6" max="6" width="26.85546875" customWidth="1"/>
  </cols>
  <sheetData>
    <row r="1" spans="1:6" ht="48.75">
      <c r="A1" s="389" t="s">
        <v>703</v>
      </c>
      <c r="B1" s="389"/>
      <c r="C1" s="389"/>
      <c r="D1" s="389"/>
      <c r="E1" s="389"/>
      <c r="F1" s="389"/>
    </row>
    <row r="2" spans="1:6" ht="19.5">
      <c r="A2" s="253"/>
      <c r="B2" s="246"/>
      <c r="C2" s="246"/>
      <c r="D2" s="246"/>
      <c r="E2" s="246"/>
      <c r="F2" s="246"/>
    </row>
    <row r="3" spans="1:6" ht="19.5">
      <c r="A3" s="253"/>
      <c r="B3" s="246"/>
      <c r="C3" s="246"/>
      <c r="D3" s="246"/>
      <c r="E3" s="246"/>
      <c r="F3" s="246"/>
    </row>
    <row r="4" spans="1:6" ht="20.25">
      <c r="A4" s="391" t="s">
        <v>68</v>
      </c>
      <c r="B4" s="391"/>
      <c r="C4" s="391"/>
      <c r="D4" s="391"/>
      <c r="E4" s="391"/>
      <c r="F4" s="246"/>
    </row>
    <row r="5" spans="1:6" ht="20.25">
      <c r="A5" s="252" t="s">
        <v>1</v>
      </c>
      <c r="B5" s="302" t="s">
        <v>486</v>
      </c>
      <c r="C5" s="302"/>
      <c r="D5" s="247"/>
      <c r="E5" s="247"/>
      <c r="F5" s="246"/>
    </row>
    <row r="6" spans="1:6" ht="20.25">
      <c r="A6" s="391" t="s">
        <v>487</v>
      </c>
      <c r="B6" s="391"/>
      <c r="C6" s="391"/>
      <c r="D6" s="391"/>
      <c r="E6" s="391"/>
      <c r="F6" s="246"/>
    </row>
    <row r="7" spans="1:6" ht="20.25">
      <c r="A7" s="391" t="s">
        <v>222</v>
      </c>
      <c r="B7" s="391"/>
      <c r="C7" s="391"/>
      <c r="D7" s="391"/>
      <c r="E7" s="391"/>
      <c r="F7" s="246"/>
    </row>
    <row r="8" spans="1:6" ht="19.5">
      <c r="A8" s="253"/>
      <c r="B8" s="246"/>
      <c r="C8" s="246"/>
      <c r="D8" s="246"/>
      <c r="E8" s="246"/>
      <c r="F8" s="246"/>
    </row>
    <row r="9" spans="1:6" ht="60.75">
      <c r="A9" s="303" t="s">
        <v>3</v>
      </c>
      <c r="B9" s="303" t="s">
        <v>5</v>
      </c>
      <c r="C9" s="304" t="s">
        <v>342</v>
      </c>
      <c r="D9" s="304" t="s">
        <v>342</v>
      </c>
      <c r="E9" s="304" t="s">
        <v>332</v>
      </c>
      <c r="F9" s="304" t="s">
        <v>332</v>
      </c>
    </row>
    <row r="10" spans="1:6" ht="42.75" customHeight="1">
      <c r="A10" s="308"/>
      <c r="B10" s="305"/>
      <c r="C10" s="303">
        <v>2017</v>
      </c>
      <c r="D10" s="303">
        <v>2016</v>
      </c>
      <c r="E10" s="303" t="s">
        <v>819</v>
      </c>
      <c r="F10" s="303">
        <v>2015</v>
      </c>
    </row>
    <row r="11" spans="1:6" ht="17.25" customHeight="1">
      <c r="A11" s="309"/>
      <c r="B11" s="297"/>
      <c r="C11" s="297"/>
      <c r="D11" s="297"/>
      <c r="E11" s="297"/>
      <c r="F11" s="300"/>
    </row>
    <row r="12" spans="1:6" ht="20.25">
      <c r="A12" s="184">
        <v>12020100</v>
      </c>
      <c r="B12" s="177" t="s">
        <v>589</v>
      </c>
      <c r="C12" s="206">
        <f>SUM(C14:C15)</f>
        <v>5500000</v>
      </c>
      <c r="D12" s="206">
        <f>SUM(D14:D15)</f>
        <v>5500000</v>
      </c>
      <c r="E12" s="206">
        <f>SUM(E14:E15)</f>
        <v>255000</v>
      </c>
      <c r="F12" s="206">
        <f>SUM(F14:F15)</f>
        <v>1065000</v>
      </c>
    </row>
    <row r="13" spans="1:6" ht="19.5">
      <c r="A13" s="309"/>
      <c r="B13" s="297"/>
      <c r="C13" s="207"/>
      <c r="D13" s="207"/>
      <c r="E13" s="207"/>
      <c r="F13" s="207"/>
    </row>
    <row r="14" spans="1:6" ht="19.5">
      <c r="A14" s="309">
        <v>12020136</v>
      </c>
      <c r="B14" s="297" t="s">
        <v>70</v>
      </c>
      <c r="C14" s="207">
        <v>5000000</v>
      </c>
      <c r="D14" s="207">
        <v>5000000</v>
      </c>
      <c r="E14" s="207">
        <v>255000</v>
      </c>
      <c r="F14" s="207">
        <v>1060000</v>
      </c>
    </row>
    <row r="15" spans="1:6" ht="19.5">
      <c r="A15" s="309">
        <v>12020141</v>
      </c>
      <c r="B15" s="297" t="s">
        <v>71</v>
      </c>
      <c r="C15" s="207">
        <v>500000</v>
      </c>
      <c r="D15" s="207">
        <v>500000</v>
      </c>
      <c r="E15" s="207">
        <v>0</v>
      </c>
      <c r="F15" s="207">
        <v>5000</v>
      </c>
    </row>
    <row r="16" spans="1:6" ht="19.5">
      <c r="A16" s="309"/>
      <c r="B16" s="297"/>
      <c r="C16" s="207"/>
      <c r="D16" s="207"/>
      <c r="E16" s="207"/>
      <c r="F16" s="207"/>
    </row>
    <row r="17" spans="1:6" ht="20.25">
      <c r="A17" s="184">
        <v>12020400</v>
      </c>
      <c r="B17" s="177" t="s">
        <v>590</v>
      </c>
      <c r="C17" s="206">
        <f>SUM(C19+C23+C25)</f>
        <v>40100000</v>
      </c>
      <c r="D17" s="206">
        <f>SUM(D19+D23+D25)</f>
        <v>39700000</v>
      </c>
      <c r="E17" s="206">
        <f>SUM(E19+E23+E25)</f>
        <v>10638250</v>
      </c>
      <c r="F17" s="206">
        <f>SUM(F19+F23+F25)</f>
        <v>26257000</v>
      </c>
    </row>
    <row r="18" spans="1:6" ht="19.5">
      <c r="A18" s="309"/>
      <c r="B18" s="297"/>
      <c r="C18" s="207"/>
      <c r="D18" s="207"/>
      <c r="E18" s="207"/>
      <c r="F18" s="207"/>
    </row>
    <row r="19" spans="1:6" s="131" customFormat="1" ht="19.5">
      <c r="A19" s="309">
        <v>12020456</v>
      </c>
      <c r="B19" s="297" t="s">
        <v>541</v>
      </c>
      <c r="C19" s="207">
        <f>SUM(C20:C22)</f>
        <v>13600000</v>
      </c>
      <c r="D19" s="207">
        <f>SUM(D20:D22)</f>
        <v>13200000</v>
      </c>
      <c r="E19" s="207">
        <f>SUM(E20:E22)</f>
        <v>3250000</v>
      </c>
      <c r="F19" s="207">
        <f>SUM(F20:F22)</f>
        <v>10206000</v>
      </c>
    </row>
    <row r="20" spans="1:6" ht="19.5">
      <c r="A20" s="309" t="s">
        <v>385</v>
      </c>
      <c r="B20" s="297" t="s">
        <v>72</v>
      </c>
      <c r="C20" s="207">
        <v>5000000</v>
      </c>
      <c r="D20" s="207">
        <v>5000000</v>
      </c>
      <c r="E20" s="207">
        <v>0</v>
      </c>
      <c r="F20" s="207">
        <v>1500000</v>
      </c>
    </row>
    <row r="21" spans="1:6" ht="19.5">
      <c r="A21" s="309" t="s">
        <v>386</v>
      </c>
      <c r="B21" s="297" t="s">
        <v>760</v>
      </c>
      <c r="C21" s="207">
        <v>7000000</v>
      </c>
      <c r="D21" s="207">
        <v>7000000</v>
      </c>
      <c r="E21" s="207">
        <v>3250000</v>
      </c>
      <c r="F21" s="207">
        <v>8706000</v>
      </c>
    </row>
    <row r="22" spans="1:6" ht="19.5">
      <c r="A22" s="309" t="s">
        <v>387</v>
      </c>
      <c r="B22" s="297" t="s">
        <v>761</v>
      </c>
      <c r="C22" s="207">
        <v>1600000</v>
      </c>
      <c r="D22" s="207">
        <v>1200000</v>
      </c>
      <c r="E22" s="207">
        <v>0</v>
      </c>
      <c r="F22" s="207">
        <v>0</v>
      </c>
    </row>
    <row r="23" spans="1:6" s="131" customFormat="1" ht="19.5">
      <c r="A23" s="309">
        <v>12020464</v>
      </c>
      <c r="B23" s="297" t="s">
        <v>689</v>
      </c>
      <c r="C23" s="207">
        <v>0</v>
      </c>
      <c r="D23" s="207">
        <v>0</v>
      </c>
      <c r="E23" s="207"/>
      <c r="F23" s="207"/>
    </row>
    <row r="24" spans="1:6" ht="19.5">
      <c r="A24" s="309" t="s">
        <v>386</v>
      </c>
      <c r="B24" s="297" t="s">
        <v>76</v>
      </c>
      <c r="C24" s="207">
        <v>0</v>
      </c>
      <c r="D24" s="207">
        <v>0</v>
      </c>
      <c r="E24" s="207">
        <v>0</v>
      </c>
      <c r="F24" s="207">
        <v>0</v>
      </c>
    </row>
    <row r="25" spans="1:6" s="131" customFormat="1" ht="19.5">
      <c r="A25" s="309">
        <v>12020449</v>
      </c>
      <c r="B25" s="297" t="s">
        <v>607</v>
      </c>
      <c r="C25" s="207">
        <f>SUM(C26:C28)</f>
        <v>26500000</v>
      </c>
      <c r="D25" s="207">
        <f>SUM(D26:D28)</f>
        <v>26500000</v>
      </c>
      <c r="E25" s="207">
        <f>SUM(E26:E28)</f>
        <v>7388250</v>
      </c>
      <c r="F25" s="207">
        <f>SUM(F26:F28)</f>
        <v>16051000</v>
      </c>
    </row>
    <row r="26" spans="1:6" ht="19.5">
      <c r="A26" s="309" t="s">
        <v>385</v>
      </c>
      <c r="B26" s="297" t="s">
        <v>74</v>
      </c>
      <c r="C26" s="207">
        <v>19000000</v>
      </c>
      <c r="D26" s="207">
        <v>19000000</v>
      </c>
      <c r="E26" s="207">
        <v>6741250</v>
      </c>
      <c r="F26" s="207">
        <v>14254000</v>
      </c>
    </row>
    <row r="27" spans="1:6" ht="19.5">
      <c r="A27" s="309" t="s">
        <v>386</v>
      </c>
      <c r="B27" s="297" t="s">
        <v>75</v>
      </c>
      <c r="C27" s="207">
        <v>6000000</v>
      </c>
      <c r="D27" s="207">
        <v>6000000</v>
      </c>
      <c r="E27" s="207">
        <v>289000</v>
      </c>
      <c r="F27" s="207">
        <v>550000</v>
      </c>
    </row>
    <row r="28" spans="1:6" ht="19.5">
      <c r="A28" s="309" t="s">
        <v>387</v>
      </c>
      <c r="B28" s="297" t="s">
        <v>620</v>
      </c>
      <c r="C28" s="207">
        <v>1500000</v>
      </c>
      <c r="D28" s="207">
        <v>1500000</v>
      </c>
      <c r="E28" s="207">
        <v>358000</v>
      </c>
      <c r="F28" s="207">
        <v>1247000</v>
      </c>
    </row>
    <row r="29" spans="1:6" ht="19.5">
      <c r="A29" s="309"/>
      <c r="B29" s="297"/>
      <c r="C29" s="207"/>
      <c r="D29" s="207"/>
      <c r="E29" s="207"/>
      <c r="F29" s="207"/>
    </row>
    <row r="30" spans="1:6" ht="19.5">
      <c r="A30" s="309"/>
      <c r="B30" s="297"/>
      <c r="C30" s="207"/>
      <c r="D30" s="207"/>
      <c r="E30" s="207"/>
      <c r="F30" s="207"/>
    </row>
    <row r="31" spans="1:6" ht="20.25">
      <c r="A31" s="184">
        <v>12020600</v>
      </c>
      <c r="B31" s="177" t="s">
        <v>583</v>
      </c>
      <c r="C31" s="206">
        <f>SUM(C33:C34)</f>
        <v>12500000</v>
      </c>
      <c r="D31" s="206">
        <f>SUM(D33:D34)</f>
        <v>12500000</v>
      </c>
      <c r="E31" s="206">
        <f>SUM(E33:E34)</f>
        <v>6634755.1900000004</v>
      </c>
      <c r="F31" s="206">
        <f>SUM(F33:F34)</f>
        <v>13098399.41</v>
      </c>
    </row>
    <row r="32" spans="1:6" ht="19.5">
      <c r="A32" s="309"/>
      <c r="B32" s="297"/>
      <c r="C32" s="207"/>
      <c r="D32" s="207"/>
      <c r="E32" s="207"/>
      <c r="F32" s="207"/>
    </row>
    <row r="33" spans="1:6" ht="19.5">
      <c r="A33" s="309">
        <v>12020612</v>
      </c>
      <c r="B33" s="297" t="s">
        <v>742</v>
      </c>
      <c r="C33" s="207">
        <v>12000000</v>
      </c>
      <c r="D33" s="207">
        <v>12000000</v>
      </c>
      <c r="E33" s="207">
        <v>5972755.1900000004</v>
      </c>
      <c r="F33" s="207">
        <v>13098399.41</v>
      </c>
    </row>
    <row r="34" spans="1:6" s="131" customFormat="1" ht="19.5">
      <c r="A34" s="309">
        <v>12020626</v>
      </c>
      <c r="B34" s="297" t="s">
        <v>223</v>
      </c>
      <c r="C34" s="207">
        <v>500000</v>
      </c>
      <c r="D34" s="207">
        <v>500000</v>
      </c>
      <c r="E34" s="207">
        <v>662000</v>
      </c>
      <c r="F34" s="207">
        <v>0</v>
      </c>
    </row>
    <row r="35" spans="1:6" ht="19.5">
      <c r="A35" s="309"/>
      <c r="B35" s="297"/>
      <c r="C35" s="207"/>
      <c r="D35" s="207"/>
      <c r="E35" s="207"/>
      <c r="F35" s="207"/>
    </row>
    <row r="36" spans="1:6" ht="19.5">
      <c r="A36" s="309"/>
      <c r="B36" s="297"/>
      <c r="C36" s="207"/>
      <c r="D36" s="207"/>
      <c r="E36" s="207"/>
      <c r="F36" s="207"/>
    </row>
    <row r="37" spans="1:6" ht="19.5">
      <c r="A37" s="309"/>
      <c r="B37" s="297"/>
      <c r="C37" s="207"/>
      <c r="D37" s="207"/>
      <c r="E37" s="207"/>
      <c r="F37" s="207"/>
    </row>
    <row r="38" spans="1:6" ht="20.25">
      <c r="A38" s="309"/>
      <c r="B38" s="301" t="s">
        <v>320</v>
      </c>
      <c r="C38" s="206">
        <f>C12+C17+C31</f>
        <v>58100000</v>
      </c>
      <c r="D38" s="206">
        <f>D12+D17+D31</f>
        <v>57700000</v>
      </c>
      <c r="E38" s="206">
        <f>E12+E17+E31</f>
        <v>17528005.190000001</v>
      </c>
      <c r="F38" s="206">
        <f>F12+F17+F31</f>
        <v>40420399.409999996</v>
      </c>
    </row>
    <row r="39" spans="1:6">
      <c r="E39" s="54"/>
      <c r="F39" s="12"/>
    </row>
    <row r="40" spans="1:6">
      <c r="F40" s="12"/>
    </row>
    <row r="41" spans="1:6">
      <c r="F41" s="12"/>
    </row>
    <row r="42" spans="1:6">
      <c r="F42" s="12"/>
    </row>
    <row r="43" spans="1:6">
      <c r="F43" s="12"/>
    </row>
    <row r="44" spans="1:6">
      <c r="F44" s="12"/>
    </row>
    <row r="45" spans="1:6">
      <c r="F45" s="12"/>
    </row>
    <row r="46" spans="1:6">
      <c r="F46" s="12"/>
    </row>
    <row r="47" spans="1:6">
      <c r="F47" s="12"/>
    </row>
    <row r="48" spans="1:6">
      <c r="F48" s="12"/>
    </row>
    <row r="49" spans="6:6">
      <c r="F49" s="12"/>
    </row>
    <row r="50" spans="6:6">
      <c r="F50" s="12"/>
    </row>
    <row r="51" spans="6:6">
      <c r="F51" s="12"/>
    </row>
    <row r="52" spans="6:6">
      <c r="F52" s="12"/>
    </row>
    <row r="53" spans="6:6">
      <c r="F53" s="12"/>
    </row>
    <row r="54" spans="6:6">
      <c r="F54" s="12"/>
    </row>
    <row r="55" spans="6:6">
      <c r="F55" s="12"/>
    </row>
    <row r="56" spans="6:6">
      <c r="F56" s="12"/>
    </row>
    <row r="57" spans="6:6">
      <c r="F57" s="12"/>
    </row>
    <row r="58" spans="6:6">
      <c r="F58" s="12"/>
    </row>
    <row r="59" spans="6:6">
      <c r="F59" s="12"/>
    </row>
    <row r="60" spans="6:6">
      <c r="F60" s="12"/>
    </row>
    <row r="61" spans="6:6">
      <c r="F61" s="12"/>
    </row>
    <row r="62" spans="6:6">
      <c r="F62" s="12"/>
    </row>
    <row r="63" spans="6:6">
      <c r="F63" s="12"/>
    </row>
    <row r="64" spans="6:6">
      <c r="F64" s="12"/>
    </row>
    <row r="65" spans="6:6">
      <c r="F65" s="12"/>
    </row>
  </sheetData>
  <mergeCells count="4">
    <mergeCell ref="A1:F1"/>
    <mergeCell ref="A4:E4"/>
    <mergeCell ref="A6:E6"/>
    <mergeCell ref="A7:E7"/>
  </mergeCells>
  <pageMargins left="0.7" right="0.7" top="0.75" bottom="0.75" header="0.3" footer="0.3"/>
  <pageSetup scale="61" orientation="landscape" r:id="rId1"/>
  <headerFooter>
    <oddFooter>&amp;R&amp;14Page 15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60" workbookViewId="0">
      <selection activeCell="C15" sqref="C15"/>
    </sheetView>
  </sheetViews>
  <sheetFormatPr defaultRowHeight="15"/>
  <cols>
    <col min="1" max="1" width="24.28515625" customWidth="1"/>
    <col min="2" max="2" width="48.85546875" customWidth="1"/>
    <col min="3" max="3" width="25.28515625" customWidth="1"/>
    <col min="4" max="4" width="25.5703125" customWidth="1"/>
    <col min="5" max="5" width="26.85546875" customWidth="1"/>
    <col min="6" max="6" width="27" customWidth="1"/>
  </cols>
  <sheetData>
    <row r="1" spans="1:6" ht="48.75">
      <c r="A1" s="389" t="s">
        <v>703</v>
      </c>
      <c r="B1" s="389"/>
      <c r="C1" s="389"/>
      <c r="D1" s="389"/>
      <c r="E1" s="389"/>
      <c r="F1" s="389"/>
    </row>
    <row r="2" spans="1:6" ht="19.5">
      <c r="A2" s="246"/>
      <c r="B2" s="246"/>
      <c r="C2" s="246"/>
      <c r="D2" s="246"/>
      <c r="E2" s="246"/>
      <c r="F2" s="246"/>
    </row>
    <row r="3" spans="1:6" ht="19.5">
      <c r="A3" s="246"/>
      <c r="B3" s="246"/>
      <c r="C3" s="246"/>
      <c r="D3" s="246"/>
      <c r="E3" s="246"/>
      <c r="F3" s="246"/>
    </row>
    <row r="4" spans="1:6" ht="20.25">
      <c r="A4" s="391" t="s">
        <v>68</v>
      </c>
      <c r="B4" s="391"/>
      <c r="C4" s="391"/>
      <c r="D4" s="391"/>
      <c r="E4" s="391"/>
      <c r="F4" s="246"/>
    </row>
    <row r="5" spans="1:6" ht="20.25">
      <c r="A5" s="247" t="s">
        <v>1</v>
      </c>
      <c r="B5" s="310" t="s">
        <v>486</v>
      </c>
      <c r="C5" s="310"/>
      <c r="D5" s="247"/>
      <c r="E5" s="247"/>
      <c r="F5" s="246"/>
    </row>
    <row r="6" spans="1:6" ht="20.25">
      <c r="A6" s="391" t="s">
        <v>77</v>
      </c>
      <c r="B6" s="391"/>
      <c r="C6" s="391"/>
      <c r="D6" s="391"/>
      <c r="E6" s="391"/>
      <c r="F6" s="246"/>
    </row>
    <row r="7" spans="1:6" ht="20.25">
      <c r="A7" s="391" t="s">
        <v>224</v>
      </c>
      <c r="B7" s="391"/>
      <c r="C7" s="391"/>
      <c r="D7" s="391"/>
      <c r="E7" s="391"/>
      <c r="F7" s="246"/>
    </row>
    <row r="8" spans="1:6" ht="19.5">
      <c r="A8" s="246"/>
      <c r="B8" s="246"/>
      <c r="C8" s="246"/>
      <c r="D8" s="246"/>
      <c r="E8" s="246"/>
      <c r="F8" s="246"/>
    </row>
    <row r="9" spans="1:6" ht="60.75">
      <c r="A9" s="218" t="s">
        <v>3</v>
      </c>
      <c r="B9" s="218" t="s">
        <v>5</v>
      </c>
      <c r="C9" s="220" t="s">
        <v>342</v>
      </c>
      <c r="D9" s="220" t="s">
        <v>342</v>
      </c>
      <c r="E9" s="220" t="s">
        <v>332</v>
      </c>
      <c r="F9" s="220" t="s">
        <v>332</v>
      </c>
    </row>
    <row r="10" spans="1:6" ht="36.75" customHeight="1">
      <c r="A10" s="217"/>
      <c r="B10" s="217"/>
      <c r="C10" s="218">
        <v>2017</v>
      </c>
      <c r="D10" s="218">
        <v>2016</v>
      </c>
      <c r="E10" s="219" t="s">
        <v>821</v>
      </c>
      <c r="F10" s="242">
        <v>2015</v>
      </c>
    </row>
    <row r="11" spans="1:6" ht="14.25" customHeight="1">
      <c r="A11" s="149"/>
      <c r="B11" s="149"/>
      <c r="C11" s="149"/>
      <c r="D11" s="149"/>
      <c r="E11" s="149"/>
      <c r="F11" s="155"/>
    </row>
    <row r="12" spans="1:6" ht="20.25">
      <c r="A12" s="156">
        <v>12020400</v>
      </c>
      <c r="B12" s="154" t="s">
        <v>590</v>
      </c>
      <c r="C12" s="157">
        <f>C14</f>
        <v>694616844.48000002</v>
      </c>
      <c r="D12" s="157">
        <f>D14</f>
        <v>627835257.77999997</v>
      </c>
      <c r="E12" s="157">
        <f>E14</f>
        <v>397181871.32999998</v>
      </c>
      <c r="F12" s="157">
        <f>F14</f>
        <v>504336144.63</v>
      </c>
    </row>
    <row r="13" spans="1:6" ht="19.5">
      <c r="A13" s="149"/>
      <c r="B13" s="149"/>
      <c r="C13" s="150"/>
      <c r="D13" s="150"/>
      <c r="E13" s="150"/>
      <c r="F13" s="150"/>
    </row>
    <row r="14" spans="1:6" s="137" customFormat="1" ht="19.5">
      <c r="A14" s="296">
        <v>12020464</v>
      </c>
      <c r="B14" s="297" t="s">
        <v>690</v>
      </c>
      <c r="C14" s="298">
        <v>694616844.48000002</v>
      </c>
      <c r="D14" s="298">
        <v>627835257.77999997</v>
      </c>
      <c r="E14" s="298">
        <v>397181871.32999998</v>
      </c>
      <c r="F14" s="298">
        <v>504336144.63</v>
      </c>
    </row>
    <row r="15" spans="1:6" ht="19.5">
      <c r="A15" s="149"/>
      <c r="B15" s="149"/>
      <c r="C15" s="150"/>
      <c r="D15" s="150"/>
      <c r="E15" s="150"/>
      <c r="F15" s="150"/>
    </row>
    <row r="16" spans="1:6" ht="19.5">
      <c r="A16" s="149"/>
      <c r="B16" s="149"/>
      <c r="C16" s="150"/>
      <c r="D16" s="150"/>
      <c r="E16" s="150"/>
      <c r="F16" s="150"/>
    </row>
    <row r="17" spans="1:6" ht="19.5">
      <c r="A17" s="149"/>
      <c r="B17" s="149"/>
      <c r="C17" s="150"/>
      <c r="D17" s="150"/>
      <c r="E17" s="150"/>
      <c r="F17" s="150"/>
    </row>
    <row r="18" spans="1:6" ht="20.25">
      <c r="A18" s="149"/>
      <c r="B18" s="151" t="s">
        <v>320</v>
      </c>
      <c r="C18" s="153">
        <f>C12+C16</f>
        <v>694616844.48000002</v>
      </c>
      <c r="D18" s="153">
        <f>D12+D16</f>
        <v>627835257.77999997</v>
      </c>
      <c r="E18" s="153">
        <f>E12+E16</f>
        <v>397181871.32999998</v>
      </c>
      <c r="F18" s="153">
        <f>F12+F16</f>
        <v>504336144.63</v>
      </c>
    </row>
  </sheetData>
  <mergeCells count="4">
    <mergeCell ref="A1:F1"/>
    <mergeCell ref="A4:E4"/>
    <mergeCell ref="A6:E6"/>
    <mergeCell ref="A7:E7"/>
  </mergeCells>
  <pageMargins left="0.7" right="0.7" top="0.75" bottom="0.75" header="0.3" footer="0.3"/>
  <pageSetup scale="68" orientation="landscape" r:id="rId1"/>
  <headerFooter>
    <oddFooter>&amp;R&amp;14Page 16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60" workbookViewId="0">
      <selection activeCell="B33" sqref="B33"/>
    </sheetView>
  </sheetViews>
  <sheetFormatPr defaultRowHeight="15"/>
  <cols>
    <col min="1" max="1" width="24.28515625" customWidth="1"/>
    <col min="2" max="2" width="108.42578125" customWidth="1"/>
    <col min="3" max="3" width="26.140625" customWidth="1"/>
    <col min="4" max="4" width="23" customWidth="1"/>
    <col min="5" max="5" width="25.5703125" customWidth="1"/>
    <col min="6" max="6" width="23.7109375" customWidth="1"/>
  </cols>
  <sheetData>
    <row r="1" spans="1:6" ht="48.75">
      <c r="A1" s="394" t="s">
        <v>703</v>
      </c>
      <c r="B1" s="394"/>
      <c r="C1" s="394"/>
      <c r="D1" s="394"/>
      <c r="E1" s="394"/>
      <c r="F1" s="394"/>
    </row>
    <row r="2" spans="1:6" ht="19.5">
      <c r="A2" s="169"/>
      <c r="B2" s="169"/>
      <c r="C2" s="169"/>
      <c r="D2" s="169"/>
      <c r="E2" s="169"/>
      <c r="F2" s="169"/>
    </row>
    <row r="3" spans="1:6" ht="19.5">
      <c r="A3" s="169"/>
      <c r="B3" s="169"/>
      <c r="C3" s="169"/>
      <c r="D3" s="169"/>
      <c r="E3" s="169"/>
      <c r="F3" s="169"/>
    </row>
    <row r="4" spans="1:6" ht="20.25">
      <c r="A4" s="393" t="s">
        <v>80</v>
      </c>
      <c r="B4" s="393"/>
      <c r="C4" s="393"/>
      <c r="D4" s="393"/>
      <c r="E4" s="393"/>
      <c r="F4" s="169"/>
    </row>
    <row r="5" spans="1:6" ht="20.25">
      <c r="A5" s="171" t="s">
        <v>1</v>
      </c>
      <c r="B5" s="172" t="s">
        <v>488</v>
      </c>
      <c r="C5" s="172"/>
      <c r="D5" s="171"/>
      <c r="E5" s="171"/>
      <c r="F5" s="169"/>
    </row>
    <row r="6" spans="1:6" ht="20.25">
      <c r="A6" s="393" t="s">
        <v>489</v>
      </c>
      <c r="B6" s="393"/>
      <c r="C6" s="393"/>
      <c r="D6" s="393"/>
      <c r="E6" s="393"/>
      <c r="F6" s="169"/>
    </row>
    <row r="7" spans="1:6" ht="20.25">
      <c r="A7" s="393" t="s">
        <v>219</v>
      </c>
      <c r="B7" s="393"/>
      <c r="C7" s="393"/>
      <c r="D7" s="393"/>
      <c r="E7" s="393"/>
      <c r="F7" s="169"/>
    </row>
    <row r="8" spans="1:6" ht="19.5">
      <c r="A8" s="169"/>
      <c r="B8" s="169"/>
      <c r="C8" s="169"/>
      <c r="D8" s="169"/>
      <c r="E8" s="169"/>
      <c r="F8" s="169"/>
    </row>
    <row r="9" spans="1:6" ht="60.75">
      <c r="A9" s="221" t="s">
        <v>3</v>
      </c>
      <c r="B9" s="221" t="s">
        <v>5</v>
      </c>
      <c r="C9" s="221" t="s">
        <v>342</v>
      </c>
      <c r="D9" s="221" t="s">
        <v>342</v>
      </c>
      <c r="E9" s="221" t="s">
        <v>332</v>
      </c>
      <c r="F9" s="221" t="s">
        <v>332</v>
      </c>
    </row>
    <row r="10" spans="1:6" ht="20.25">
      <c r="A10" s="222"/>
      <c r="B10" s="222"/>
      <c r="C10" s="221">
        <v>2017</v>
      </c>
      <c r="D10" s="221">
        <v>2016</v>
      </c>
      <c r="E10" s="223" t="s">
        <v>819</v>
      </c>
      <c r="F10" s="221">
        <v>2015</v>
      </c>
    </row>
    <row r="11" spans="1:6" ht="19.5">
      <c r="A11" s="165"/>
      <c r="B11" s="165"/>
      <c r="C11" s="165"/>
      <c r="D11" s="165"/>
      <c r="E11" s="165"/>
      <c r="F11" s="155"/>
    </row>
    <row r="12" spans="1:6" ht="20.25">
      <c r="A12" s="311">
        <v>12020400</v>
      </c>
      <c r="B12" s="178" t="s">
        <v>590</v>
      </c>
      <c r="C12" s="168">
        <f>SUM(C13+C14+C15)</f>
        <v>2800000</v>
      </c>
      <c r="D12" s="168">
        <f>SUM(D13+D14+D15)</f>
        <v>2800000</v>
      </c>
      <c r="E12" s="168">
        <f>SUM(E13+E14+E15)</f>
        <v>1183110</v>
      </c>
      <c r="F12" s="168">
        <f>SUM(F13+F14+F15)</f>
        <v>2132000</v>
      </c>
    </row>
    <row r="13" spans="1:6" s="137" customFormat="1" ht="19.5">
      <c r="A13" s="186">
        <v>12020456</v>
      </c>
      <c r="B13" s="186" t="s">
        <v>828</v>
      </c>
      <c r="C13" s="200">
        <v>1000000</v>
      </c>
      <c r="D13" s="200">
        <v>1000000</v>
      </c>
      <c r="E13" s="200">
        <v>300000</v>
      </c>
      <c r="F13" s="200">
        <v>0</v>
      </c>
    </row>
    <row r="14" spans="1:6" s="137" customFormat="1" ht="19.5">
      <c r="A14" s="307">
        <v>12020483</v>
      </c>
      <c r="B14" s="186" t="s">
        <v>78</v>
      </c>
      <c r="C14" s="200">
        <v>300000</v>
      </c>
      <c r="D14" s="200">
        <v>300000</v>
      </c>
      <c r="E14" s="200">
        <v>345000</v>
      </c>
      <c r="F14" s="200">
        <v>582000</v>
      </c>
    </row>
    <row r="15" spans="1:6" s="137" customFormat="1" ht="19.5">
      <c r="A15" s="307">
        <v>12020484</v>
      </c>
      <c r="B15" s="186" t="s">
        <v>79</v>
      </c>
      <c r="C15" s="200">
        <v>1500000</v>
      </c>
      <c r="D15" s="200">
        <v>1500000</v>
      </c>
      <c r="E15" s="200">
        <v>538110</v>
      </c>
      <c r="F15" s="200">
        <v>1550000</v>
      </c>
    </row>
    <row r="16" spans="1:6" ht="19.5">
      <c r="A16" s="190"/>
      <c r="B16" s="165"/>
      <c r="C16" s="166"/>
      <c r="D16" s="166"/>
      <c r="E16" s="166"/>
      <c r="F16" s="166"/>
    </row>
    <row r="17" spans="1:6" ht="20.25">
      <c r="A17" s="311">
        <v>12020700</v>
      </c>
      <c r="B17" s="178" t="s">
        <v>587</v>
      </c>
      <c r="C17" s="197">
        <f>C19</f>
        <v>200000</v>
      </c>
      <c r="D17" s="197">
        <f>D19</f>
        <v>200000</v>
      </c>
      <c r="E17" s="197">
        <f>E19</f>
        <v>135000</v>
      </c>
      <c r="F17" s="197">
        <f>F19</f>
        <v>29500</v>
      </c>
    </row>
    <row r="18" spans="1:6" ht="20.25">
      <c r="A18" s="311"/>
      <c r="B18" s="178"/>
      <c r="C18" s="197"/>
      <c r="D18" s="197"/>
      <c r="E18" s="168"/>
      <c r="F18" s="168"/>
    </row>
    <row r="19" spans="1:6" ht="20.25">
      <c r="A19" s="195">
        <v>12020711</v>
      </c>
      <c r="B19" s="178" t="s">
        <v>540</v>
      </c>
      <c r="C19" s="197">
        <f>C20</f>
        <v>200000</v>
      </c>
      <c r="D19" s="197">
        <f>D20</f>
        <v>200000</v>
      </c>
      <c r="E19" s="197">
        <f>E20</f>
        <v>135000</v>
      </c>
      <c r="F19" s="197">
        <f>F20</f>
        <v>29500</v>
      </c>
    </row>
    <row r="20" spans="1:6" ht="19.5">
      <c r="A20" s="191" t="s">
        <v>385</v>
      </c>
      <c r="B20" s="165" t="s">
        <v>220</v>
      </c>
      <c r="C20" s="166">
        <v>200000</v>
      </c>
      <c r="D20" s="166">
        <v>200000</v>
      </c>
      <c r="E20" s="166">
        <v>135000</v>
      </c>
      <c r="F20" s="166">
        <v>29500</v>
      </c>
    </row>
    <row r="21" spans="1:6" ht="19.5">
      <c r="A21" s="190"/>
      <c r="B21" s="165"/>
      <c r="C21" s="166"/>
      <c r="D21" s="166"/>
      <c r="E21" s="166"/>
      <c r="F21" s="166"/>
    </row>
    <row r="22" spans="1:6" ht="19.5">
      <c r="A22" s="190"/>
      <c r="B22" s="165"/>
      <c r="C22" s="166"/>
      <c r="D22" s="166"/>
      <c r="E22" s="166"/>
      <c r="F22" s="166"/>
    </row>
    <row r="23" spans="1:6" ht="19.5">
      <c r="A23" s="190"/>
      <c r="B23" s="165"/>
      <c r="C23" s="166"/>
      <c r="D23" s="166"/>
      <c r="E23" s="166"/>
      <c r="F23" s="166"/>
    </row>
    <row r="24" spans="1:6" ht="20.25">
      <c r="A24" s="190"/>
      <c r="B24" s="167" t="s">
        <v>320</v>
      </c>
      <c r="C24" s="168">
        <f>C12+C17</f>
        <v>3000000</v>
      </c>
      <c r="D24" s="168">
        <f>D12+D17</f>
        <v>3000000</v>
      </c>
      <c r="E24" s="168">
        <f>E12+E17</f>
        <v>1318110</v>
      </c>
      <c r="F24" s="168">
        <f>F12+F17</f>
        <v>2161500</v>
      </c>
    </row>
    <row r="25" spans="1:6">
      <c r="A25" s="11"/>
      <c r="F25" s="12"/>
    </row>
    <row r="26" spans="1:6">
      <c r="A26" s="11"/>
      <c r="F26" s="12"/>
    </row>
  </sheetData>
  <mergeCells count="4">
    <mergeCell ref="A1:F1"/>
    <mergeCell ref="A4:E4"/>
    <mergeCell ref="A6:E6"/>
    <mergeCell ref="A7:E7"/>
  </mergeCells>
  <pageMargins left="0.7" right="0.7" top="0.75" bottom="0.75" header="0.3" footer="0.3"/>
  <pageSetup scale="52" orientation="landscape" r:id="rId1"/>
  <headerFooter>
    <oddFooter>&amp;R&amp;14Page 17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="60" workbookViewId="0">
      <selection activeCell="B7" sqref="B7"/>
    </sheetView>
  </sheetViews>
  <sheetFormatPr defaultRowHeight="15"/>
  <cols>
    <col min="1" max="1" width="24.28515625" customWidth="1"/>
    <col min="2" max="2" width="53.140625" customWidth="1"/>
    <col min="3" max="3" width="27.42578125" customWidth="1"/>
    <col min="4" max="4" width="25" customWidth="1"/>
    <col min="5" max="5" width="26.5703125" customWidth="1"/>
    <col min="6" max="6" width="24.7109375" customWidth="1"/>
  </cols>
  <sheetData>
    <row r="1" spans="1:6" ht="48.75">
      <c r="A1" s="394" t="s">
        <v>703</v>
      </c>
      <c r="B1" s="394"/>
      <c r="C1" s="394"/>
      <c r="D1" s="394"/>
      <c r="E1" s="394"/>
      <c r="F1" s="394"/>
    </row>
    <row r="2" spans="1:6" ht="19.5">
      <c r="A2" s="169"/>
      <c r="B2" s="169"/>
      <c r="C2" s="169"/>
      <c r="D2" s="169"/>
      <c r="E2" s="169"/>
      <c r="F2" s="169"/>
    </row>
    <row r="3" spans="1:6" ht="20.25">
      <c r="A3" s="393" t="s">
        <v>329</v>
      </c>
      <c r="B3" s="393"/>
      <c r="C3" s="393"/>
      <c r="D3" s="393"/>
      <c r="E3" s="393"/>
      <c r="F3" s="169"/>
    </row>
    <row r="4" spans="1:6" ht="20.25">
      <c r="A4" s="171" t="s">
        <v>1</v>
      </c>
      <c r="B4" s="172" t="s">
        <v>490</v>
      </c>
      <c r="C4" s="172"/>
      <c r="D4" s="171"/>
      <c r="E4" s="171"/>
      <c r="F4" s="169"/>
    </row>
    <row r="5" spans="1:6" ht="20.25">
      <c r="A5" s="393" t="s">
        <v>81</v>
      </c>
      <c r="B5" s="393"/>
      <c r="C5" s="393"/>
      <c r="D5" s="393"/>
      <c r="E5" s="393"/>
      <c r="F5" s="169"/>
    </row>
    <row r="6" spans="1:6" ht="20.25">
      <c r="A6" s="393" t="s">
        <v>330</v>
      </c>
      <c r="B6" s="393"/>
      <c r="C6" s="393"/>
      <c r="D6" s="393"/>
      <c r="E6" s="393"/>
      <c r="F6" s="169"/>
    </row>
    <row r="7" spans="1:6" ht="19.5">
      <c r="A7" s="169"/>
      <c r="B7" s="169"/>
      <c r="C7" s="169"/>
      <c r="D7" s="169"/>
      <c r="E7" s="169"/>
      <c r="F7" s="169"/>
    </row>
    <row r="8" spans="1:6" ht="60.75">
      <c r="A8" s="242" t="s">
        <v>3</v>
      </c>
      <c r="B8" s="242" t="s">
        <v>5</v>
      </c>
      <c r="C8" s="221" t="s">
        <v>342</v>
      </c>
      <c r="D8" s="221" t="s">
        <v>342</v>
      </c>
      <c r="E8" s="221" t="s">
        <v>332</v>
      </c>
      <c r="F8" s="221" t="s">
        <v>332</v>
      </c>
    </row>
    <row r="9" spans="1:6" ht="37.5" customHeight="1">
      <c r="A9" s="241"/>
      <c r="B9" s="241"/>
      <c r="C9" s="242">
        <v>2017</v>
      </c>
      <c r="D9" s="242">
        <v>2016</v>
      </c>
      <c r="E9" s="242" t="s">
        <v>821</v>
      </c>
      <c r="F9" s="242">
        <v>2015</v>
      </c>
    </row>
    <row r="10" spans="1:6" ht="20.25">
      <c r="A10" s="189">
        <v>12020400</v>
      </c>
      <c r="B10" s="178" t="s">
        <v>590</v>
      </c>
      <c r="C10" s="197">
        <f>C11</f>
        <v>231000000</v>
      </c>
      <c r="D10" s="197">
        <f>D11</f>
        <v>165000000</v>
      </c>
      <c r="E10" s="197">
        <f>E11</f>
        <v>192240731</v>
      </c>
      <c r="F10" s="197">
        <f>F11</f>
        <v>136856111.36000001</v>
      </c>
    </row>
    <row r="11" spans="1:6" s="137" customFormat="1" ht="20.25">
      <c r="A11" s="294">
        <v>12020401</v>
      </c>
      <c r="B11" s="184" t="s">
        <v>691</v>
      </c>
      <c r="C11" s="200">
        <f>SUM(C12:C13)</f>
        <v>231000000</v>
      </c>
      <c r="D11" s="200">
        <f>SUM(D12:D13)</f>
        <v>165000000</v>
      </c>
      <c r="E11" s="200">
        <f>SUM(E12:E13)</f>
        <v>192240731</v>
      </c>
      <c r="F11" s="200">
        <f>SUM(F12:F13)</f>
        <v>136856111.36000001</v>
      </c>
    </row>
    <row r="12" spans="1:6" s="137" customFormat="1" ht="19.5">
      <c r="A12" s="307" t="s">
        <v>385</v>
      </c>
      <c r="B12" s="186" t="s">
        <v>83</v>
      </c>
      <c r="C12" s="200">
        <v>226000000</v>
      </c>
      <c r="D12" s="200">
        <v>160000000</v>
      </c>
      <c r="E12" s="200">
        <v>192240731</v>
      </c>
      <c r="F12" s="200">
        <v>136856111.36000001</v>
      </c>
    </row>
    <row r="13" spans="1:6" s="137" customFormat="1" ht="39">
      <c r="A13" s="307" t="s">
        <v>386</v>
      </c>
      <c r="B13" s="313" t="s">
        <v>631</v>
      </c>
      <c r="C13" s="314">
        <v>5000000</v>
      </c>
      <c r="D13" s="200">
        <v>5000000</v>
      </c>
      <c r="E13" s="200"/>
      <c r="F13" s="200">
        <v>0</v>
      </c>
    </row>
    <row r="14" spans="1:6" s="137" customFormat="1" ht="19.5">
      <c r="A14" s="294"/>
      <c r="B14" s="313"/>
      <c r="C14" s="314"/>
      <c r="D14" s="200"/>
      <c r="E14" s="200"/>
      <c r="F14" s="200"/>
    </row>
    <row r="15" spans="1:6" s="137" customFormat="1" ht="20.25">
      <c r="A15" s="306">
        <v>12020500</v>
      </c>
      <c r="B15" s="184" t="s">
        <v>598</v>
      </c>
      <c r="C15" s="199">
        <f>C17</f>
        <v>18000000</v>
      </c>
      <c r="D15" s="199">
        <f>D17</f>
        <v>15000000</v>
      </c>
      <c r="E15" s="199">
        <f>E17</f>
        <v>15468440</v>
      </c>
      <c r="F15" s="199">
        <f>F17</f>
        <v>7185742</v>
      </c>
    </row>
    <row r="16" spans="1:6" s="137" customFormat="1" ht="19.5">
      <c r="A16" s="186"/>
      <c r="B16" s="186"/>
      <c r="C16" s="200"/>
      <c r="D16" s="200"/>
      <c r="E16" s="200"/>
      <c r="F16" s="200"/>
    </row>
    <row r="17" spans="1:6" s="137" customFormat="1" ht="19.5">
      <c r="A17" s="294">
        <v>12020502</v>
      </c>
      <c r="B17" s="186" t="s">
        <v>82</v>
      </c>
      <c r="C17" s="200">
        <v>18000000</v>
      </c>
      <c r="D17" s="200">
        <v>15000000</v>
      </c>
      <c r="E17" s="200">
        <v>15468440</v>
      </c>
      <c r="F17" s="200">
        <v>7185742</v>
      </c>
    </row>
    <row r="18" spans="1:6" ht="19.5">
      <c r="A18" s="190"/>
      <c r="B18" s="165"/>
      <c r="C18" s="166"/>
      <c r="D18" s="166"/>
      <c r="E18" s="166"/>
      <c r="F18" s="166"/>
    </row>
    <row r="19" spans="1:6" ht="20.25">
      <c r="A19" s="190">
        <v>12020600</v>
      </c>
      <c r="B19" s="178" t="s">
        <v>583</v>
      </c>
      <c r="C19" s="168">
        <f t="shared" ref="C19:F20" si="0">C20</f>
        <v>0</v>
      </c>
      <c r="D19" s="168">
        <f t="shared" si="0"/>
        <v>0</v>
      </c>
      <c r="E19" s="168">
        <f t="shared" si="0"/>
        <v>16200</v>
      </c>
      <c r="F19" s="168">
        <f t="shared" si="0"/>
        <v>30600</v>
      </c>
    </row>
    <row r="20" spans="1:6" ht="19.5">
      <c r="A20" s="190">
        <v>12020601</v>
      </c>
      <c r="B20" s="165" t="s">
        <v>621</v>
      </c>
      <c r="C20" s="166">
        <f t="shared" si="0"/>
        <v>0</v>
      </c>
      <c r="D20" s="166">
        <f t="shared" si="0"/>
        <v>0</v>
      </c>
      <c r="E20" s="166">
        <f t="shared" si="0"/>
        <v>16200</v>
      </c>
      <c r="F20" s="166">
        <f t="shared" si="0"/>
        <v>30600</v>
      </c>
    </row>
    <row r="21" spans="1:6" ht="39">
      <c r="A21" s="195" t="s">
        <v>385</v>
      </c>
      <c r="B21" s="180" t="s">
        <v>622</v>
      </c>
      <c r="C21" s="198">
        <v>0</v>
      </c>
      <c r="D21" s="166">
        <v>0</v>
      </c>
      <c r="E21" s="166">
        <v>16200</v>
      </c>
      <c r="F21" s="166">
        <v>30600</v>
      </c>
    </row>
    <row r="22" spans="1:6" ht="19.5">
      <c r="A22" s="195"/>
      <c r="B22" s="180"/>
      <c r="C22" s="198"/>
      <c r="D22" s="166"/>
      <c r="E22" s="166"/>
      <c r="F22" s="166"/>
    </row>
    <row r="23" spans="1:6" ht="20.25">
      <c r="A23" s="165"/>
      <c r="B23" s="167" t="s">
        <v>320</v>
      </c>
      <c r="C23" s="168">
        <f>C10+C15+C19</f>
        <v>249000000</v>
      </c>
      <c r="D23" s="168">
        <f>D10+D15+D19</f>
        <v>180000000</v>
      </c>
      <c r="E23" s="168">
        <f>E10+E15+E19</f>
        <v>207725371</v>
      </c>
      <c r="F23" s="168">
        <f>F10+F15+F19</f>
        <v>144072453.36000001</v>
      </c>
    </row>
  </sheetData>
  <mergeCells count="4">
    <mergeCell ref="A1:F1"/>
    <mergeCell ref="A3:E3"/>
    <mergeCell ref="A5:E5"/>
    <mergeCell ref="A6:E6"/>
  </mergeCells>
  <pageMargins left="0.7" right="0.7" top="0.75" bottom="0.75" header="0.3" footer="0.3"/>
  <pageSetup scale="67" orientation="landscape" r:id="rId1"/>
  <headerFooter>
    <oddFooter>&amp;R&amp;14Page 18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60" workbookViewId="0">
      <selection activeCell="A12" sqref="A12"/>
    </sheetView>
  </sheetViews>
  <sheetFormatPr defaultRowHeight="15"/>
  <cols>
    <col min="1" max="1" width="23.7109375" customWidth="1"/>
    <col min="2" max="2" width="52" customWidth="1"/>
    <col min="3" max="3" width="26" customWidth="1"/>
    <col min="4" max="4" width="23.85546875" customWidth="1"/>
    <col min="5" max="5" width="25.42578125" customWidth="1"/>
    <col min="6" max="6" width="25.5703125" customWidth="1"/>
  </cols>
  <sheetData>
    <row r="1" spans="1:6" ht="40.5" customHeight="1">
      <c r="A1" s="394" t="s">
        <v>703</v>
      </c>
      <c r="B1" s="394"/>
      <c r="C1" s="394"/>
      <c r="D1" s="394"/>
      <c r="E1" s="394"/>
      <c r="F1" s="394"/>
    </row>
    <row r="2" spans="1:6" ht="19.5">
      <c r="A2" s="246"/>
      <c r="B2" s="246"/>
      <c r="C2" s="246"/>
      <c r="D2" s="246"/>
      <c r="E2" s="246"/>
      <c r="F2" s="246"/>
    </row>
    <row r="3" spans="1:6" ht="19.5">
      <c r="A3" s="246"/>
      <c r="B3" s="246"/>
      <c r="C3" s="246"/>
      <c r="D3" s="246"/>
      <c r="E3" s="246"/>
      <c r="F3" s="246"/>
    </row>
    <row r="4" spans="1:6" ht="20.25">
      <c r="A4" s="391" t="s">
        <v>329</v>
      </c>
      <c r="B4" s="391"/>
      <c r="C4" s="391"/>
      <c r="D4" s="391"/>
      <c r="E4" s="391"/>
      <c r="F4" s="246"/>
    </row>
    <row r="5" spans="1:6" ht="20.25">
      <c r="A5" s="247" t="s">
        <v>1</v>
      </c>
      <c r="B5" s="310" t="s">
        <v>653</v>
      </c>
      <c r="C5" s="310"/>
      <c r="D5" s="247"/>
      <c r="E5" s="247"/>
      <c r="F5" s="246"/>
    </row>
    <row r="6" spans="1:6" ht="20.25">
      <c r="A6" s="391" t="s">
        <v>84</v>
      </c>
      <c r="B6" s="391"/>
      <c r="C6" s="391"/>
      <c r="D6" s="391"/>
      <c r="E6" s="391"/>
      <c r="F6" s="246"/>
    </row>
    <row r="7" spans="1:6" ht="20.25">
      <c r="A7" s="391" t="s">
        <v>654</v>
      </c>
      <c r="B7" s="391"/>
      <c r="C7" s="391"/>
      <c r="D7" s="391"/>
      <c r="E7" s="391"/>
      <c r="F7" s="246"/>
    </row>
    <row r="8" spans="1:6" ht="20.25">
      <c r="A8" s="315"/>
      <c r="B8" s="315"/>
      <c r="C8" s="315"/>
      <c r="D8" s="315"/>
      <c r="E8" s="315"/>
      <c r="F8" s="246"/>
    </row>
    <row r="9" spans="1:6" s="138" customFormat="1" ht="58.5" customHeight="1">
      <c r="A9" s="242" t="s">
        <v>408</v>
      </c>
      <c r="B9" s="242" t="s">
        <v>829</v>
      </c>
      <c r="C9" s="221" t="s">
        <v>333</v>
      </c>
      <c r="D9" s="221" t="s">
        <v>652</v>
      </c>
      <c r="E9" s="221" t="s">
        <v>333</v>
      </c>
      <c r="F9" s="221" t="s">
        <v>332</v>
      </c>
    </row>
    <row r="10" spans="1:6" s="132" customFormat="1" ht="25.5" customHeight="1">
      <c r="A10" s="218"/>
      <c r="B10" s="218"/>
      <c r="C10" s="218" t="s">
        <v>719</v>
      </c>
      <c r="D10" s="218">
        <v>2016</v>
      </c>
      <c r="E10" s="218" t="s">
        <v>821</v>
      </c>
      <c r="F10" s="218">
        <v>2015</v>
      </c>
    </row>
    <row r="11" spans="1:6" ht="19.5">
      <c r="A11" s="149"/>
      <c r="B11" s="149"/>
      <c r="C11" s="149"/>
      <c r="D11" s="164"/>
      <c r="E11" s="149"/>
      <c r="F11" s="155" t="s">
        <v>4</v>
      </c>
    </row>
    <row r="12" spans="1:6" ht="15" customHeight="1">
      <c r="A12" s="149"/>
      <c r="B12" s="149"/>
      <c r="C12" s="149"/>
      <c r="D12" s="164"/>
      <c r="E12" s="149"/>
      <c r="F12" s="155"/>
    </row>
    <row r="13" spans="1:6" ht="20.25">
      <c r="A13" s="156">
        <v>12020400</v>
      </c>
      <c r="B13" s="154" t="s">
        <v>590</v>
      </c>
      <c r="C13" s="157"/>
      <c r="D13" s="157">
        <v>66000000</v>
      </c>
      <c r="E13" s="153">
        <v>0</v>
      </c>
      <c r="F13" s="214"/>
    </row>
    <row r="14" spans="1:6" ht="19.5">
      <c r="A14" s="158"/>
      <c r="B14" s="149"/>
      <c r="C14" s="149"/>
      <c r="D14" s="149"/>
      <c r="E14" s="149"/>
      <c r="F14" s="162"/>
    </row>
    <row r="15" spans="1:6" ht="19.5">
      <c r="A15" s="158">
        <v>12020401</v>
      </c>
      <c r="B15" s="149" t="s">
        <v>83</v>
      </c>
      <c r="C15" s="150"/>
      <c r="D15" s="150">
        <v>66000000</v>
      </c>
      <c r="E15" s="150">
        <v>0</v>
      </c>
      <c r="F15" s="162"/>
    </row>
    <row r="16" spans="1:6" ht="19.5">
      <c r="A16" s="149"/>
      <c r="B16" s="149"/>
      <c r="C16" s="149"/>
      <c r="D16" s="149"/>
      <c r="E16" s="149"/>
      <c r="F16" s="149"/>
    </row>
    <row r="17" spans="1:6" ht="20.25">
      <c r="A17" s="156">
        <v>12020500</v>
      </c>
      <c r="B17" s="154" t="s">
        <v>598</v>
      </c>
      <c r="C17" s="157"/>
      <c r="D17" s="157">
        <v>3000000</v>
      </c>
      <c r="E17" s="153">
        <v>0</v>
      </c>
      <c r="F17" s="214"/>
    </row>
    <row r="18" spans="1:6" ht="19.5">
      <c r="A18" s="149"/>
      <c r="B18" s="149"/>
      <c r="C18" s="149"/>
      <c r="D18" s="149"/>
      <c r="E18" s="149"/>
      <c r="F18" s="149"/>
    </row>
    <row r="19" spans="1:6" s="137" customFormat="1" ht="19.5">
      <c r="A19" s="296">
        <v>12020502</v>
      </c>
      <c r="B19" s="297" t="s">
        <v>82</v>
      </c>
      <c r="C19" s="298"/>
      <c r="D19" s="298">
        <v>3000000</v>
      </c>
      <c r="E19" s="298">
        <v>0</v>
      </c>
      <c r="F19" s="299"/>
    </row>
    <row r="20" spans="1:6" ht="19.5">
      <c r="A20" s="158"/>
      <c r="B20" s="149"/>
      <c r="C20" s="149"/>
      <c r="D20" s="149"/>
      <c r="E20" s="149"/>
      <c r="F20" s="162"/>
    </row>
    <row r="21" spans="1:6" ht="20.25">
      <c r="A21" s="158"/>
      <c r="B21" s="151" t="s">
        <v>320</v>
      </c>
      <c r="C21" s="161">
        <f>C13+C17</f>
        <v>0</v>
      </c>
      <c r="D21" s="161">
        <f>D13+D17</f>
        <v>69000000</v>
      </c>
      <c r="E21" s="161">
        <f>E13+E17</f>
        <v>0</v>
      </c>
      <c r="F21" s="214">
        <f>F13+F17</f>
        <v>0</v>
      </c>
    </row>
    <row r="22" spans="1:6">
      <c r="A22" s="11"/>
      <c r="F22" s="12"/>
    </row>
    <row r="23" spans="1:6">
      <c r="A23" s="11"/>
      <c r="F23" s="12"/>
    </row>
    <row r="24" spans="1:6">
      <c r="A24" s="11"/>
      <c r="F24" s="12"/>
    </row>
    <row r="25" spans="1:6">
      <c r="A25" s="11"/>
      <c r="F25" s="12"/>
    </row>
    <row r="26" spans="1:6">
      <c r="A26" s="11"/>
      <c r="F26" s="12"/>
    </row>
    <row r="27" spans="1:6">
      <c r="A27" s="11"/>
      <c r="F27" s="12"/>
    </row>
    <row r="28" spans="1:6">
      <c r="A28" s="11"/>
      <c r="F28" s="12"/>
    </row>
    <row r="29" spans="1:6">
      <c r="A29" s="11"/>
      <c r="F29" s="12"/>
    </row>
    <row r="30" spans="1:6">
      <c r="F30" s="12"/>
    </row>
    <row r="31" spans="1:6">
      <c r="F31" s="12"/>
    </row>
    <row r="32" spans="1:6">
      <c r="F32" s="12"/>
    </row>
    <row r="33" spans="6:6">
      <c r="F33" s="12"/>
    </row>
    <row r="34" spans="6:6">
      <c r="F34" s="12"/>
    </row>
  </sheetData>
  <mergeCells count="4">
    <mergeCell ref="A1:F1"/>
    <mergeCell ref="A4:E4"/>
    <mergeCell ref="A6:E6"/>
    <mergeCell ref="A7:E7"/>
  </mergeCells>
  <pageMargins left="0.7" right="0.7" top="0.75" bottom="0.75" header="0.3" footer="0.3"/>
  <pageSetup scale="69" orientation="landscape" r:id="rId1"/>
  <headerFooter>
    <oddFooter>&amp;R&amp;14Page 19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60" workbookViewId="0">
      <selection activeCell="E16" sqref="E16"/>
    </sheetView>
  </sheetViews>
  <sheetFormatPr defaultRowHeight="15"/>
  <cols>
    <col min="1" max="1" width="23.85546875" customWidth="1"/>
    <col min="2" max="2" width="55" customWidth="1"/>
    <col min="3" max="3" width="25.28515625" customWidth="1"/>
    <col min="4" max="4" width="24.28515625" customWidth="1"/>
    <col min="5" max="5" width="25.85546875" customWidth="1"/>
    <col min="6" max="6" width="23.85546875" customWidth="1"/>
  </cols>
  <sheetData>
    <row r="1" spans="1:6" ht="48.75">
      <c r="A1" s="394" t="s">
        <v>703</v>
      </c>
      <c r="B1" s="394"/>
      <c r="C1" s="394"/>
      <c r="D1" s="394"/>
      <c r="E1" s="394"/>
      <c r="F1" s="394"/>
    </row>
    <row r="2" spans="1:6" ht="19.5">
      <c r="A2" s="169"/>
      <c r="B2" s="169"/>
      <c r="C2" s="169"/>
      <c r="D2" s="169"/>
      <c r="E2" s="169"/>
      <c r="F2" s="169"/>
    </row>
    <row r="3" spans="1:6" ht="19.5">
      <c r="A3" s="169"/>
      <c r="B3" s="169"/>
      <c r="C3" s="169"/>
      <c r="D3" s="169"/>
      <c r="E3" s="169"/>
      <c r="F3" s="169"/>
    </row>
    <row r="4" spans="1:6" ht="20.25">
      <c r="A4" s="393" t="s">
        <v>86</v>
      </c>
      <c r="B4" s="393"/>
      <c r="C4" s="393"/>
      <c r="D4" s="393"/>
      <c r="E4" s="393"/>
      <c r="F4" s="393"/>
    </row>
    <row r="5" spans="1:6" ht="20.25">
      <c r="A5" s="171" t="s">
        <v>1</v>
      </c>
      <c r="B5" s="172" t="s">
        <v>491</v>
      </c>
      <c r="C5" s="172"/>
      <c r="D5" s="171"/>
      <c r="E5" s="171"/>
      <c r="F5" s="171"/>
    </row>
    <row r="6" spans="1:6" ht="20.25">
      <c r="A6" s="393" t="s">
        <v>492</v>
      </c>
      <c r="B6" s="393"/>
      <c r="C6" s="393"/>
      <c r="D6" s="393"/>
      <c r="E6" s="393"/>
      <c r="F6" s="393"/>
    </row>
    <row r="7" spans="1:6" ht="20.25">
      <c r="A7" s="393" t="s">
        <v>209</v>
      </c>
      <c r="B7" s="393"/>
      <c r="C7" s="393"/>
      <c r="D7" s="393"/>
      <c r="E7" s="393"/>
      <c r="F7" s="171"/>
    </row>
    <row r="8" spans="1:6" ht="19.5">
      <c r="A8" s="169"/>
      <c r="B8" s="169"/>
      <c r="C8" s="169"/>
      <c r="D8" s="169"/>
      <c r="E8" s="169"/>
      <c r="F8" s="169"/>
    </row>
    <row r="9" spans="1:6" ht="60.75">
      <c r="A9" s="221" t="s">
        <v>3</v>
      </c>
      <c r="B9" s="221" t="s">
        <v>5</v>
      </c>
      <c r="C9" s="221" t="s">
        <v>342</v>
      </c>
      <c r="D9" s="221" t="s">
        <v>342</v>
      </c>
      <c r="E9" s="221" t="s">
        <v>332</v>
      </c>
      <c r="F9" s="221" t="s">
        <v>332</v>
      </c>
    </row>
    <row r="10" spans="1:6" ht="40.5" customHeight="1">
      <c r="A10" s="222"/>
      <c r="B10" s="222"/>
      <c r="C10" s="221">
        <v>2017</v>
      </c>
      <c r="D10" s="221">
        <v>2016</v>
      </c>
      <c r="E10" s="223" t="s">
        <v>821</v>
      </c>
      <c r="F10" s="245">
        <v>2014</v>
      </c>
    </row>
    <row r="11" spans="1:6" ht="13.5" customHeight="1">
      <c r="A11" s="165"/>
      <c r="B11" s="165"/>
      <c r="C11" s="165"/>
      <c r="D11" s="254"/>
      <c r="E11" s="165"/>
      <c r="F11" s="155"/>
    </row>
    <row r="12" spans="1:6" ht="20.25">
      <c r="A12" s="189">
        <v>12020400</v>
      </c>
      <c r="B12" s="178" t="s">
        <v>590</v>
      </c>
      <c r="C12" s="197">
        <f>SUM(C14+C15+C18)</f>
        <v>11940000</v>
      </c>
      <c r="D12" s="197">
        <f>SUM(D14+D15+D18)</f>
        <v>11940000</v>
      </c>
      <c r="E12" s="197">
        <f>SUM(E14+E15+E18)</f>
        <v>3255000</v>
      </c>
      <c r="F12" s="197">
        <f>SUM(F14+F15+F18)</f>
        <v>3630000</v>
      </c>
    </row>
    <row r="13" spans="1:6" ht="19.5">
      <c r="A13" s="190"/>
      <c r="B13" s="165"/>
      <c r="C13" s="165"/>
      <c r="D13" s="165"/>
      <c r="E13" s="165"/>
      <c r="F13" s="262"/>
    </row>
    <row r="14" spans="1:6" ht="19.5">
      <c r="A14" s="190">
        <v>12020427</v>
      </c>
      <c r="B14" s="165" t="s">
        <v>87</v>
      </c>
      <c r="C14" s="165"/>
      <c r="D14" s="165"/>
      <c r="E14" s="165"/>
      <c r="F14" s="262"/>
    </row>
    <row r="15" spans="1:6" ht="19.5">
      <c r="A15" s="190">
        <v>12020417</v>
      </c>
      <c r="B15" s="165" t="s">
        <v>608</v>
      </c>
      <c r="C15" s="165"/>
      <c r="D15" s="165"/>
      <c r="E15" s="165"/>
      <c r="F15" s="262"/>
    </row>
    <row r="16" spans="1:6" ht="19.5">
      <c r="A16" s="195" t="s">
        <v>385</v>
      </c>
      <c r="B16" s="165" t="s">
        <v>88</v>
      </c>
      <c r="C16" s="165"/>
      <c r="D16" s="165"/>
      <c r="E16" s="165"/>
      <c r="F16" s="262"/>
    </row>
    <row r="17" spans="1:6" ht="19.5">
      <c r="A17" s="195" t="s">
        <v>386</v>
      </c>
      <c r="B17" s="165" t="s">
        <v>89</v>
      </c>
      <c r="C17" s="165"/>
      <c r="D17" s="165"/>
      <c r="E17" s="165"/>
      <c r="F17" s="262"/>
    </row>
    <row r="18" spans="1:6" s="137" customFormat="1" ht="19.5">
      <c r="A18" s="294">
        <v>12020449</v>
      </c>
      <c r="B18" s="316" t="s">
        <v>692</v>
      </c>
      <c r="C18" s="200">
        <f>C19</f>
        <v>11940000</v>
      </c>
      <c r="D18" s="200">
        <f>D19</f>
        <v>11940000</v>
      </c>
      <c r="E18" s="200">
        <f>E19</f>
        <v>3255000</v>
      </c>
      <c r="F18" s="200">
        <f>F19</f>
        <v>3630000</v>
      </c>
    </row>
    <row r="19" spans="1:6" ht="19.5">
      <c r="A19" s="190"/>
      <c r="B19" s="165" t="s">
        <v>90</v>
      </c>
      <c r="C19" s="166">
        <v>11940000</v>
      </c>
      <c r="D19" s="166">
        <v>11940000</v>
      </c>
      <c r="E19" s="166">
        <v>3255000</v>
      </c>
      <c r="F19" s="262">
        <v>3630000</v>
      </c>
    </row>
    <row r="20" spans="1:6" ht="19.5">
      <c r="A20" s="190"/>
      <c r="B20" s="165"/>
      <c r="C20" s="165"/>
      <c r="D20" s="165"/>
      <c r="E20" s="165"/>
      <c r="F20" s="262"/>
    </row>
    <row r="21" spans="1:6" ht="19.5">
      <c r="A21" s="190"/>
      <c r="B21" s="165"/>
      <c r="C21" s="165"/>
      <c r="D21" s="165"/>
      <c r="E21" s="165"/>
      <c r="F21" s="262"/>
    </row>
    <row r="22" spans="1:6" ht="20.25">
      <c r="A22" s="190"/>
      <c r="B22" s="167" t="s">
        <v>320</v>
      </c>
      <c r="C22" s="263">
        <f>C12+C20</f>
        <v>11940000</v>
      </c>
      <c r="D22" s="261">
        <f>D12+D20</f>
        <v>11940000</v>
      </c>
      <c r="E22" s="261">
        <f>E12+E20</f>
        <v>3255000</v>
      </c>
      <c r="F22" s="261">
        <f>F12+F20</f>
        <v>3630000</v>
      </c>
    </row>
    <row r="23" spans="1:6">
      <c r="A23" s="11"/>
      <c r="F23" s="12"/>
    </row>
    <row r="24" spans="1:6">
      <c r="A24" s="11"/>
      <c r="F24" s="12"/>
    </row>
    <row r="25" spans="1:6">
      <c r="A25" s="11"/>
      <c r="F25" s="12"/>
    </row>
    <row r="26" spans="1:6">
      <c r="A26" s="11"/>
      <c r="F26" s="12"/>
    </row>
    <row r="27" spans="1:6">
      <c r="A27" s="11"/>
      <c r="F27" s="12"/>
    </row>
    <row r="28" spans="1:6">
      <c r="A28" s="11"/>
      <c r="F28" s="12"/>
    </row>
    <row r="29" spans="1:6">
      <c r="A29" s="11"/>
      <c r="F29" s="12"/>
    </row>
    <row r="30" spans="1:6">
      <c r="A30" s="11"/>
      <c r="F30" s="12"/>
    </row>
    <row r="31" spans="1:6">
      <c r="A31" s="11"/>
      <c r="F31" s="12"/>
    </row>
  </sheetData>
  <mergeCells count="4">
    <mergeCell ref="A1:F1"/>
    <mergeCell ref="A7:E7"/>
    <mergeCell ref="A6:F6"/>
    <mergeCell ref="A4:F4"/>
  </mergeCells>
  <pageMargins left="0.7" right="0.7" top="0.75" bottom="0.75" header="0.3" footer="0.3"/>
  <pageSetup scale="68" orientation="landscape" r:id="rId1"/>
  <headerFooter>
    <oddFooter>&amp;R&amp;14Page 20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zoomScale="60" workbookViewId="0">
      <selection activeCell="E10" sqref="E10"/>
    </sheetView>
  </sheetViews>
  <sheetFormatPr defaultRowHeight="15"/>
  <cols>
    <col min="1" max="1" width="25.28515625" customWidth="1"/>
    <col min="2" max="2" width="68.42578125" customWidth="1"/>
    <col min="3" max="3" width="23.42578125" customWidth="1"/>
    <col min="4" max="4" width="23.28515625" customWidth="1"/>
    <col min="5" max="5" width="26.42578125" customWidth="1"/>
    <col min="6" max="6" width="21.5703125" customWidth="1"/>
  </cols>
  <sheetData>
    <row r="1" spans="1:6" ht="48.75">
      <c r="A1" s="394" t="s">
        <v>703</v>
      </c>
      <c r="B1" s="394"/>
      <c r="C1" s="394"/>
      <c r="D1" s="394"/>
      <c r="E1" s="394"/>
      <c r="F1" s="394"/>
    </row>
    <row r="2" spans="1:6" ht="19.5">
      <c r="A2" s="169"/>
      <c r="B2" s="169"/>
      <c r="C2" s="169"/>
      <c r="D2" s="169"/>
      <c r="E2" s="169"/>
      <c r="F2" s="169"/>
    </row>
    <row r="3" spans="1:6" ht="19.5">
      <c r="A3" s="169"/>
      <c r="B3" s="169"/>
      <c r="C3" s="169"/>
      <c r="D3" s="169"/>
      <c r="E3" s="169"/>
      <c r="F3" s="169"/>
    </row>
    <row r="4" spans="1:6" ht="20.25">
      <c r="A4" s="393" t="s">
        <v>493</v>
      </c>
      <c r="B4" s="393"/>
      <c r="C4" s="393"/>
      <c r="D4" s="393"/>
      <c r="E4" s="393"/>
      <c r="F4" s="393"/>
    </row>
    <row r="5" spans="1:6" ht="20.25">
      <c r="A5" s="171" t="s">
        <v>1</v>
      </c>
      <c r="B5" s="172" t="s">
        <v>491</v>
      </c>
      <c r="C5" s="172"/>
      <c r="D5" s="171"/>
      <c r="E5" s="171"/>
      <c r="F5" s="171"/>
    </row>
    <row r="6" spans="1:6" ht="20.25">
      <c r="A6" s="393" t="s">
        <v>216</v>
      </c>
      <c r="B6" s="393"/>
      <c r="C6" s="393"/>
      <c r="D6" s="393"/>
      <c r="E6" s="393"/>
      <c r="F6" s="393"/>
    </row>
    <row r="7" spans="1:6" ht="20.25">
      <c r="A7" s="393" t="s">
        <v>215</v>
      </c>
      <c r="B7" s="393"/>
      <c r="C7" s="393"/>
      <c r="D7" s="393"/>
      <c r="E7" s="393"/>
      <c r="F7" s="171"/>
    </row>
    <row r="8" spans="1:6" ht="19.5">
      <c r="A8" s="169"/>
      <c r="B8" s="169"/>
      <c r="C8" s="169"/>
      <c r="D8" s="169"/>
      <c r="E8" s="169"/>
      <c r="F8" s="169"/>
    </row>
    <row r="9" spans="1:6" ht="60.75">
      <c r="A9" s="221" t="s">
        <v>3</v>
      </c>
      <c r="B9" s="221" t="s">
        <v>5</v>
      </c>
      <c r="C9" s="221" t="s">
        <v>342</v>
      </c>
      <c r="D9" s="221" t="s">
        <v>342</v>
      </c>
      <c r="E9" s="221" t="s">
        <v>332</v>
      </c>
      <c r="F9" s="221" t="s">
        <v>332</v>
      </c>
    </row>
    <row r="10" spans="1:6" ht="20.25">
      <c r="A10" s="222"/>
      <c r="B10" s="222"/>
      <c r="C10" s="221">
        <v>2017</v>
      </c>
      <c r="D10" s="221">
        <v>2016</v>
      </c>
      <c r="E10" s="223" t="s">
        <v>821</v>
      </c>
      <c r="F10" s="221">
        <v>2015</v>
      </c>
    </row>
    <row r="11" spans="1:6" ht="19.5">
      <c r="A11" s="165"/>
      <c r="B11" s="165"/>
      <c r="C11" s="165"/>
      <c r="D11" s="165"/>
      <c r="E11" s="165"/>
      <c r="F11" s="155"/>
    </row>
    <row r="12" spans="1:6" ht="20.25">
      <c r="A12" s="189">
        <v>12020400</v>
      </c>
      <c r="B12" s="178" t="s">
        <v>590</v>
      </c>
      <c r="C12" s="197">
        <f>SUM(C14:C16)</f>
        <v>9840000</v>
      </c>
      <c r="D12" s="197">
        <f>SUM(D14:D16)</f>
        <v>8450000</v>
      </c>
      <c r="E12" s="197">
        <f>SUM(E14:E16)</f>
        <v>1373519</v>
      </c>
      <c r="F12" s="197">
        <f>SUM(F14:F16)</f>
        <v>1248690</v>
      </c>
    </row>
    <row r="13" spans="1:6" ht="19.5">
      <c r="A13" s="190"/>
      <c r="B13" s="165"/>
      <c r="C13" s="165"/>
      <c r="D13" s="165"/>
      <c r="E13" s="165"/>
      <c r="F13" s="262"/>
    </row>
    <row r="14" spans="1:6" ht="19.5">
      <c r="A14" s="317">
        <v>12020417</v>
      </c>
      <c r="B14" s="318" t="s">
        <v>609</v>
      </c>
      <c r="C14" s="319">
        <v>3080000</v>
      </c>
      <c r="D14" s="319">
        <v>3500000</v>
      </c>
      <c r="E14" s="319"/>
      <c r="F14" s="320"/>
    </row>
    <row r="15" spans="1:6" s="139" customFormat="1" ht="19.5">
      <c r="A15" s="294">
        <v>12020485</v>
      </c>
      <c r="B15" s="186" t="s">
        <v>91</v>
      </c>
      <c r="C15" s="200">
        <v>820000</v>
      </c>
      <c r="D15" s="200">
        <v>750000</v>
      </c>
      <c r="E15" s="200">
        <v>1010119</v>
      </c>
      <c r="F15" s="295">
        <v>918290</v>
      </c>
    </row>
    <row r="16" spans="1:6" s="139" customFormat="1" ht="19.5">
      <c r="A16" s="294">
        <v>12020486</v>
      </c>
      <c r="B16" s="186" t="s">
        <v>92</v>
      </c>
      <c r="C16" s="200">
        <v>5940000</v>
      </c>
      <c r="D16" s="200">
        <v>4200000</v>
      </c>
      <c r="E16" s="200">
        <v>363400</v>
      </c>
      <c r="F16" s="295">
        <v>330400</v>
      </c>
    </row>
    <row r="17" spans="1:6" ht="19.5">
      <c r="A17" s="321"/>
      <c r="B17" s="322"/>
      <c r="C17" s="322"/>
      <c r="D17" s="322"/>
      <c r="E17" s="322"/>
      <c r="F17" s="323"/>
    </row>
    <row r="18" spans="1:6" ht="20.25">
      <c r="A18" s="189">
        <v>12020700</v>
      </c>
      <c r="B18" s="178" t="s">
        <v>587</v>
      </c>
      <c r="C18" s="197">
        <f>C20</f>
        <v>25601000</v>
      </c>
      <c r="D18" s="197">
        <f>D20</f>
        <v>21590000</v>
      </c>
      <c r="E18" s="197">
        <f>E20</f>
        <v>3852310</v>
      </c>
      <c r="F18" s="197">
        <f>F20</f>
        <v>3502100</v>
      </c>
    </row>
    <row r="19" spans="1:6" ht="20.25">
      <c r="A19" s="189"/>
      <c r="B19" s="178"/>
      <c r="C19" s="197"/>
      <c r="D19" s="197"/>
      <c r="E19" s="165"/>
      <c r="F19" s="261"/>
    </row>
    <row r="20" spans="1:6" ht="20.25">
      <c r="A20" s="189">
        <v>12020711</v>
      </c>
      <c r="B20" s="178" t="s">
        <v>540</v>
      </c>
      <c r="C20" s="197">
        <f>SUM(C21:C24)</f>
        <v>25601000</v>
      </c>
      <c r="D20" s="197">
        <f>SUM(D21:D24)</f>
        <v>21590000</v>
      </c>
      <c r="E20" s="197">
        <f>SUM(E21:E24)</f>
        <v>3852310</v>
      </c>
      <c r="F20" s="197">
        <f>SUM(F21:F24)</f>
        <v>3502100</v>
      </c>
    </row>
    <row r="21" spans="1:6" ht="19.5">
      <c r="A21" s="195" t="s">
        <v>385</v>
      </c>
      <c r="B21" s="190" t="s">
        <v>93</v>
      </c>
      <c r="C21" s="324">
        <v>19938000</v>
      </c>
      <c r="D21" s="324">
        <v>17160000</v>
      </c>
      <c r="E21" s="166">
        <v>2134638</v>
      </c>
      <c r="F21" s="262">
        <v>1940580</v>
      </c>
    </row>
    <row r="22" spans="1:6" ht="19.5">
      <c r="A22" s="195" t="s">
        <v>386</v>
      </c>
      <c r="B22" s="190" t="s">
        <v>94</v>
      </c>
      <c r="C22" s="324">
        <v>1768000</v>
      </c>
      <c r="D22" s="324">
        <v>1500000</v>
      </c>
      <c r="E22" s="166">
        <v>959882</v>
      </c>
      <c r="F22" s="262">
        <v>872620</v>
      </c>
    </row>
    <row r="23" spans="1:6" ht="19.5">
      <c r="A23" s="195" t="s">
        <v>387</v>
      </c>
      <c r="B23" s="190" t="s">
        <v>95</v>
      </c>
      <c r="C23" s="324">
        <v>1640000</v>
      </c>
      <c r="D23" s="324">
        <v>1800000</v>
      </c>
      <c r="E23" s="166">
        <v>757790</v>
      </c>
      <c r="F23" s="262">
        <v>688900</v>
      </c>
    </row>
    <row r="24" spans="1:6" ht="19.5">
      <c r="A24" s="195" t="s">
        <v>388</v>
      </c>
      <c r="B24" s="190" t="s">
        <v>96</v>
      </c>
      <c r="C24" s="324">
        <v>2255000</v>
      </c>
      <c r="D24" s="324">
        <v>1130000</v>
      </c>
      <c r="E24" s="166"/>
      <c r="F24" s="262"/>
    </row>
    <row r="25" spans="1:6" ht="20.25">
      <c r="A25" s="190"/>
      <c r="B25" s="178"/>
      <c r="C25" s="178"/>
      <c r="D25" s="178"/>
      <c r="E25" s="165"/>
      <c r="F25" s="261"/>
    </row>
    <row r="26" spans="1:6" ht="20.25">
      <c r="A26" s="190"/>
      <c r="B26" s="178"/>
      <c r="C26" s="178"/>
      <c r="D26" s="178"/>
      <c r="E26" s="165"/>
      <c r="F26" s="261"/>
    </row>
    <row r="27" spans="1:6" ht="19.5">
      <c r="A27" s="190"/>
      <c r="B27" s="165"/>
      <c r="C27" s="165"/>
      <c r="D27" s="165"/>
      <c r="E27" s="165"/>
      <c r="F27" s="262"/>
    </row>
    <row r="28" spans="1:6" ht="20.25">
      <c r="A28" s="190"/>
      <c r="B28" s="167" t="s">
        <v>320</v>
      </c>
      <c r="C28" s="263">
        <f>SUM(C12+C18)</f>
        <v>35441000</v>
      </c>
      <c r="D28" s="263">
        <f>SUM(D12+D18)</f>
        <v>30040000</v>
      </c>
      <c r="E28" s="263">
        <f>SUM(E12+E18)</f>
        <v>5225829</v>
      </c>
      <c r="F28" s="263">
        <f>SUM(F12+F18)</f>
        <v>4750790</v>
      </c>
    </row>
    <row r="29" spans="1:6">
      <c r="A29" s="11"/>
      <c r="F29" s="12"/>
    </row>
    <row r="30" spans="1:6">
      <c r="A30" s="11"/>
      <c r="F30" s="12"/>
    </row>
    <row r="31" spans="1:6">
      <c r="A31" s="11"/>
      <c r="F31" s="12"/>
    </row>
    <row r="32" spans="1:6">
      <c r="A32" s="11"/>
      <c r="F32" s="12"/>
    </row>
    <row r="33" spans="1:6">
      <c r="A33" s="11"/>
      <c r="F33" s="12"/>
    </row>
    <row r="34" spans="1:6">
      <c r="A34" s="11"/>
      <c r="F34" s="12"/>
    </row>
    <row r="35" spans="1:6">
      <c r="A35" s="11"/>
      <c r="F35" s="12"/>
    </row>
    <row r="36" spans="1:6">
      <c r="A36" s="11"/>
      <c r="F36" s="12"/>
    </row>
    <row r="37" spans="1:6">
      <c r="A37" s="11"/>
      <c r="F37" s="12"/>
    </row>
    <row r="38" spans="1:6">
      <c r="A38" s="11"/>
      <c r="F38" s="12"/>
    </row>
    <row r="39" spans="1:6">
      <c r="A39" s="11"/>
      <c r="F39" s="12"/>
    </row>
    <row r="40" spans="1:6">
      <c r="A40" s="11"/>
    </row>
    <row r="41" spans="1:6">
      <c r="A41" s="11"/>
    </row>
    <row r="42" spans="1:6">
      <c r="A42" s="11"/>
    </row>
    <row r="43" spans="1:6">
      <c r="A43" s="11"/>
    </row>
    <row r="44" spans="1:6">
      <c r="A44" s="11"/>
    </row>
    <row r="45" spans="1:6">
      <c r="A45" s="11"/>
    </row>
    <row r="46" spans="1:6">
      <c r="A46" s="11"/>
    </row>
    <row r="47" spans="1:6">
      <c r="A47" s="11"/>
    </row>
  </sheetData>
  <mergeCells count="4">
    <mergeCell ref="A1:F1"/>
    <mergeCell ref="A4:F4"/>
    <mergeCell ref="A6:F6"/>
    <mergeCell ref="A7:E7"/>
  </mergeCells>
  <pageMargins left="0.7" right="0.7" top="0.75" bottom="0.75" header="0.3" footer="0.3"/>
  <pageSetup scale="64" orientation="landscape" r:id="rId1"/>
  <headerFooter>
    <oddFooter>&amp;R&amp;14Page 21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60" workbookViewId="0">
      <selection activeCell="A17" sqref="A17:XFD17"/>
    </sheetView>
  </sheetViews>
  <sheetFormatPr defaultRowHeight="15"/>
  <cols>
    <col min="1" max="1" width="24.140625" customWidth="1"/>
    <col min="2" max="2" width="73" customWidth="1"/>
    <col min="3" max="3" width="24.42578125" customWidth="1"/>
    <col min="4" max="4" width="23.42578125" customWidth="1"/>
    <col min="5" max="5" width="25.140625" customWidth="1"/>
    <col min="6" max="6" width="24.28515625" customWidth="1"/>
  </cols>
  <sheetData>
    <row r="1" spans="1:6" ht="48.75">
      <c r="A1" s="394" t="s">
        <v>703</v>
      </c>
      <c r="B1" s="394"/>
      <c r="C1" s="394"/>
      <c r="D1" s="394"/>
      <c r="E1" s="394"/>
      <c r="F1" s="394"/>
    </row>
    <row r="2" spans="1:6" ht="19.5">
      <c r="A2" s="169"/>
      <c r="B2" s="169"/>
      <c r="C2" s="169"/>
      <c r="D2" s="169"/>
      <c r="E2" s="169"/>
      <c r="F2" s="169"/>
    </row>
    <row r="3" spans="1:6" ht="19.5">
      <c r="A3" s="169"/>
      <c r="B3" s="169"/>
      <c r="C3" s="169"/>
      <c r="D3" s="169"/>
      <c r="E3" s="169"/>
      <c r="F3" s="169"/>
    </row>
    <row r="4" spans="1:6" ht="20.25">
      <c r="A4" s="393" t="s">
        <v>493</v>
      </c>
      <c r="B4" s="393"/>
      <c r="C4" s="393"/>
      <c r="D4" s="393"/>
      <c r="E4" s="393"/>
      <c r="F4" s="393"/>
    </row>
    <row r="5" spans="1:6" ht="20.25">
      <c r="A5" s="171" t="s">
        <v>1</v>
      </c>
      <c r="B5" s="172" t="s">
        <v>491</v>
      </c>
      <c r="C5" s="172"/>
      <c r="D5" s="171"/>
      <c r="E5" s="171"/>
      <c r="F5" s="171"/>
    </row>
    <row r="6" spans="1:6" ht="20.25">
      <c r="A6" s="393" t="s">
        <v>97</v>
      </c>
      <c r="B6" s="393"/>
      <c r="C6" s="393"/>
      <c r="D6" s="393"/>
      <c r="E6" s="393"/>
      <c r="F6" s="393"/>
    </row>
    <row r="7" spans="1:6" ht="20.25">
      <c r="A7" s="393" t="s">
        <v>210</v>
      </c>
      <c r="B7" s="393"/>
      <c r="C7" s="393"/>
      <c r="D7" s="393"/>
      <c r="E7" s="393"/>
      <c r="F7" s="171"/>
    </row>
    <row r="8" spans="1:6" ht="19.5">
      <c r="A8" s="169"/>
      <c r="B8" s="169"/>
      <c r="C8" s="169"/>
      <c r="D8" s="169"/>
      <c r="E8" s="169"/>
      <c r="F8" s="169"/>
    </row>
    <row r="9" spans="1:6" ht="60.75">
      <c r="A9" s="221" t="s">
        <v>3</v>
      </c>
      <c r="B9" s="221" t="s">
        <v>5</v>
      </c>
      <c r="C9" s="221" t="s">
        <v>342</v>
      </c>
      <c r="D9" s="221" t="s">
        <v>342</v>
      </c>
      <c r="E9" s="221" t="s">
        <v>332</v>
      </c>
      <c r="F9" s="221" t="s">
        <v>332</v>
      </c>
    </row>
    <row r="10" spans="1:6" s="67" customFormat="1" ht="41.25" customHeight="1">
      <c r="A10" s="224"/>
      <c r="B10" s="224"/>
      <c r="C10" s="221">
        <v>2017</v>
      </c>
      <c r="D10" s="221">
        <v>2016</v>
      </c>
      <c r="E10" s="221" t="s">
        <v>821</v>
      </c>
      <c r="F10" s="221">
        <v>2015</v>
      </c>
    </row>
    <row r="11" spans="1:6" ht="15.75" customHeight="1">
      <c r="A11" s="165"/>
      <c r="B11" s="165"/>
      <c r="C11" s="165"/>
      <c r="D11" s="165"/>
      <c r="E11" s="165"/>
      <c r="F11" s="155"/>
    </row>
    <row r="12" spans="1:6" ht="20.25">
      <c r="A12" s="189">
        <v>12020400</v>
      </c>
      <c r="B12" s="178" t="s">
        <v>590</v>
      </c>
      <c r="C12" s="202">
        <f>SUM(C14:C15)</f>
        <v>2000000</v>
      </c>
      <c r="D12" s="202">
        <f>SUM(D14:D15)</f>
        <v>2000000</v>
      </c>
      <c r="E12" s="202">
        <f>SUM(E14:E15)</f>
        <v>300000</v>
      </c>
      <c r="F12" s="202">
        <f>SUM(F14:F15)</f>
        <v>0</v>
      </c>
    </row>
    <row r="13" spans="1:6" ht="19.5">
      <c r="A13" s="165"/>
      <c r="B13" s="165"/>
      <c r="C13" s="201"/>
      <c r="D13" s="201"/>
      <c r="E13" s="201"/>
      <c r="F13" s="201"/>
    </row>
    <row r="14" spans="1:6" ht="19.5">
      <c r="A14" s="190">
        <v>12020417</v>
      </c>
      <c r="B14" s="165" t="s">
        <v>609</v>
      </c>
      <c r="C14" s="201">
        <v>1000000</v>
      </c>
      <c r="D14" s="201">
        <v>1000000</v>
      </c>
      <c r="E14" s="201">
        <v>300000</v>
      </c>
      <c r="F14" s="201"/>
    </row>
    <row r="15" spans="1:6" ht="19.5">
      <c r="A15" s="190">
        <v>12020427</v>
      </c>
      <c r="B15" s="165" t="s">
        <v>87</v>
      </c>
      <c r="C15" s="201">
        <v>1000000</v>
      </c>
      <c r="D15" s="201">
        <v>1000000</v>
      </c>
      <c r="E15" s="201">
        <v>0</v>
      </c>
      <c r="F15" s="201">
        <v>0</v>
      </c>
    </row>
    <row r="16" spans="1:6" ht="19.5">
      <c r="A16" s="165"/>
      <c r="B16" s="165"/>
      <c r="C16" s="201"/>
      <c r="D16" s="201"/>
      <c r="E16" s="201"/>
      <c r="F16" s="201"/>
    </row>
    <row r="17" spans="1:6" s="54" customFormat="1" ht="20.25">
      <c r="A17" s="326">
        <v>12020600</v>
      </c>
      <c r="B17" s="178" t="s">
        <v>642</v>
      </c>
      <c r="C17" s="202">
        <f>C18</f>
        <v>0</v>
      </c>
      <c r="D17" s="202">
        <f>D18</f>
        <v>0</v>
      </c>
      <c r="E17" s="202">
        <f>E18</f>
        <v>0</v>
      </c>
      <c r="F17" s="202">
        <f>F18</f>
        <v>1100000</v>
      </c>
    </row>
    <row r="18" spans="1:6" ht="19.5">
      <c r="A18" s="190">
        <v>12020611</v>
      </c>
      <c r="B18" s="165" t="s">
        <v>643</v>
      </c>
      <c r="C18" s="201">
        <v>0</v>
      </c>
      <c r="D18" s="201">
        <v>0</v>
      </c>
      <c r="E18" s="201"/>
      <c r="F18" s="201">
        <v>1100000</v>
      </c>
    </row>
    <row r="19" spans="1:6" ht="19.5">
      <c r="A19" s="254"/>
      <c r="B19" s="165"/>
      <c r="C19" s="201"/>
      <c r="D19" s="201"/>
      <c r="E19" s="201"/>
      <c r="F19" s="201"/>
    </row>
    <row r="20" spans="1:6" ht="20.25">
      <c r="A20" s="165"/>
      <c r="B20" s="167" t="s">
        <v>320</v>
      </c>
      <c r="C20" s="202">
        <f>C12+C17</f>
        <v>2000000</v>
      </c>
      <c r="D20" s="202">
        <f>D12+D17</f>
        <v>2000000</v>
      </c>
      <c r="E20" s="202">
        <f>E12+E17</f>
        <v>300000</v>
      </c>
      <c r="F20" s="202">
        <f>F12+F17</f>
        <v>1100000</v>
      </c>
    </row>
  </sheetData>
  <mergeCells count="4">
    <mergeCell ref="A1:F1"/>
    <mergeCell ref="A4:F4"/>
    <mergeCell ref="A6:F6"/>
    <mergeCell ref="A7:E7"/>
  </mergeCells>
  <pageMargins left="0.7" right="0.7" top="0.75" bottom="0.75" header="0.3" footer="0.3"/>
  <pageSetup scale="62" orientation="landscape" r:id="rId1"/>
  <headerFooter>
    <oddFooter>&amp;R&amp;14Page 22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="54" zoomScaleSheetLayoutView="54" workbookViewId="0">
      <selection activeCell="C12" sqref="C12:F32"/>
    </sheetView>
  </sheetViews>
  <sheetFormatPr defaultRowHeight="15"/>
  <cols>
    <col min="1" max="1" width="24" customWidth="1"/>
    <col min="2" max="2" width="55.7109375" customWidth="1"/>
    <col min="3" max="3" width="31.140625" customWidth="1"/>
    <col min="4" max="4" width="28.85546875" customWidth="1"/>
    <col min="5" max="5" width="26.7109375" customWidth="1"/>
    <col min="6" max="6" width="29.140625" customWidth="1"/>
  </cols>
  <sheetData>
    <row r="1" spans="1:6" ht="48.75">
      <c r="A1" s="394" t="s">
        <v>703</v>
      </c>
      <c r="B1" s="394"/>
      <c r="C1" s="394"/>
      <c r="D1" s="394"/>
      <c r="E1" s="394"/>
      <c r="F1" s="394"/>
    </row>
    <row r="2" spans="1:6" ht="19.5">
      <c r="A2" s="169"/>
      <c r="B2" s="169"/>
      <c r="C2" s="169"/>
      <c r="D2" s="169"/>
      <c r="E2" s="169"/>
      <c r="F2" s="169"/>
    </row>
    <row r="3" spans="1:6" ht="19.5">
      <c r="A3" s="169"/>
      <c r="B3" s="169"/>
      <c r="C3" s="169"/>
      <c r="D3" s="169"/>
      <c r="E3" s="169"/>
      <c r="F3" s="169"/>
    </row>
    <row r="4" spans="1:6" ht="20.25">
      <c r="A4" s="393" t="s">
        <v>98</v>
      </c>
      <c r="B4" s="393"/>
      <c r="C4" s="393"/>
      <c r="D4" s="393"/>
      <c r="E4" s="393"/>
      <c r="F4" s="393"/>
    </row>
    <row r="5" spans="1:6" ht="20.25">
      <c r="A5" s="171" t="s">
        <v>1</v>
      </c>
      <c r="B5" s="172" t="s">
        <v>495</v>
      </c>
      <c r="C5" s="172"/>
      <c r="D5" s="171"/>
      <c r="E5" s="171"/>
      <c r="F5" s="171"/>
    </row>
    <row r="6" spans="1:6" ht="20.25">
      <c r="A6" s="393" t="s">
        <v>494</v>
      </c>
      <c r="B6" s="393"/>
      <c r="C6" s="393"/>
      <c r="D6" s="393"/>
      <c r="E6" s="393"/>
      <c r="F6" s="393"/>
    </row>
    <row r="7" spans="1:6" ht="20.25">
      <c r="A7" s="393" t="s">
        <v>610</v>
      </c>
      <c r="B7" s="393"/>
      <c r="C7" s="393"/>
      <c r="D7" s="393"/>
      <c r="E7" s="393"/>
      <c r="F7" s="171"/>
    </row>
    <row r="8" spans="1:6" ht="19.5">
      <c r="A8" s="169"/>
      <c r="B8" s="169"/>
      <c r="C8" s="169"/>
      <c r="D8" s="169"/>
      <c r="E8" s="169"/>
      <c r="F8" s="169"/>
    </row>
    <row r="9" spans="1:6" ht="60.75">
      <c r="A9" s="242" t="s">
        <v>3</v>
      </c>
      <c r="B9" s="242" t="s">
        <v>5</v>
      </c>
      <c r="C9" s="221" t="s">
        <v>342</v>
      </c>
      <c r="D9" s="221" t="s">
        <v>342</v>
      </c>
      <c r="E9" s="271" t="s">
        <v>332</v>
      </c>
      <c r="F9" s="221" t="s">
        <v>332</v>
      </c>
    </row>
    <row r="10" spans="1:6" ht="20.25">
      <c r="A10" s="241"/>
      <c r="B10" s="241"/>
      <c r="C10" s="242">
        <v>2017</v>
      </c>
      <c r="D10" s="242">
        <v>2016</v>
      </c>
      <c r="E10" s="243" t="s">
        <v>821</v>
      </c>
      <c r="F10" s="242">
        <v>2015</v>
      </c>
    </row>
    <row r="11" spans="1:6" ht="19.5">
      <c r="A11" s="165"/>
      <c r="B11" s="165"/>
      <c r="C11" s="165"/>
      <c r="D11" s="165"/>
      <c r="E11" s="165"/>
      <c r="F11" s="155"/>
    </row>
    <row r="12" spans="1:6" ht="20.25">
      <c r="A12" s="189">
        <v>12020400</v>
      </c>
      <c r="B12" s="178" t="s">
        <v>590</v>
      </c>
      <c r="C12" s="202">
        <f>SUM(C14+C15)</f>
        <v>8000000</v>
      </c>
      <c r="D12" s="202">
        <f>SUM(D14+D15)</f>
        <v>8000000</v>
      </c>
      <c r="E12" s="202">
        <f>SUM(E14+E15)</f>
        <v>2362000</v>
      </c>
      <c r="F12" s="202">
        <f>SUM(F14+F15)</f>
        <v>3981000</v>
      </c>
    </row>
    <row r="13" spans="1:6" ht="19.5">
      <c r="A13" s="165"/>
      <c r="B13" s="165"/>
      <c r="C13" s="201"/>
      <c r="D13" s="201"/>
      <c r="E13" s="201"/>
      <c r="F13" s="201"/>
    </row>
    <row r="14" spans="1:6" ht="19.5">
      <c r="A14" s="190">
        <v>12020427</v>
      </c>
      <c r="B14" s="165" t="s">
        <v>87</v>
      </c>
      <c r="C14" s="201">
        <v>0</v>
      </c>
      <c r="D14" s="201">
        <v>0</v>
      </c>
      <c r="E14" s="201"/>
      <c r="F14" s="201"/>
    </row>
    <row r="15" spans="1:6" ht="19.5">
      <c r="A15" s="190">
        <v>12020450</v>
      </c>
      <c r="B15" s="254" t="s">
        <v>536</v>
      </c>
      <c r="C15" s="201">
        <f>C16</f>
        <v>8000000</v>
      </c>
      <c r="D15" s="201">
        <f>D16</f>
        <v>8000000</v>
      </c>
      <c r="E15" s="201">
        <f>E16</f>
        <v>2362000</v>
      </c>
      <c r="F15" s="201">
        <f>F16</f>
        <v>3981000</v>
      </c>
    </row>
    <row r="16" spans="1:6" ht="19.5">
      <c r="A16" s="195" t="s">
        <v>385</v>
      </c>
      <c r="B16" s="165" t="s">
        <v>99</v>
      </c>
      <c r="C16" s="201">
        <v>8000000</v>
      </c>
      <c r="D16" s="201">
        <v>8000000</v>
      </c>
      <c r="E16" s="201">
        <v>2362000</v>
      </c>
      <c r="F16" s="201">
        <v>3981000</v>
      </c>
    </row>
    <row r="17" spans="1:6" ht="19.5">
      <c r="A17" s="190"/>
      <c r="B17" s="165"/>
      <c r="C17" s="201"/>
      <c r="D17" s="201"/>
      <c r="E17" s="201"/>
      <c r="F17" s="201"/>
    </row>
    <row r="18" spans="1:6" ht="20.25">
      <c r="A18" s="189">
        <v>12020700</v>
      </c>
      <c r="B18" s="178" t="s">
        <v>587</v>
      </c>
      <c r="C18" s="202">
        <f>C20</f>
        <v>162000000</v>
      </c>
      <c r="D18" s="202">
        <f>D20</f>
        <v>160000000</v>
      </c>
      <c r="E18" s="202">
        <f>E20</f>
        <v>31482035</v>
      </c>
      <c r="F18" s="202">
        <f>F20</f>
        <v>39313510</v>
      </c>
    </row>
    <row r="19" spans="1:6" ht="19.5">
      <c r="A19" s="165"/>
      <c r="B19" s="165"/>
      <c r="C19" s="201"/>
      <c r="D19" s="201"/>
      <c r="E19" s="201"/>
      <c r="F19" s="201"/>
    </row>
    <row r="20" spans="1:6" ht="19.5">
      <c r="A20" s="194">
        <v>12020711</v>
      </c>
      <c r="B20" s="327" t="s">
        <v>540</v>
      </c>
      <c r="C20" s="201">
        <f>SUM(C21:C31)</f>
        <v>162000000</v>
      </c>
      <c r="D20" s="201">
        <f>SUM(D21:D31)</f>
        <v>160000000</v>
      </c>
      <c r="E20" s="201">
        <f>SUM(E21:E31)</f>
        <v>31482035</v>
      </c>
      <c r="F20" s="201">
        <f>SUM(F21:F31)</f>
        <v>39313510</v>
      </c>
    </row>
    <row r="21" spans="1:6" ht="19.5">
      <c r="A21" s="195" t="s">
        <v>385</v>
      </c>
      <c r="B21" s="165" t="s">
        <v>100</v>
      </c>
      <c r="C21" s="201">
        <v>10000000</v>
      </c>
      <c r="D21" s="201">
        <v>10000000</v>
      </c>
      <c r="E21" s="201">
        <v>6000000</v>
      </c>
      <c r="F21" s="201">
        <v>1000000</v>
      </c>
    </row>
    <row r="22" spans="1:6" ht="19.5">
      <c r="A22" s="195" t="s">
        <v>386</v>
      </c>
      <c r="B22" s="165" t="s">
        <v>101</v>
      </c>
      <c r="C22" s="201">
        <v>5000000</v>
      </c>
      <c r="D22" s="201">
        <v>5000000</v>
      </c>
      <c r="E22" s="201"/>
      <c r="F22" s="201">
        <v>250000</v>
      </c>
    </row>
    <row r="23" spans="1:6" ht="39">
      <c r="A23" s="195" t="s">
        <v>387</v>
      </c>
      <c r="B23" s="180" t="s">
        <v>102</v>
      </c>
      <c r="C23" s="204">
        <v>10000000</v>
      </c>
      <c r="D23" s="204">
        <v>10000000</v>
      </c>
      <c r="E23" s="201">
        <v>1805000</v>
      </c>
      <c r="F23" s="201">
        <v>837610</v>
      </c>
    </row>
    <row r="24" spans="1:6" ht="19.5">
      <c r="A24" s="195" t="s">
        <v>388</v>
      </c>
      <c r="B24" s="165" t="s">
        <v>103</v>
      </c>
      <c r="C24" s="201">
        <v>80000000</v>
      </c>
      <c r="D24" s="201">
        <v>80000000</v>
      </c>
      <c r="E24" s="201">
        <v>3749500</v>
      </c>
      <c r="F24" s="201">
        <v>11987900</v>
      </c>
    </row>
    <row r="25" spans="1:6" ht="19.5">
      <c r="A25" s="195" t="s">
        <v>389</v>
      </c>
      <c r="B25" s="165" t="s">
        <v>104</v>
      </c>
      <c r="C25" s="201">
        <v>10000000</v>
      </c>
      <c r="D25" s="201">
        <v>10000000</v>
      </c>
      <c r="E25" s="201">
        <v>1805000</v>
      </c>
      <c r="F25" s="201">
        <v>2870000</v>
      </c>
    </row>
    <row r="26" spans="1:6" ht="19.5">
      <c r="A26" s="195" t="s">
        <v>390</v>
      </c>
      <c r="B26" s="165" t="s">
        <v>769</v>
      </c>
      <c r="C26" s="201">
        <v>40000000</v>
      </c>
      <c r="D26" s="201">
        <v>40000000</v>
      </c>
      <c r="E26" s="201">
        <v>14830000</v>
      </c>
      <c r="F26" s="201">
        <v>21312000</v>
      </c>
    </row>
    <row r="27" spans="1:6" ht="19.5">
      <c r="A27" s="195" t="s">
        <v>391</v>
      </c>
      <c r="B27" s="165" t="s">
        <v>770</v>
      </c>
      <c r="C27" s="201">
        <v>5000000</v>
      </c>
      <c r="D27" s="201">
        <v>5000000</v>
      </c>
      <c r="E27" s="201">
        <v>2900000</v>
      </c>
      <c r="F27" s="201">
        <v>924000</v>
      </c>
    </row>
    <row r="28" spans="1:6" ht="39">
      <c r="A28" s="195" t="s">
        <v>430</v>
      </c>
      <c r="B28" s="180" t="s">
        <v>771</v>
      </c>
      <c r="C28" s="204">
        <v>0</v>
      </c>
      <c r="D28" s="204">
        <v>0</v>
      </c>
      <c r="E28" s="201"/>
      <c r="F28" s="201"/>
    </row>
    <row r="29" spans="1:6" ht="19.5">
      <c r="A29" s="190"/>
      <c r="B29" s="165" t="s">
        <v>105</v>
      </c>
      <c r="C29" s="201">
        <v>0</v>
      </c>
      <c r="D29" s="201">
        <v>0</v>
      </c>
      <c r="E29" s="201"/>
      <c r="F29" s="201"/>
    </row>
    <row r="30" spans="1:6" ht="19.5">
      <c r="A30" s="195" t="s">
        <v>449</v>
      </c>
      <c r="B30" s="165" t="s">
        <v>768</v>
      </c>
      <c r="C30" s="201">
        <v>2000000</v>
      </c>
      <c r="D30" s="201">
        <v>0</v>
      </c>
      <c r="E30" s="201">
        <v>392535</v>
      </c>
      <c r="F30" s="201">
        <v>132000</v>
      </c>
    </row>
    <row r="31" spans="1:6" ht="19.5">
      <c r="A31" s="195" t="s">
        <v>451</v>
      </c>
      <c r="B31" s="165" t="s">
        <v>625</v>
      </c>
      <c r="C31" s="201">
        <v>0</v>
      </c>
      <c r="D31" s="201">
        <v>0</v>
      </c>
      <c r="E31" s="201"/>
      <c r="F31" s="201"/>
    </row>
    <row r="32" spans="1:6" ht="20.25">
      <c r="A32" s="190"/>
      <c r="B32" s="167" t="s">
        <v>320</v>
      </c>
      <c r="C32" s="202">
        <f>C12+C18</f>
        <v>170000000</v>
      </c>
      <c r="D32" s="202">
        <f>D12+D18</f>
        <v>168000000</v>
      </c>
      <c r="E32" s="202">
        <f>E12+E18</f>
        <v>33844035</v>
      </c>
      <c r="F32" s="202">
        <f>F12+F18</f>
        <v>43294510</v>
      </c>
    </row>
    <row r="33" spans="1:6">
      <c r="A33" s="11"/>
      <c r="F33" s="12"/>
    </row>
    <row r="34" spans="1:6">
      <c r="A34" s="11"/>
      <c r="F34" s="12"/>
    </row>
    <row r="35" spans="1:6">
      <c r="A35" s="11"/>
      <c r="F35" s="12"/>
    </row>
    <row r="36" spans="1:6">
      <c r="A36" s="11"/>
      <c r="F36" s="12"/>
    </row>
    <row r="37" spans="1:6">
      <c r="A37" s="11"/>
      <c r="F37" s="12"/>
    </row>
    <row r="38" spans="1:6">
      <c r="A38" s="11"/>
      <c r="F38" s="12"/>
    </row>
    <row r="39" spans="1:6">
      <c r="A39" s="11"/>
      <c r="F39" s="12"/>
    </row>
    <row r="40" spans="1:6">
      <c r="A40" s="11"/>
      <c r="F40" s="12"/>
    </row>
    <row r="41" spans="1:6">
      <c r="A41" s="11"/>
      <c r="F41" s="12"/>
    </row>
    <row r="42" spans="1:6">
      <c r="A42" s="11"/>
    </row>
    <row r="43" spans="1:6">
      <c r="A43" s="11"/>
    </row>
  </sheetData>
  <mergeCells count="4">
    <mergeCell ref="A1:F1"/>
    <mergeCell ref="A4:F4"/>
    <mergeCell ref="A6:F6"/>
    <mergeCell ref="A7:E7"/>
  </mergeCells>
  <pageMargins left="0.7" right="0.7" top="0.75" bottom="0.75" header="0.3" footer="0.3"/>
  <pageSetup scale="62" orientation="landscape" r:id="rId1"/>
  <headerFooter>
    <oddFooter>&amp;R&amp;14Page 23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="60" workbookViewId="0">
      <selection activeCell="C16" sqref="C16"/>
    </sheetView>
  </sheetViews>
  <sheetFormatPr defaultRowHeight="15"/>
  <cols>
    <col min="1" max="1" width="24.42578125" customWidth="1"/>
    <col min="2" max="2" width="65.42578125" customWidth="1"/>
    <col min="3" max="3" width="24.5703125" customWidth="1"/>
    <col min="4" max="4" width="20.5703125" customWidth="1"/>
    <col min="5" max="5" width="26" customWidth="1"/>
    <col min="6" max="6" width="21.5703125" customWidth="1"/>
  </cols>
  <sheetData>
    <row r="1" spans="1:6" ht="48.75">
      <c r="A1" s="394" t="s">
        <v>703</v>
      </c>
      <c r="B1" s="394"/>
      <c r="C1" s="394"/>
      <c r="D1" s="394"/>
      <c r="E1" s="394"/>
      <c r="F1" s="394"/>
    </row>
    <row r="2" spans="1:6" ht="19.5">
      <c r="A2" s="169"/>
      <c r="B2" s="169"/>
      <c r="C2" s="169"/>
      <c r="D2" s="169"/>
      <c r="E2" s="169"/>
      <c r="F2" s="169"/>
    </row>
    <row r="3" spans="1:6" ht="19.5">
      <c r="A3" s="169"/>
      <c r="B3" s="169"/>
      <c r="C3" s="169"/>
      <c r="D3" s="169"/>
      <c r="E3" s="169"/>
      <c r="F3" s="169"/>
    </row>
    <row r="4" spans="1:6" ht="20.25">
      <c r="A4" s="393" t="s">
        <v>98</v>
      </c>
      <c r="B4" s="393"/>
      <c r="C4" s="393"/>
      <c r="D4" s="393"/>
      <c r="E4" s="393"/>
      <c r="F4" s="393"/>
    </row>
    <row r="5" spans="1:6" ht="20.25">
      <c r="A5" s="171" t="s">
        <v>1</v>
      </c>
      <c r="B5" s="172" t="s">
        <v>495</v>
      </c>
      <c r="C5" s="172"/>
      <c r="D5" s="171"/>
      <c r="E5" s="171"/>
      <c r="F5" s="171"/>
    </row>
    <row r="6" spans="1:6" ht="20.25">
      <c r="A6" s="393" t="s">
        <v>106</v>
      </c>
      <c r="B6" s="393"/>
      <c r="C6" s="393"/>
      <c r="D6" s="393"/>
      <c r="E6" s="393"/>
      <c r="F6" s="393"/>
    </row>
    <row r="7" spans="1:6" ht="20.25">
      <c r="A7" s="393" t="s">
        <v>207</v>
      </c>
      <c r="B7" s="393"/>
      <c r="C7" s="393"/>
      <c r="D7" s="393"/>
      <c r="E7" s="393"/>
      <c r="F7" s="171"/>
    </row>
    <row r="8" spans="1:6" ht="19.5">
      <c r="A8" s="169"/>
      <c r="B8" s="169"/>
      <c r="C8" s="169"/>
      <c r="D8" s="169"/>
      <c r="E8" s="169"/>
      <c r="F8" s="169"/>
    </row>
    <row r="9" spans="1:6" ht="60.75">
      <c r="A9" s="242" t="s">
        <v>3</v>
      </c>
      <c r="B9" s="242" t="s">
        <v>5</v>
      </c>
      <c r="C9" s="221" t="s">
        <v>342</v>
      </c>
      <c r="D9" s="221" t="s">
        <v>342</v>
      </c>
      <c r="E9" s="221" t="s">
        <v>332</v>
      </c>
      <c r="F9" s="221" t="s">
        <v>332</v>
      </c>
    </row>
    <row r="10" spans="1:6" ht="20.25">
      <c r="A10" s="241"/>
      <c r="B10" s="241"/>
      <c r="C10" s="242">
        <v>2017</v>
      </c>
      <c r="D10" s="242">
        <v>2016</v>
      </c>
      <c r="E10" s="243" t="s">
        <v>821</v>
      </c>
      <c r="F10" s="242">
        <v>2015</v>
      </c>
    </row>
    <row r="11" spans="1:6" ht="19.5">
      <c r="A11" s="165"/>
      <c r="B11" s="165"/>
      <c r="C11" s="165"/>
      <c r="D11" s="165"/>
      <c r="E11" s="165"/>
      <c r="F11" s="155"/>
    </row>
    <row r="12" spans="1:6" ht="20.25">
      <c r="A12" s="189">
        <v>12020700</v>
      </c>
      <c r="B12" s="178" t="s">
        <v>15</v>
      </c>
      <c r="C12" s="178"/>
      <c r="D12" s="178"/>
      <c r="E12" s="168"/>
      <c r="F12" s="261"/>
    </row>
    <row r="13" spans="1:6" ht="19.5">
      <c r="A13" s="190"/>
      <c r="B13" s="165"/>
      <c r="C13" s="165"/>
      <c r="D13" s="165"/>
      <c r="E13" s="165"/>
      <c r="F13" s="262"/>
    </row>
    <row r="14" spans="1:6" s="137" customFormat="1" ht="19.5">
      <c r="A14" s="294">
        <v>12020722</v>
      </c>
      <c r="B14" s="186" t="s">
        <v>107</v>
      </c>
      <c r="C14" s="186"/>
      <c r="D14" s="186"/>
      <c r="E14" s="200"/>
      <c r="F14" s="295"/>
    </row>
    <row r="15" spans="1:6" ht="19.5">
      <c r="A15" s="190"/>
      <c r="B15" s="165"/>
      <c r="C15" s="165"/>
      <c r="D15" s="165"/>
      <c r="E15" s="165"/>
      <c r="F15" s="262"/>
    </row>
    <row r="16" spans="1:6" ht="19.5">
      <c r="A16" s="190"/>
      <c r="B16" s="165"/>
      <c r="C16" s="165"/>
      <c r="D16" s="165"/>
      <c r="E16" s="165"/>
      <c r="F16" s="262"/>
    </row>
    <row r="17" spans="1:6" ht="19.5">
      <c r="A17" s="190"/>
      <c r="B17" s="165"/>
      <c r="C17" s="165"/>
      <c r="D17" s="165"/>
      <c r="E17" s="165"/>
      <c r="F17" s="262"/>
    </row>
    <row r="18" spans="1:6" ht="20.25">
      <c r="A18" s="190"/>
      <c r="B18" s="167" t="s">
        <v>320</v>
      </c>
      <c r="C18" s="167"/>
      <c r="D18" s="263">
        <f>D12+D16</f>
        <v>0</v>
      </c>
      <c r="E18" s="263"/>
      <c r="F18" s="261"/>
    </row>
    <row r="19" spans="1:6">
      <c r="A19" s="11"/>
      <c r="F19" s="12"/>
    </row>
    <row r="20" spans="1:6">
      <c r="A20" s="11"/>
      <c r="F20" s="12"/>
    </row>
    <row r="21" spans="1:6">
      <c r="A21" s="11"/>
      <c r="F21" s="12"/>
    </row>
    <row r="22" spans="1:6">
      <c r="F22" s="12"/>
    </row>
  </sheetData>
  <mergeCells count="4">
    <mergeCell ref="A1:F1"/>
    <mergeCell ref="A4:F4"/>
    <mergeCell ref="A6:F6"/>
    <mergeCell ref="A7:E7"/>
  </mergeCells>
  <pageMargins left="0.7" right="0.7" top="0.75" bottom="0.7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5"/>
  <sheetViews>
    <sheetView view="pageBreakPreview" topLeftCell="E1" zoomScale="60" zoomScaleNormal="106" workbookViewId="0">
      <pane ySplit="1" topLeftCell="A30" activePane="bottomLeft" state="frozen"/>
      <selection pane="bottomLeft" activeCell="R43" sqref="R43"/>
    </sheetView>
  </sheetViews>
  <sheetFormatPr defaultRowHeight="15"/>
  <cols>
    <col min="1" max="1" width="102.28515625" style="2" customWidth="1"/>
    <col min="2" max="2" width="22.5703125" style="2" customWidth="1"/>
    <col min="3" max="3" width="21.85546875" style="2" customWidth="1"/>
    <col min="4" max="4" width="19.5703125" style="2" customWidth="1"/>
    <col min="5" max="5" width="18.42578125" style="2" customWidth="1"/>
    <col min="6" max="6" width="19.42578125" style="2" customWidth="1"/>
    <col min="7" max="7" width="14.7109375" style="2" customWidth="1"/>
    <col min="8" max="8" width="18.42578125" style="2" customWidth="1"/>
    <col min="9" max="9" width="21.5703125" style="2" customWidth="1"/>
    <col min="10" max="10" width="22.85546875" style="2" customWidth="1"/>
    <col min="11" max="11" width="16.7109375" style="2" customWidth="1"/>
    <col min="12" max="12" width="23" style="2" customWidth="1"/>
    <col min="13" max="13" width="19.28515625" style="2" customWidth="1"/>
    <col min="14" max="14" width="25.85546875" style="2" customWidth="1"/>
    <col min="15" max="15" width="23" style="2" customWidth="1"/>
    <col min="16" max="16" width="19.28515625" style="2" customWidth="1"/>
    <col min="17" max="17" width="20.140625" style="2" customWidth="1"/>
    <col min="18" max="18" width="20.42578125" style="2" customWidth="1"/>
    <col min="19" max="19" width="21.7109375" style="2" customWidth="1"/>
    <col min="20" max="16384" width="9.140625" style="2"/>
  </cols>
  <sheetData>
    <row r="1" spans="1:19" s="69" customFormat="1" ht="75">
      <c r="A1" s="63" t="s">
        <v>281</v>
      </c>
      <c r="B1" s="63" t="s">
        <v>42</v>
      </c>
      <c r="C1" s="63" t="s">
        <v>6</v>
      </c>
      <c r="D1" s="63" t="s">
        <v>15</v>
      </c>
      <c r="E1" s="63" t="s">
        <v>85</v>
      </c>
      <c r="F1" s="63" t="s">
        <v>8</v>
      </c>
      <c r="G1" s="64" t="s">
        <v>24</v>
      </c>
      <c r="H1" s="64" t="s">
        <v>26</v>
      </c>
      <c r="I1" s="64" t="s">
        <v>322</v>
      </c>
      <c r="J1" s="45" t="s">
        <v>37</v>
      </c>
      <c r="K1" s="45" t="s">
        <v>321</v>
      </c>
      <c r="L1" s="45" t="s">
        <v>367</v>
      </c>
      <c r="M1" s="64" t="s">
        <v>323</v>
      </c>
      <c r="N1" s="64" t="s">
        <v>324</v>
      </c>
      <c r="O1" s="64" t="s">
        <v>325</v>
      </c>
      <c r="P1" s="65" t="s">
        <v>162</v>
      </c>
      <c r="Q1" s="65" t="s">
        <v>464</v>
      </c>
      <c r="R1" s="65" t="s">
        <v>465</v>
      </c>
      <c r="S1" s="65" t="s">
        <v>466</v>
      </c>
    </row>
    <row r="2" spans="1:19" ht="33.75" customHeight="1">
      <c r="A2" s="71" t="s">
        <v>282</v>
      </c>
      <c r="B2" s="20">
        <f>'Min. of Agriculture'!$E$12</f>
        <v>372100</v>
      </c>
      <c r="C2" s="59">
        <f>'Min. of Agriculture'!$E$17</f>
        <v>28175850</v>
      </c>
      <c r="D2" s="26">
        <f>'Min. of Agriculture'!$E$30</f>
        <v>555400</v>
      </c>
      <c r="E2" s="26"/>
      <c r="F2" s="25">
        <f>'Min. of Agriculture'!$E$24</f>
        <v>441385</v>
      </c>
      <c r="M2" s="25"/>
      <c r="O2" s="7"/>
    </row>
    <row r="3" spans="1:19" ht="39.950000000000003" customHeight="1">
      <c r="A3" s="27" t="s">
        <v>283</v>
      </c>
      <c r="C3" s="25">
        <f>'COLLEGE OF AGRICULTURE '!$E$13</f>
        <v>0</v>
      </c>
    </row>
    <row r="4" spans="1:19" ht="39.950000000000003" customHeight="1">
      <c r="A4" s="27" t="s">
        <v>284</v>
      </c>
      <c r="B4" s="25">
        <f>'MINISTRY OF YOUTHS &amp; SPORTS '!$E$14</f>
        <v>13883000</v>
      </c>
      <c r="C4" s="20">
        <f>'MINISTRY OF YOUTHS &amp; SPORTS '!$E$22</f>
        <v>0</v>
      </c>
      <c r="D4" s="25"/>
      <c r="E4" s="25"/>
    </row>
    <row r="5" spans="1:19" ht="39.950000000000003" customHeight="1">
      <c r="A5" s="27" t="s">
        <v>285</v>
      </c>
      <c r="D5" s="25">
        <f>'MINISTRY OF ARTS CULT.&amp;TOURISM'!$E$12</f>
        <v>1401205</v>
      </c>
      <c r="E5" s="25"/>
    </row>
    <row r="6" spans="1:19" ht="39.950000000000003" customHeight="1">
      <c r="A6" s="27" t="s">
        <v>286</v>
      </c>
      <c r="D6" s="25">
        <f>'EDO STATE ARTS COUNCIL'!$E$12</f>
        <v>70000</v>
      </c>
      <c r="E6" s="25"/>
    </row>
    <row r="7" spans="1:19" ht="39.950000000000003" customHeight="1">
      <c r="A7" s="27" t="s">
        <v>287</v>
      </c>
      <c r="C7" s="30">
        <f>'MINISTRY OF COMMERCE &amp; INDUSTRY'!$E$11</f>
        <v>26000242</v>
      </c>
      <c r="D7" s="25">
        <f>'MINISTRY OF COMMERCE &amp; INDUSTRY'!$E$21</f>
        <v>250000</v>
      </c>
      <c r="E7" s="25"/>
      <c r="G7" s="25">
        <f>'MINISTRY OF COMMERCE &amp; INDUSTRY'!$E$27</f>
        <v>75000</v>
      </c>
      <c r="H7" s="25">
        <f>'MINISTRY OF COMMERCE &amp; INDUSTRY'!$E$31</f>
        <v>1677720</v>
      </c>
      <c r="I7" s="25"/>
    </row>
    <row r="8" spans="1:19" ht="39.950000000000003" customHeight="1">
      <c r="A8" s="27" t="s">
        <v>288</v>
      </c>
      <c r="B8" s="30">
        <f>'INTERNAL REVENUE SERVICE'!$E$26</f>
        <v>119744857.65000001</v>
      </c>
      <c r="C8" s="25">
        <f>'INTERNAL REVENUE SERVICE'!$E$35</f>
        <v>221612882.5</v>
      </c>
      <c r="F8" s="25">
        <f>'INTERNAL REVENUE SERVICE'!$E$46</f>
        <v>232626334.18000001</v>
      </c>
      <c r="J8" s="30">
        <f>'INTERNAL REVENUE SERVICE'!$E$13</f>
        <v>13062498287.26</v>
      </c>
      <c r="K8" s="25"/>
      <c r="L8" s="25"/>
    </row>
    <row r="9" spans="1:19" ht="39.950000000000003" customHeight="1">
      <c r="A9" s="27" t="s">
        <v>290</v>
      </c>
      <c r="G9" s="25"/>
      <c r="H9" s="25">
        <f>'OFFICE OF THE AUDITOR GENERAL S'!$E$12</f>
        <v>1595000</v>
      </c>
      <c r="I9" s="25"/>
    </row>
    <row r="10" spans="1:19" ht="39.950000000000003" customHeight="1">
      <c r="A10" s="27" t="s">
        <v>291</v>
      </c>
      <c r="H10" s="25">
        <f>'OFFICE OF THE AUDITOR GENERAL L'!$E$11</f>
        <v>485235367.56999999</v>
      </c>
      <c r="I10" s="25"/>
    </row>
    <row r="11" spans="1:19" ht="39.950000000000003" customHeight="1">
      <c r="A11" s="27" t="s">
        <v>292</v>
      </c>
      <c r="B11" s="25"/>
      <c r="C11" s="25">
        <f>'MINISTRY OF INFORMATION &amp; ORIEN'!$E$13</f>
        <v>0</v>
      </c>
    </row>
    <row r="12" spans="1:19" ht="39.950000000000003" customHeight="1">
      <c r="A12" s="27" t="s">
        <v>293</v>
      </c>
      <c r="D12" s="25">
        <f>'EDO BROADCASTING SERVICE '!$E$12</f>
        <v>65144714.759999998</v>
      </c>
      <c r="E12" s="25"/>
    </row>
    <row r="13" spans="1:19" ht="39.950000000000003" customHeight="1">
      <c r="A13" s="60" t="s">
        <v>294</v>
      </c>
      <c r="D13" s="25">
        <f>'BENDEL NEWSPAPERS COMPANY'!$E$12</f>
        <v>50660108</v>
      </c>
      <c r="E13" s="25"/>
    </row>
    <row r="14" spans="1:19" ht="39.950000000000003" customHeight="1">
      <c r="A14" s="27" t="s">
        <v>375</v>
      </c>
      <c r="B14" s="2" t="s">
        <v>351</v>
      </c>
      <c r="D14" s="25">
        <f>' GOVERNMENT PRINTING PRESS'!$E$12</f>
        <v>0</v>
      </c>
      <c r="E14" s="25"/>
    </row>
    <row r="15" spans="1:19" ht="39.950000000000003" customHeight="1">
      <c r="A15" s="60" t="s">
        <v>296</v>
      </c>
      <c r="B15" s="25">
        <f>'MINISTRY OF HEALTH'!$E$12</f>
        <v>255000</v>
      </c>
      <c r="C15" s="25">
        <f>'MINISTRY OF HEALTH'!$E$17</f>
        <v>10638250</v>
      </c>
      <c r="F15" s="25">
        <f>'MINISTRY OF HEALTH'!$E$31</f>
        <v>6634755.1900000004</v>
      </c>
    </row>
    <row r="16" spans="1:19" ht="39.950000000000003" customHeight="1">
      <c r="A16" s="27" t="s">
        <v>297</v>
      </c>
      <c r="C16" s="57">
        <f>'HOSPITAL MANAGEMENT BOARD'!$E$12</f>
        <v>397181871.32999998</v>
      </c>
      <c r="D16" s="25"/>
      <c r="E16" s="25"/>
    </row>
    <row r="17" spans="1:17" ht="39.950000000000003" customHeight="1">
      <c r="A17" s="27" t="s">
        <v>376</v>
      </c>
      <c r="C17" s="30">
        <f>'MINISTRY OF WOMEN AFFAIRS &amp; SOC'!$E$12</f>
        <v>1183110</v>
      </c>
      <c r="D17" s="25">
        <f>'MINISTRY OF WOMEN AFFAIRS &amp; SOC'!$E$17</f>
        <v>135000</v>
      </c>
      <c r="E17" s="25"/>
    </row>
    <row r="18" spans="1:17" ht="39.950000000000003" customHeight="1">
      <c r="A18" s="27" t="s">
        <v>299</v>
      </c>
      <c r="C18" s="25">
        <f>'JUDICIARY- HIGH COURT'!$E$10</f>
        <v>192240731</v>
      </c>
      <c r="E18" s="25">
        <f>'JUDICIARY- HIGH COURT'!$E$15</f>
        <v>15468440</v>
      </c>
      <c r="F18" s="57">
        <f>'JUDICIARY- HIGH COURT'!$E$19</f>
        <v>16200</v>
      </c>
    </row>
    <row r="19" spans="1:17" ht="39.950000000000003" customHeight="1">
      <c r="A19" s="27" t="s">
        <v>300</v>
      </c>
      <c r="C19" s="25">
        <f>'JUDICIARY- CUSTOMARY COURT'!$E$13</f>
        <v>0</v>
      </c>
      <c r="E19" s="25">
        <f>'JUDICIARY- CUSTOMARY COURT'!$E$17</f>
        <v>0</v>
      </c>
    </row>
    <row r="20" spans="1:17" ht="39.950000000000003" customHeight="1">
      <c r="A20" s="60" t="s">
        <v>301</v>
      </c>
      <c r="C20" s="25">
        <f>'MINISTRY OF ENERGY AND WATER'!$E$19</f>
        <v>3255000</v>
      </c>
    </row>
    <row r="21" spans="1:17" ht="39.950000000000003" customHeight="1">
      <c r="A21" s="27" t="s">
        <v>377</v>
      </c>
      <c r="C21" s="25">
        <f>'URBAN WATER BOARD'!$E$12</f>
        <v>1373519</v>
      </c>
      <c r="D21" s="25">
        <f>'URBAN WATER BOARD'!$E$18</f>
        <v>3852310</v>
      </c>
    </row>
    <row r="22" spans="1:17" ht="39.950000000000003" customHeight="1">
      <c r="A22" s="27" t="s">
        <v>378</v>
      </c>
      <c r="C22" s="25">
        <f>'RURAL ELECTRICITY BOARD'!$E$12</f>
        <v>300000</v>
      </c>
      <c r="F22" s="57">
        <f>'RURAL ELECTRICITY BOARD'!$E$17</f>
        <v>0</v>
      </c>
    </row>
    <row r="23" spans="1:17" ht="39.950000000000003" customHeight="1">
      <c r="A23" s="27" t="s">
        <v>379</v>
      </c>
      <c r="C23" s="25">
        <f>'MINISTRY OF TRANSPORT'!$E$12</f>
        <v>2362000</v>
      </c>
      <c r="D23" s="25">
        <f>'MINISTRY OF TRANSPORT'!$E$18</f>
        <v>31482035</v>
      </c>
    </row>
    <row r="24" spans="1:17" ht="39.950000000000003" customHeight="1">
      <c r="A24" s="27" t="s">
        <v>305</v>
      </c>
      <c r="D24" s="25">
        <f>'EDO CITY TRANSPORT SERVICE'!$E$12</f>
        <v>0</v>
      </c>
    </row>
    <row r="25" spans="1:17" ht="39.950000000000003" customHeight="1">
      <c r="A25" s="27" t="s">
        <v>306</v>
      </c>
      <c r="C25" s="25">
        <f>'MINISTRY OF LANDS AND SURVEYS'!$E$13</f>
        <v>214396042.93000001</v>
      </c>
      <c r="F25" s="25"/>
      <c r="I25" s="6"/>
      <c r="M25" s="25">
        <f>'MINISTRY OF LANDS AND SURVEYS'!$E$29</f>
        <v>205063999.97</v>
      </c>
    </row>
    <row r="26" spans="1:17" ht="39.950000000000003" customHeight="1">
      <c r="A26" s="27" t="s">
        <v>307</v>
      </c>
      <c r="C26" s="25">
        <f>'MINISTRY OF WORKS'!$E$12</f>
        <v>6430000</v>
      </c>
      <c r="D26" s="25">
        <f>'MINISTRY OF WORKS'!$E$27</f>
        <v>670000</v>
      </c>
      <c r="E26" s="57">
        <f>'MINISTRY OF WORKS'!$E$20</f>
        <v>477505000</v>
      </c>
      <c r="F26" s="25">
        <f>'MINISTRY OF WORKS'!$E$23</f>
        <v>0</v>
      </c>
    </row>
    <row r="27" spans="1:17" ht="39.950000000000003" customHeight="1">
      <c r="A27" s="27" t="s">
        <v>380</v>
      </c>
      <c r="C27" s="25"/>
      <c r="F27" s="25"/>
    </row>
    <row r="28" spans="1:17" ht="39.950000000000003" customHeight="1">
      <c r="A28" s="27" t="s">
        <v>308</v>
      </c>
      <c r="C28" s="25">
        <f>'MINISTRY OF BASIC EDUCATION'!$E$12</f>
        <v>0</v>
      </c>
      <c r="M28" s="30">
        <f>'MINISTRY OF BASIC EDUCATION'!$E$21</f>
        <v>0</v>
      </c>
    </row>
    <row r="29" spans="1:17" ht="39.950000000000003" customHeight="1">
      <c r="A29" s="27" t="s">
        <v>381</v>
      </c>
      <c r="C29" s="26">
        <f>'MIN. OF  EDUCATION'!$E$13</f>
        <v>153911405</v>
      </c>
      <c r="M29" s="25">
        <f>'MIN. OF  EDUCATION'!$E$22</f>
        <v>13673500</v>
      </c>
      <c r="Q29" s="6">
        <f>'AIDS &amp; GRANTS, MIN. OF EDUCA'!$E$14</f>
        <v>150350000</v>
      </c>
    </row>
    <row r="30" spans="1:17" ht="39.950000000000003" customHeight="1">
      <c r="A30" s="27" t="s">
        <v>310</v>
      </c>
      <c r="C30" s="25">
        <f>' MINISTRY OF ENVIRONMENT'!$E$13</f>
        <v>46763249.399999999</v>
      </c>
      <c r="E30" s="25">
        <f>' MINISTRY OF ENVIRONMENT'!$E$22</f>
        <v>1150000</v>
      </c>
      <c r="O30" s="57">
        <f>'Long Term Borro.MINISTRY OF ENV'!$E$13</f>
        <v>4877119507</v>
      </c>
    </row>
    <row r="31" spans="1:17" ht="39.950000000000003" customHeight="1">
      <c r="A31" s="27" t="s">
        <v>311</v>
      </c>
      <c r="B31" s="25"/>
      <c r="C31" s="25">
        <f>'WASTE MANAGEMENT BOARD'!$E$12</f>
        <v>57651005.899999999</v>
      </c>
      <c r="D31" s="25"/>
      <c r="E31" s="25">
        <f>'WASTE MANAGEMENT BOARD'!$E$18</f>
        <v>23062732.439999998</v>
      </c>
      <c r="F31" s="25"/>
    </row>
    <row r="32" spans="1:17" ht="39.950000000000003" customHeight="1">
      <c r="A32" s="27" t="s">
        <v>312</v>
      </c>
      <c r="B32" s="25">
        <f>'FORESTRY MGT &amp; UTILISATION'!$E$13</f>
        <v>32348900</v>
      </c>
      <c r="C32" s="25">
        <f>'FORESTRY MGT &amp; UTILISATION'!$E$17</f>
        <v>65292350</v>
      </c>
      <c r="D32" s="30"/>
      <c r="E32" s="25">
        <f>'FORESTRY MGT &amp; UTILISATION'!$E$27</f>
        <v>66802000</v>
      </c>
    </row>
    <row r="33" spans="1:26" ht="39.950000000000003" customHeight="1">
      <c r="A33" s="60" t="s">
        <v>630</v>
      </c>
      <c r="B33" s="57">
        <f>'MINISTRY OF EST &amp; SPECIAL DUTI.'!$E$13</f>
        <v>1860000</v>
      </c>
      <c r="C33" s="25">
        <f>'MINISTRY OF EST &amp; SPECIAL DUTI.'!$E$18</f>
        <v>1817600</v>
      </c>
    </row>
    <row r="34" spans="1:26" ht="39.950000000000003" customHeight="1">
      <c r="A34" s="60" t="s">
        <v>313</v>
      </c>
      <c r="C34" s="25">
        <f>'MINISTRY OF JUSTICE'!$E$14</f>
        <v>76928537.859999999</v>
      </c>
    </row>
    <row r="35" spans="1:26" ht="39.950000000000003" customHeight="1">
      <c r="A35" s="27" t="s">
        <v>314</v>
      </c>
      <c r="C35" s="61">
        <f>'MINISTRY OF SOLID MINER,OIL&amp;GAS'!$E$13</f>
        <v>28045000</v>
      </c>
    </row>
    <row r="36" spans="1:26" ht="39.950000000000003" customHeight="1">
      <c r="A36" s="27" t="s">
        <v>318</v>
      </c>
      <c r="C36" s="61">
        <f>'EDO DEV. &amp; PLANNING AUTHORITY'!$E$12</f>
        <v>0</v>
      </c>
      <c r="D36" s="56">
        <f>'EDO DEV. &amp; PLANNING AUTHORITY'!$E$24</f>
        <v>10175388.34</v>
      </c>
      <c r="F36" s="24"/>
      <c r="I36" s="25">
        <f>'EDO DEV. &amp; PLANNING AUTHORITY'!$E$34</f>
        <v>85731924.519999996</v>
      </c>
      <c r="M36" s="24">
        <f>'EDO DEV. &amp; PLANNING AUTHORITY'!$E$52</f>
        <v>2928325.5</v>
      </c>
    </row>
    <row r="37" spans="1:26" ht="39.950000000000003" customHeight="1">
      <c r="A37" s="27" t="s">
        <v>315</v>
      </c>
      <c r="C37" s="61">
        <f>'HOUSING &amp; URBAN DEVELOPMENT'!$E$13</f>
        <v>315110691.30000001</v>
      </c>
      <c r="D37" s="49">
        <f>'HOUSING &amp; URBAN DEVELOPMENT'!$E$23</f>
        <v>444700</v>
      </c>
      <c r="E37" s="57">
        <f>'HOUSING &amp; URBAN DEVELOPMENT'!$E$19</f>
        <v>0</v>
      </c>
      <c r="I37" s="25"/>
    </row>
    <row r="38" spans="1:26" ht="39.950000000000003" customHeight="1">
      <c r="A38" s="71" t="s">
        <v>316</v>
      </c>
      <c r="C38" s="25">
        <f>'DIR. OF INFO.&amp;COMM. TECH.'!$E$13</f>
        <v>0</v>
      </c>
      <c r="E38" s="25">
        <f>'DIR. OF INFO.&amp;COMM. TECH.'!$E$17</f>
        <v>120000</v>
      </c>
    </row>
    <row r="39" spans="1:26" ht="39.950000000000003" customHeight="1">
      <c r="A39" s="27" t="s">
        <v>382</v>
      </c>
      <c r="C39" s="61">
        <f>'EDO STATE LIAISON OFFICE, Abuja'!$E$13</f>
        <v>1336000</v>
      </c>
      <c r="D39" s="25"/>
    </row>
    <row r="40" spans="1:26" ht="39.950000000000003" customHeight="1">
      <c r="A40" s="27" t="s">
        <v>627</v>
      </c>
      <c r="C40" s="61">
        <f>'EDO STATE LIAISON OFFICE, LAGOS'!$E$14</f>
        <v>905000</v>
      </c>
      <c r="D40" s="25"/>
    </row>
    <row r="41" spans="1:26" ht="39.950000000000003" customHeight="1">
      <c r="A41" s="27" t="s">
        <v>811</v>
      </c>
      <c r="C41" s="61"/>
      <c r="D41" s="25"/>
    </row>
    <row r="42" spans="1:26" ht="39.950000000000003" customHeight="1">
      <c r="A42" s="27" t="s">
        <v>319</v>
      </c>
      <c r="L42" s="57" t="e">
        <f>'INTERNAL REVENUE SERVICE'!#REF!</f>
        <v>#REF!</v>
      </c>
      <c r="N42" s="7">
        <f>'Min of Fin. Domestic Loan'!$E$12</f>
        <v>0</v>
      </c>
      <c r="P42" s="7">
        <f>'MINISTRY OF FINANCE'!$E$13</f>
        <v>1186915.5</v>
      </c>
      <c r="Q42" s="57">
        <f>'FEDERATION ACCOUNT'!E28</f>
        <v>6390000000</v>
      </c>
      <c r="R42" s="57">
        <f>'FEDERATION ACCOUNT'!E21</f>
        <v>7323439935.2299995</v>
      </c>
      <c r="S42" s="57" t="e">
        <f>'INTERNAL REVENUE SERVICE'!#REF!</f>
        <v>#REF!</v>
      </c>
    </row>
    <row r="43" spans="1:26" ht="39.950000000000003" customHeight="1">
      <c r="A43" s="70" t="s">
        <v>326</v>
      </c>
      <c r="B43" s="2">
        <v>425329259.61000001</v>
      </c>
      <c r="C43" s="2">
        <v>661082312.64999998</v>
      </c>
      <c r="O43" s="7">
        <f>'Long Term Borr. MINISTRY OF BUD'!$E$15</f>
        <v>14755850000</v>
      </c>
    </row>
    <row r="44" spans="1:26" ht="39.950000000000003" customHeight="1"/>
    <row r="45" spans="1:26" ht="39.950000000000003" customHeight="1">
      <c r="A45" s="62" t="s">
        <v>320</v>
      </c>
      <c r="B45" s="7">
        <f t="shared" ref="B45:S45" si="0">SUM(B2:B44)</f>
        <v>593793117.25999999</v>
      </c>
      <c r="C45" s="7">
        <f t="shared" si="0"/>
        <v>2513992650.8699999</v>
      </c>
      <c r="D45" s="7">
        <f t="shared" si="0"/>
        <v>164840861.09999999</v>
      </c>
      <c r="E45" s="7">
        <f t="shared" si="0"/>
        <v>584108172.44000006</v>
      </c>
      <c r="F45" s="7">
        <f t="shared" si="0"/>
        <v>239718674.37</v>
      </c>
      <c r="G45" s="7">
        <f t="shared" si="0"/>
        <v>75000</v>
      </c>
      <c r="H45" s="7">
        <f t="shared" si="0"/>
        <v>488508087.56999999</v>
      </c>
      <c r="I45" s="7">
        <f t="shared" si="0"/>
        <v>85731924.519999996</v>
      </c>
      <c r="J45" s="7">
        <f t="shared" si="0"/>
        <v>13062498287.26</v>
      </c>
      <c r="K45" s="7">
        <f t="shared" si="0"/>
        <v>0</v>
      </c>
      <c r="L45" s="7" t="e">
        <f t="shared" si="0"/>
        <v>#REF!</v>
      </c>
      <c r="M45" s="7">
        <f t="shared" si="0"/>
        <v>221665825.47</v>
      </c>
      <c r="N45" s="7">
        <f t="shared" si="0"/>
        <v>0</v>
      </c>
      <c r="O45" s="7">
        <f t="shared" si="0"/>
        <v>19632969507</v>
      </c>
      <c r="P45" s="7">
        <f t="shared" si="0"/>
        <v>1186915.5</v>
      </c>
      <c r="Q45" s="7">
        <f t="shared" si="0"/>
        <v>6540350000</v>
      </c>
      <c r="R45" s="7">
        <f t="shared" si="0"/>
        <v>7323439935.2299995</v>
      </c>
      <c r="S45" s="7" t="e">
        <f t="shared" si="0"/>
        <v>#REF!</v>
      </c>
      <c r="T45" s="7"/>
      <c r="U45" s="7"/>
      <c r="V45" s="7"/>
      <c r="W45" s="7"/>
      <c r="X45" s="7"/>
      <c r="Y45" s="7"/>
      <c r="Z45" s="7"/>
    </row>
  </sheetData>
  <pageMargins left="0.7" right="0.7" top="0.75" bottom="0.75" header="0.3" footer="0.3"/>
  <pageSetup paperSize="9" scale="28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HC42"/>
  <sheetViews>
    <sheetView view="pageBreakPreview" topLeftCell="A4" zoomScale="53" zoomScaleSheetLayoutView="53" workbookViewId="0">
      <selection activeCell="B40" sqref="B40"/>
    </sheetView>
  </sheetViews>
  <sheetFormatPr defaultRowHeight="15"/>
  <cols>
    <col min="1" max="1" width="26.85546875" style="117" customWidth="1"/>
    <col min="2" max="2" width="101.42578125" customWidth="1"/>
    <col min="3" max="3" width="32.5703125" customWidth="1"/>
    <col min="4" max="4" width="29.42578125" customWidth="1"/>
    <col min="5" max="5" width="28.42578125" customWidth="1"/>
    <col min="6" max="6" width="29.5703125" customWidth="1"/>
  </cols>
  <sheetData>
    <row r="1" spans="1:2239" ht="48.75">
      <c r="A1" s="394" t="s">
        <v>703</v>
      </c>
      <c r="B1" s="394"/>
      <c r="C1" s="394"/>
      <c r="D1" s="394"/>
      <c r="E1" s="394"/>
      <c r="F1" s="394"/>
    </row>
    <row r="2" spans="1:2239" ht="19.5">
      <c r="A2" s="253"/>
      <c r="B2" s="169"/>
      <c r="C2" s="169"/>
      <c r="D2" s="169"/>
      <c r="E2" s="169"/>
      <c r="F2" s="169"/>
    </row>
    <row r="3" spans="1:2239" ht="19.5">
      <c r="A3" s="253"/>
      <c r="B3" s="169"/>
      <c r="C3" s="169"/>
      <c r="D3" s="169"/>
      <c r="E3" s="169"/>
      <c r="F3" s="169"/>
    </row>
    <row r="4" spans="1:2239" ht="20.25">
      <c r="A4" s="393" t="s">
        <v>108</v>
      </c>
      <c r="B4" s="393"/>
      <c r="C4" s="393"/>
      <c r="D4" s="393"/>
      <c r="E4" s="393"/>
      <c r="F4" s="393"/>
    </row>
    <row r="5" spans="1:2239" ht="20.25">
      <c r="A5" s="293" t="s">
        <v>1</v>
      </c>
      <c r="B5" s="172" t="s">
        <v>645</v>
      </c>
      <c r="C5" s="172"/>
      <c r="D5" s="171"/>
      <c r="E5" s="171"/>
      <c r="F5" s="171"/>
    </row>
    <row r="6" spans="1:2239" ht="20.25">
      <c r="A6" s="393" t="s">
        <v>496</v>
      </c>
      <c r="B6" s="393"/>
      <c r="C6" s="393"/>
      <c r="D6" s="393"/>
      <c r="E6" s="393"/>
      <c r="F6" s="393"/>
    </row>
    <row r="7" spans="1:2239" ht="20.25">
      <c r="A7" s="393" t="s">
        <v>644</v>
      </c>
      <c r="B7" s="393"/>
      <c r="C7" s="393"/>
      <c r="D7" s="393"/>
      <c r="E7" s="393"/>
      <c r="F7" s="171"/>
      <c r="H7" s="50"/>
    </row>
    <row r="8" spans="1:2239" ht="19.5">
      <c r="A8" s="253"/>
      <c r="B8" s="169"/>
      <c r="C8" s="169"/>
      <c r="D8" s="169"/>
      <c r="E8" s="169"/>
      <c r="F8" s="16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YF8" s="9"/>
      <c r="YG8" s="9"/>
      <c r="YH8" s="9"/>
      <c r="YI8" s="9"/>
      <c r="YJ8" s="9"/>
      <c r="YK8" s="9"/>
      <c r="YL8" s="9"/>
      <c r="YM8" s="9"/>
      <c r="YN8" s="9"/>
      <c r="YO8" s="9"/>
      <c r="YP8" s="9"/>
      <c r="YQ8" s="9"/>
      <c r="YR8" s="9"/>
      <c r="YS8" s="9"/>
      <c r="YT8" s="9"/>
      <c r="YU8" s="9"/>
      <c r="YV8" s="9"/>
      <c r="YW8" s="9"/>
      <c r="YX8" s="9"/>
      <c r="YY8" s="9"/>
      <c r="YZ8" s="9"/>
      <c r="ZA8" s="9"/>
      <c r="ZB8" s="9"/>
      <c r="ZC8" s="9"/>
      <c r="ZD8" s="9"/>
      <c r="ZE8" s="9"/>
      <c r="ZF8" s="9"/>
      <c r="ZG8" s="9"/>
      <c r="ZH8" s="9"/>
      <c r="ZI8" s="9"/>
      <c r="ZJ8" s="9"/>
      <c r="ZK8" s="9"/>
      <c r="ZL8" s="9"/>
      <c r="ZM8" s="9"/>
      <c r="ZN8" s="9"/>
      <c r="ZO8" s="9"/>
      <c r="ZP8" s="9"/>
      <c r="ZQ8" s="9"/>
      <c r="ZR8" s="9"/>
      <c r="ZS8" s="9"/>
      <c r="ZT8" s="9"/>
      <c r="ZU8" s="9"/>
      <c r="ZV8" s="9"/>
      <c r="ZW8" s="9"/>
      <c r="ZX8" s="9"/>
      <c r="ZY8" s="9"/>
      <c r="ZZ8" s="9"/>
      <c r="AAA8" s="9"/>
      <c r="AAB8" s="9"/>
      <c r="AAC8" s="9"/>
      <c r="AAD8" s="9"/>
      <c r="AAE8" s="9"/>
      <c r="AAF8" s="9"/>
      <c r="AAG8" s="9"/>
      <c r="AAH8" s="9"/>
      <c r="AAI8" s="9"/>
      <c r="AAJ8" s="9"/>
      <c r="AAK8" s="9"/>
      <c r="AAL8" s="9"/>
      <c r="AAM8" s="9"/>
      <c r="AAN8" s="9"/>
      <c r="AAO8" s="9"/>
      <c r="AAP8" s="9"/>
      <c r="AAQ8" s="9"/>
      <c r="AAR8" s="9"/>
      <c r="AAS8" s="9"/>
      <c r="AAT8" s="9"/>
      <c r="AAU8" s="9"/>
      <c r="AAV8" s="9"/>
      <c r="AAW8" s="9"/>
      <c r="AAX8" s="9"/>
      <c r="AAY8" s="9"/>
      <c r="AAZ8" s="9"/>
      <c r="ABA8" s="9"/>
      <c r="ABB8" s="9"/>
      <c r="ABC8" s="9"/>
      <c r="ABD8" s="9"/>
      <c r="ABE8" s="9"/>
      <c r="ABF8" s="9"/>
      <c r="ABG8" s="9"/>
      <c r="ABH8" s="9"/>
      <c r="ABI8" s="9"/>
      <c r="ABJ8" s="9"/>
      <c r="ABK8" s="9"/>
      <c r="ABL8" s="9"/>
      <c r="ABM8" s="9"/>
      <c r="ABN8" s="9"/>
      <c r="ABO8" s="9"/>
      <c r="ABP8" s="9"/>
      <c r="ABQ8" s="9"/>
      <c r="ABR8" s="9"/>
      <c r="ABS8" s="9"/>
      <c r="ABT8" s="9"/>
      <c r="ABU8" s="9"/>
      <c r="ABV8" s="9"/>
      <c r="ABW8" s="9"/>
      <c r="ABX8" s="9"/>
      <c r="ABY8" s="9"/>
      <c r="ABZ8" s="9"/>
      <c r="ACA8" s="9"/>
      <c r="ACB8" s="9"/>
      <c r="ACC8" s="9"/>
      <c r="ACD8" s="9"/>
      <c r="ACE8" s="9"/>
      <c r="ACF8" s="9"/>
      <c r="ACG8" s="9"/>
      <c r="ACH8" s="9"/>
      <c r="ACI8" s="9"/>
      <c r="ACJ8" s="9"/>
      <c r="ACK8" s="9"/>
      <c r="ACL8" s="9"/>
      <c r="ACM8" s="9"/>
      <c r="ACN8" s="9"/>
      <c r="ACO8" s="9"/>
      <c r="ACP8" s="9"/>
      <c r="ACQ8" s="9"/>
      <c r="ACR8" s="9"/>
      <c r="ACS8" s="9"/>
      <c r="ACT8" s="9"/>
      <c r="ACU8" s="9"/>
      <c r="ACV8" s="9"/>
      <c r="ACW8" s="9"/>
      <c r="ACX8" s="9"/>
      <c r="ACY8" s="9"/>
      <c r="ACZ8" s="9"/>
      <c r="ADA8" s="9"/>
      <c r="ADB8" s="9"/>
      <c r="ADC8" s="9"/>
      <c r="ADD8" s="9"/>
      <c r="ADE8" s="9"/>
      <c r="ADF8" s="9"/>
      <c r="ADG8" s="9"/>
      <c r="ADH8" s="9"/>
      <c r="ADI8" s="9"/>
      <c r="ADJ8" s="9"/>
      <c r="ADK8" s="9"/>
      <c r="ADL8" s="9"/>
      <c r="ADM8" s="9"/>
      <c r="ADN8" s="9"/>
      <c r="ADO8" s="9"/>
      <c r="ADP8" s="9"/>
      <c r="ADQ8" s="9"/>
      <c r="ADR8" s="9"/>
      <c r="ADS8" s="9"/>
      <c r="ADT8" s="9"/>
      <c r="ADU8" s="9"/>
      <c r="ADV8" s="9"/>
      <c r="ADW8" s="9"/>
      <c r="ADX8" s="9"/>
      <c r="ADY8" s="9"/>
      <c r="ADZ8" s="9"/>
      <c r="AEA8" s="9"/>
      <c r="AEB8" s="9"/>
      <c r="AEC8" s="9"/>
      <c r="AED8" s="9"/>
      <c r="AEE8" s="9"/>
      <c r="AEF8" s="9"/>
      <c r="AEG8" s="9"/>
      <c r="AEH8" s="9"/>
      <c r="AEI8" s="9"/>
      <c r="AEJ8" s="9"/>
      <c r="AEK8" s="9"/>
      <c r="AEL8" s="9"/>
      <c r="AEM8" s="9"/>
      <c r="AEN8" s="9"/>
      <c r="AEO8" s="9"/>
      <c r="AEP8" s="9"/>
      <c r="AEQ8" s="9"/>
      <c r="AER8" s="9"/>
      <c r="AES8" s="9"/>
      <c r="AET8" s="9"/>
      <c r="AEU8" s="9"/>
      <c r="AEV8" s="9"/>
      <c r="AEW8" s="9"/>
      <c r="AEX8" s="9"/>
      <c r="AEY8" s="9"/>
      <c r="AEZ8" s="9"/>
      <c r="AFA8" s="9"/>
      <c r="AFB8" s="9"/>
      <c r="AFC8" s="9"/>
      <c r="AFD8" s="9"/>
      <c r="AFE8" s="9"/>
      <c r="AFF8" s="9"/>
      <c r="AFG8" s="9"/>
      <c r="AFH8" s="9"/>
      <c r="AFI8" s="9"/>
      <c r="AFJ8" s="9"/>
      <c r="AFK8" s="9"/>
      <c r="AFL8" s="9"/>
      <c r="AFM8" s="9"/>
      <c r="AFN8" s="9"/>
      <c r="AFO8" s="9"/>
      <c r="AFP8" s="9"/>
      <c r="AFQ8" s="9"/>
      <c r="AFR8" s="9"/>
      <c r="AFS8" s="9"/>
      <c r="AFT8" s="9"/>
      <c r="AFU8" s="9"/>
      <c r="AFV8" s="9"/>
      <c r="AFW8" s="9"/>
      <c r="AFX8" s="9"/>
      <c r="AFY8" s="9"/>
      <c r="AFZ8" s="9"/>
      <c r="AGA8" s="9"/>
      <c r="AGB8" s="9"/>
      <c r="AGC8" s="9"/>
      <c r="AGD8" s="9"/>
      <c r="AGE8" s="9"/>
      <c r="AGF8" s="9"/>
      <c r="AGG8" s="9"/>
      <c r="AGH8" s="9"/>
      <c r="AGI8" s="9"/>
      <c r="AGJ8" s="9"/>
      <c r="AGK8" s="9"/>
      <c r="AGL8" s="9"/>
      <c r="AGM8" s="9"/>
      <c r="AGN8" s="9"/>
      <c r="AGO8" s="9"/>
      <c r="AGP8" s="9"/>
      <c r="AGQ8" s="9"/>
      <c r="AGR8" s="9"/>
      <c r="AGS8" s="9"/>
      <c r="AGT8" s="9"/>
      <c r="AGU8" s="9"/>
      <c r="AGV8" s="9"/>
      <c r="AGW8" s="9"/>
      <c r="AGX8" s="9"/>
      <c r="AGY8" s="9"/>
      <c r="AGZ8" s="9"/>
      <c r="AHA8" s="9"/>
      <c r="AHB8" s="9"/>
      <c r="AHC8" s="9"/>
      <c r="AHD8" s="9"/>
      <c r="AHE8" s="9"/>
      <c r="AHF8" s="9"/>
      <c r="AHG8" s="9"/>
      <c r="AHH8" s="9"/>
      <c r="AHI8" s="9"/>
      <c r="AHJ8" s="9"/>
      <c r="AHK8" s="9"/>
      <c r="AHL8" s="9"/>
      <c r="AHM8" s="9"/>
      <c r="AHN8" s="9"/>
      <c r="AHO8" s="9"/>
      <c r="AHP8" s="9"/>
      <c r="AHQ8" s="9"/>
      <c r="AHR8" s="9"/>
      <c r="AHS8" s="9"/>
      <c r="AHT8" s="9"/>
      <c r="AHU8" s="9"/>
      <c r="AHV8" s="9"/>
      <c r="AHW8" s="9"/>
      <c r="AHX8" s="9"/>
      <c r="AHY8" s="9"/>
      <c r="AHZ8" s="9"/>
      <c r="AIA8" s="9"/>
      <c r="AIB8" s="9"/>
      <c r="AIC8" s="9"/>
      <c r="AID8" s="9"/>
      <c r="AIE8" s="9"/>
      <c r="AIF8" s="9"/>
      <c r="AIG8" s="9"/>
      <c r="AIH8" s="9"/>
      <c r="AII8" s="9"/>
      <c r="AIJ8" s="9"/>
      <c r="AIK8" s="9"/>
      <c r="AIL8" s="9"/>
      <c r="AIM8" s="9"/>
      <c r="AIN8" s="9"/>
      <c r="AIO8" s="9"/>
      <c r="AIP8" s="9"/>
      <c r="AIQ8" s="9"/>
      <c r="AIR8" s="9"/>
      <c r="AIS8" s="9"/>
      <c r="AIT8" s="9"/>
      <c r="AIU8" s="9"/>
      <c r="AIV8" s="9"/>
      <c r="AIW8" s="9"/>
      <c r="AIX8" s="9"/>
      <c r="AIY8" s="9"/>
      <c r="AIZ8" s="9"/>
      <c r="AJA8" s="9"/>
      <c r="AJB8" s="9"/>
      <c r="AJC8" s="9"/>
      <c r="AJD8" s="9"/>
      <c r="AJE8" s="9"/>
      <c r="AJF8" s="9"/>
      <c r="AJG8" s="9"/>
      <c r="AJH8" s="9"/>
      <c r="AJI8" s="9"/>
      <c r="AJJ8" s="9"/>
      <c r="AJK8" s="9"/>
      <c r="AJL8" s="9"/>
      <c r="AJM8" s="9"/>
      <c r="AJN8" s="9"/>
      <c r="AJO8" s="9"/>
      <c r="AJP8" s="9"/>
      <c r="AJQ8" s="9"/>
      <c r="AJR8" s="9"/>
      <c r="AJS8" s="9"/>
      <c r="AJT8" s="9"/>
      <c r="AJU8" s="9"/>
      <c r="AJV8" s="9"/>
      <c r="AJW8" s="9"/>
      <c r="AJX8" s="9"/>
      <c r="AJY8" s="9"/>
      <c r="AJZ8" s="9"/>
      <c r="AKA8" s="9"/>
      <c r="AKB8" s="9"/>
      <c r="AKC8" s="9"/>
      <c r="AKD8" s="9"/>
      <c r="AKE8" s="9"/>
      <c r="AKF8" s="9"/>
      <c r="AKG8" s="9"/>
      <c r="AKH8" s="9"/>
      <c r="AKI8" s="9"/>
      <c r="AKJ8" s="9"/>
      <c r="AKK8" s="9"/>
      <c r="AKL8" s="9"/>
      <c r="AKM8" s="9"/>
      <c r="AKN8" s="9"/>
      <c r="AKO8" s="9"/>
      <c r="AKP8" s="9"/>
      <c r="AKQ8" s="9"/>
      <c r="AKR8" s="9"/>
      <c r="AKS8" s="9"/>
      <c r="AKT8" s="9"/>
      <c r="AKU8" s="9"/>
      <c r="AKV8" s="9"/>
      <c r="AKW8" s="9"/>
      <c r="AKX8" s="9"/>
      <c r="AKY8" s="9"/>
      <c r="AKZ8" s="9"/>
      <c r="ALA8" s="9"/>
      <c r="ALB8" s="9"/>
      <c r="ALC8" s="9"/>
      <c r="ALD8" s="9"/>
      <c r="ALE8" s="9"/>
      <c r="ALF8" s="9"/>
      <c r="ALG8" s="9"/>
      <c r="ALH8" s="9"/>
      <c r="ALI8" s="9"/>
      <c r="ALJ8" s="9"/>
      <c r="ALK8" s="9"/>
      <c r="ALL8" s="9"/>
      <c r="ALM8" s="9"/>
      <c r="ALN8" s="9"/>
      <c r="ALO8" s="9"/>
      <c r="ALP8" s="9"/>
      <c r="ALQ8" s="9"/>
      <c r="ALR8" s="9"/>
      <c r="ALS8" s="9"/>
      <c r="ALT8" s="9"/>
      <c r="ALU8" s="9"/>
      <c r="ALV8" s="9"/>
      <c r="ALW8" s="9"/>
      <c r="ALX8" s="9"/>
      <c r="ALY8" s="9"/>
      <c r="ALZ8" s="9"/>
      <c r="AMA8" s="9"/>
      <c r="AMB8" s="9"/>
      <c r="AMC8" s="9"/>
      <c r="AMD8" s="9"/>
      <c r="AME8" s="9"/>
      <c r="AMF8" s="9"/>
      <c r="AMG8" s="9"/>
      <c r="AMH8" s="9"/>
      <c r="AMI8" s="9"/>
      <c r="AMJ8" s="9"/>
      <c r="AMK8" s="9"/>
      <c r="AML8" s="9"/>
      <c r="AMM8" s="9"/>
      <c r="AMN8" s="9"/>
      <c r="AMO8" s="9"/>
      <c r="AMP8" s="9"/>
      <c r="AMQ8" s="9"/>
      <c r="AMR8" s="9"/>
      <c r="AMS8" s="9"/>
      <c r="AMT8" s="9"/>
      <c r="AMU8" s="9"/>
      <c r="AMV8" s="9"/>
      <c r="AMW8" s="9"/>
      <c r="AMX8" s="9"/>
      <c r="AMY8" s="9"/>
      <c r="AMZ8" s="9"/>
      <c r="ANA8" s="9"/>
      <c r="ANB8" s="9"/>
      <c r="ANC8" s="9"/>
      <c r="AND8" s="9"/>
      <c r="ANE8" s="9"/>
      <c r="ANF8" s="9"/>
      <c r="ANG8" s="9"/>
      <c r="ANH8" s="9"/>
      <c r="ANI8" s="9"/>
      <c r="ANJ8" s="9"/>
      <c r="ANK8" s="9"/>
      <c r="ANL8" s="9"/>
      <c r="ANM8" s="9"/>
      <c r="ANN8" s="9"/>
      <c r="ANO8" s="9"/>
      <c r="ANP8" s="9"/>
      <c r="ANQ8" s="9"/>
      <c r="ANR8" s="9"/>
      <c r="ANS8" s="9"/>
      <c r="ANT8" s="9"/>
      <c r="ANU8" s="9"/>
      <c r="ANV8" s="9"/>
      <c r="ANW8" s="9"/>
      <c r="ANX8" s="9"/>
      <c r="ANY8" s="9"/>
      <c r="ANZ8" s="9"/>
      <c r="AOA8" s="9"/>
      <c r="AOB8" s="9"/>
      <c r="AOC8" s="9"/>
      <c r="AOD8" s="9"/>
      <c r="AOE8" s="9"/>
      <c r="AOF8" s="9"/>
      <c r="AOG8" s="9"/>
      <c r="AOH8" s="9"/>
      <c r="AOI8" s="9"/>
      <c r="AOJ8" s="9"/>
      <c r="AOK8" s="9"/>
      <c r="AOL8" s="9"/>
      <c r="AOM8" s="9"/>
      <c r="AON8" s="9"/>
      <c r="AOO8" s="9"/>
      <c r="AOP8" s="9"/>
      <c r="AOQ8" s="9"/>
      <c r="AOR8" s="9"/>
      <c r="AOS8" s="9"/>
      <c r="AOT8" s="9"/>
      <c r="AOU8" s="9"/>
      <c r="AOV8" s="9"/>
      <c r="AOW8" s="9"/>
      <c r="AOX8" s="9"/>
      <c r="AOY8" s="9"/>
      <c r="AOZ8" s="9"/>
      <c r="APA8" s="9"/>
      <c r="APB8" s="9"/>
      <c r="APC8" s="9"/>
      <c r="APD8" s="9"/>
      <c r="APE8" s="9"/>
      <c r="APF8" s="9"/>
      <c r="APG8" s="9"/>
      <c r="APH8" s="9"/>
      <c r="API8" s="9"/>
      <c r="APJ8" s="9"/>
      <c r="APK8" s="9"/>
      <c r="APL8" s="9"/>
      <c r="APM8" s="9"/>
      <c r="APN8" s="9"/>
      <c r="APO8" s="9"/>
      <c r="APP8" s="9"/>
      <c r="APQ8" s="9"/>
      <c r="APR8" s="9"/>
      <c r="APS8" s="9"/>
      <c r="APT8" s="9"/>
      <c r="APU8" s="9"/>
      <c r="APV8" s="9"/>
      <c r="APW8" s="9"/>
      <c r="APX8" s="9"/>
      <c r="APY8" s="9"/>
      <c r="APZ8" s="9"/>
      <c r="AQA8" s="9"/>
      <c r="AQB8" s="9"/>
      <c r="AQC8" s="9"/>
      <c r="AQD8" s="9"/>
      <c r="AQE8" s="9"/>
      <c r="AQF8" s="9"/>
      <c r="AQG8" s="9"/>
      <c r="AQH8" s="9"/>
      <c r="AQI8" s="9"/>
      <c r="AQJ8" s="9"/>
      <c r="AQK8" s="9"/>
      <c r="AQL8" s="9"/>
      <c r="AQM8" s="9"/>
      <c r="AQN8" s="9"/>
      <c r="AQO8" s="9"/>
      <c r="AQP8" s="9"/>
      <c r="AQQ8" s="9"/>
      <c r="AQR8" s="9"/>
      <c r="AQS8" s="9"/>
      <c r="AQT8" s="9"/>
      <c r="AQU8" s="9"/>
      <c r="AQV8" s="9"/>
      <c r="AQW8" s="9"/>
      <c r="AQX8" s="9"/>
      <c r="AQY8" s="9"/>
      <c r="AQZ8" s="9"/>
      <c r="ARA8" s="9"/>
      <c r="ARB8" s="9"/>
      <c r="ARC8" s="9"/>
      <c r="ARD8" s="9"/>
      <c r="ARE8" s="9"/>
      <c r="ARF8" s="9"/>
      <c r="ARG8" s="9"/>
      <c r="ARH8" s="9"/>
      <c r="ARI8" s="9"/>
      <c r="ARJ8" s="9"/>
      <c r="ARK8" s="9"/>
      <c r="ARL8" s="9"/>
      <c r="ARM8" s="9"/>
      <c r="ARN8" s="9"/>
      <c r="ARO8" s="9"/>
      <c r="ARP8" s="9"/>
      <c r="ARQ8" s="9"/>
      <c r="ARR8" s="9"/>
      <c r="ARS8" s="9"/>
      <c r="ART8" s="9"/>
      <c r="ARU8" s="9"/>
      <c r="ARV8" s="9"/>
      <c r="ARW8" s="9"/>
      <c r="ARX8" s="9"/>
      <c r="ARY8" s="9"/>
      <c r="ARZ8" s="9"/>
      <c r="ASA8" s="9"/>
      <c r="ASB8" s="9"/>
      <c r="ASC8" s="9"/>
      <c r="ASD8" s="9"/>
      <c r="ASE8" s="9"/>
      <c r="ASF8" s="9"/>
      <c r="ASG8" s="9"/>
      <c r="ASH8" s="9"/>
      <c r="ASI8" s="9"/>
      <c r="ASJ8" s="9"/>
      <c r="ASK8" s="9"/>
      <c r="ASL8" s="9"/>
      <c r="ASM8" s="9"/>
      <c r="ASN8" s="9"/>
      <c r="ASO8" s="9"/>
      <c r="ASP8" s="9"/>
      <c r="ASQ8" s="9"/>
      <c r="ASR8" s="9"/>
      <c r="ASS8" s="9"/>
      <c r="AST8" s="9"/>
      <c r="ASU8" s="9"/>
      <c r="ASV8" s="9"/>
      <c r="ASW8" s="9"/>
      <c r="ASX8" s="9"/>
      <c r="ASY8" s="9"/>
      <c r="ASZ8" s="9"/>
      <c r="ATA8" s="9"/>
      <c r="ATB8" s="9"/>
      <c r="ATC8" s="9"/>
      <c r="ATD8" s="9"/>
      <c r="ATE8" s="9"/>
      <c r="ATF8" s="9"/>
      <c r="ATG8" s="9"/>
      <c r="ATH8" s="9"/>
      <c r="ATI8" s="9"/>
      <c r="ATJ8" s="9"/>
      <c r="ATK8" s="9"/>
      <c r="ATL8" s="9"/>
      <c r="ATM8" s="9"/>
      <c r="ATN8" s="9"/>
      <c r="ATO8" s="9"/>
      <c r="ATP8" s="9"/>
      <c r="ATQ8" s="9"/>
      <c r="ATR8" s="9"/>
      <c r="ATS8" s="9"/>
      <c r="ATT8" s="9"/>
      <c r="ATU8" s="9"/>
      <c r="ATV8" s="9"/>
      <c r="ATW8" s="9"/>
      <c r="ATX8" s="9"/>
      <c r="ATY8" s="9"/>
      <c r="ATZ8" s="9"/>
      <c r="AUA8" s="9"/>
      <c r="AUB8" s="9"/>
      <c r="AUC8" s="9"/>
      <c r="AUD8" s="9"/>
      <c r="AUE8" s="9"/>
      <c r="AUF8" s="9"/>
      <c r="AUG8" s="9"/>
      <c r="AUH8" s="9"/>
      <c r="AUI8" s="9"/>
      <c r="AUJ8" s="9"/>
      <c r="AUK8" s="9"/>
      <c r="AUL8" s="9"/>
      <c r="AUM8" s="9"/>
      <c r="AUN8" s="9"/>
      <c r="AUO8" s="9"/>
      <c r="AUP8" s="9"/>
      <c r="AUQ8" s="9"/>
      <c r="AUR8" s="9"/>
      <c r="AUS8" s="9"/>
      <c r="AUT8" s="9"/>
      <c r="AUU8" s="9"/>
      <c r="AUV8" s="9"/>
      <c r="AUW8" s="9"/>
      <c r="AUX8" s="9"/>
      <c r="AUY8" s="9"/>
      <c r="AUZ8" s="9"/>
      <c r="AVA8" s="9"/>
      <c r="AVB8" s="9"/>
      <c r="AVC8" s="9"/>
      <c r="AVD8" s="9"/>
      <c r="AVE8" s="9"/>
      <c r="AVF8" s="9"/>
      <c r="AVG8" s="9"/>
      <c r="AVH8" s="9"/>
      <c r="AVI8" s="9"/>
      <c r="AVJ8" s="9"/>
      <c r="AVK8" s="9"/>
      <c r="AVL8" s="9"/>
      <c r="AVM8" s="9"/>
      <c r="AVN8" s="9"/>
      <c r="AVO8" s="9"/>
      <c r="AVP8" s="9"/>
      <c r="AVQ8" s="9"/>
      <c r="AVR8" s="9"/>
      <c r="AVS8" s="9"/>
      <c r="AVT8" s="9"/>
      <c r="AVU8" s="9"/>
      <c r="AVV8" s="9"/>
      <c r="AVW8" s="9"/>
      <c r="AVX8" s="9"/>
      <c r="AVY8" s="9"/>
      <c r="AVZ8" s="9"/>
      <c r="AWA8" s="9"/>
      <c r="AWB8" s="9"/>
      <c r="AWC8" s="9"/>
      <c r="AWD8" s="9"/>
      <c r="AWE8" s="9"/>
      <c r="AWF8" s="9"/>
      <c r="AWG8" s="9"/>
      <c r="AWH8" s="9"/>
      <c r="AWI8" s="9"/>
      <c r="AWJ8" s="9"/>
      <c r="AWK8" s="9"/>
      <c r="AWL8" s="9"/>
      <c r="AWM8" s="9"/>
      <c r="AWN8" s="9"/>
      <c r="AWO8" s="9"/>
      <c r="AWP8" s="9"/>
      <c r="AWQ8" s="9"/>
      <c r="AWR8" s="9"/>
      <c r="AWS8" s="9"/>
      <c r="AWT8" s="9"/>
      <c r="AWU8" s="9"/>
      <c r="AWV8" s="9"/>
      <c r="AWW8" s="9"/>
      <c r="AWX8" s="9"/>
      <c r="AWY8" s="9"/>
      <c r="AWZ8" s="9"/>
      <c r="AXA8" s="9"/>
      <c r="AXB8" s="9"/>
      <c r="AXC8" s="9"/>
      <c r="AXD8" s="9"/>
      <c r="AXE8" s="9"/>
      <c r="AXF8" s="9"/>
      <c r="AXG8" s="9"/>
      <c r="AXH8" s="9"/>
      <c r="AXI8" s="9"/>
      <c r="AXJ8" s="9"/>
      <c r="AXK8" s="9"/>
      <c r="AXL8" s="9"/>
      <c r="AXM8" s="9"/>
      <c r="AXN8" s="9"/>
      <c r="AXO8" s="9"/>
      <c r="AXP8" s="9"/>
      <c r="AXQ8" s="9"/>
      <c r="AXR8" s="9"/>
      <c r="AXS8" s="9"/>
      <c r="AXT8" s="9"/>
      <c r="AXU8" s="9"/>
      <c r="AXV8" s="9"/>
      <c r="AXW8" s="9"/>
      <c r="AXX8" s="9"/>
      <c r="AXY8" s="9"/>
      <c r="AXZ8" s="9"/>
      <c r="AYA8" s="9"/>
      <c r="AYB8" s="9"/>
      <c r="AYC8" s="9"/>
      <c r="AYD8" s="9"/>
      <c r="AYE8" s="9"/>
      <c r="AYF8" s="9"/>
      <c r="AYG8" s="9"/>
      <c r="AYH8" s="9"/>
      <c r="AYI8" s="9"/>
      <c r="AYJ8" s="9"/>
      <c r="AYK8" s="9"/>
      <c r="AYL8" s="9"/>
      <c r="AYM8" s="9"/>
      <c r="AYN8" s="9"/>
      <c r="AYO8" s="9"/>
      <c r="AYP8" s="9"/>
      <c r="AYQ8" s="9"/>
      <c r="AYR8" s="9"/>
      <c r="AYS8" s="9"/>
      <c r="AYT8" s="9"/>
      <c r="AYU8" s="9"/>
      <c r="AYV8" s="9"/>
      <c r="AYW8" s="9"/>
      <c r="AYX8" s="9"/>
      <c r="AYY8" s="9"/>
      <c r="AYZ8" s="9"/>
      <c r="AZA8" s="9"/>
      <c r="AZB8" s="9"/>
      <c r="AZC8" s="9"/>
      <c r="AZD8" s="9"/>
      <c r="AZE8" s="9"/>
      <c r="AZF8" s="9"/>
      <c r="AZG8" s="9"/>
      <c r="AZH8" s="9"/>
      <c r="AZI8" s="9"/>
      <c r="AZJ8" s="9"/>
      <c r="AZK8" s="9"/>
      <c r="AZL8" s="9"/>
      <c r="AZM8" s="9"/>
      <c r="AZN8" s="9"/>
      <c r="AZO8" s="9"/>
      <c r="AZP8" s="9"/>
      <c r="AZQ8" s="9"/>
      <c r="AZR8" s="9"/>
      <c r="AZS8" s="9"/>
      <c r="AZT8" s="9"/>
      <c r="AZU8" s="9"/>
      <c r="AZV8" s="9"/>
      <c r="AZW8" s="9"/>
      <c r="AZX8" s="9"/>
      <c r="AZY8" s="9"/>
      <c r="AZZ8" s="9"/>
      <c r="BAA8" s="9"/>
      <c r="BAB8" s="9"/>
      <c r="BAC8" s="9"/>
      <c r="BAD8" s="9"/>
      <c r="BAE8" s="9"/>
      <c r="BAF8" s="9"/>
      <c r="BAG8" s="9"/>
      <c r="BAH8" s="9"/>
      <c r="BAI8" s="9"/>
      <c r="BAJ8" s="9"/>
      <c r="BAK8" s="9"/>
      <c r="BAL8" s="9"/>
      <c r="BAM8" s="9"/>
      <c r="BAN8" s="9"/>
      <c r="BAO8" s="9"/>
      <c r="BAP8" s="9"/>
      <c r="BAQ8" s="9"/>
      <c r="BAR8" s="9"/>
      <c r="BAS8" s="9"/>
      <c r="BAT8" s="9"/>
      <c r="BAU8" s="9"/>
      <c r="BAV8" s="9"/>
      <c r="BAW8" s="9"/>
      <c r="BAX8" s="9"/>
      <c r="BAY8" s="9"/>
      <c r="BAZ8" s="9"/>
      <c r="BBA8" s="9"/>
      <c r="BBB8" s="9"/>
      <c r="BBC8" s="9"/>
      <c r="BBD8" s="9"/>
      <c r="BBE8" s="9"/>
      <c r="BBF8" s="9"/>
      <c r="BBG8" s="9"/>
      <c r="BBH8" s="9"/>
      <c r="BBI8" s="9"/>
      <c r="BBJ8" s="9"/>
      <c r="BBK8" s="9"/>
      <c r="BBL8" s="9"/>
      <c r="BBM8" s="9"/>
      <c r="BBN8" s="9"/>
      <c r="BBO8" s="9"/>
      <c r="BBP8" s="9"/>
      <c r="BBQ8" s="9"/>
      <c r="BBR8" s="9"/>
      <c r="BBS8" s="9"/>
      <c r="BBT8" s="9"/>
      <c r="BBU8" s="9"/>
      <c r="BBV8" s="9"/>
      <c r="BBW8" s="9"/>
      <c r="BBX8" s="9"/>
      <c r="BBY8" s="9"/>
      <c r="BBZ8" s="9"/>
      <c r="BCA8" s="9"/>
      <c r="BCB8" s="9"/>
      <c r="BCC8" s="9"/>
      <c r="BCD8" s="9"/>
      <c r="BCE8" s="9"/>
      <c r="BCF8" s="9"/>
      <c r="BCG8" s="9"/>
      <c r="BCH8" s="9"/>
      <c r="BCI8" s="9"/>
      <c r="BCJ8" s="9"/>
      <c r="BCK8" s="9"/>
      <c r="BCL8" s="9"/>
      <c r="BCM8" s="9"/>
      <c r="BCN8" s="9"/>
      <c r="BCO8" s="9"/>
      <c r="BCP8" s="9"/>
      <c r="BCQ8" s="9"/>
      <c r="BCR8" s="9"/>
      <c r="BCS8" s="9"/>
      <c r="BCT8" s="9"/>
      <c r="BCU8" s="9"/>
      <c r="BCV8" s="9"/>
      <c r="BCW8" s="9"/>
      <c r="BCX8" s="9"/>
      <c r="BCY8" s="9"/>
      <c r="BCZ8" s="9"/>
      <c r="BDA8" s="9"/>
      <c r="BDB8" s="9"/>
      <c r="BDC8" s="9"/>
      <c r="BDD8" s="9"/>
      <c r="BDE8" s="9"/>
      <c r="BDF8" s="9"/>
      <c r="BDG8" s="9"/>
      <c r="BDH8" s="9"/>
      <c r="BDI8" s="9"/>
      <c r="BDJ8" s="9"/>
      <c r="BDK8" s="9"/>
      <c r="BDL8" s="9"/>
      <c r="BDM8" s="9"/>
      <c r="BDN8" s="9"/>
      <c r="BDO8" s="9"/>
      <c r="BDP8" s="9"/>
      <c r="BDQ8" s="9"/>
      <c r="BDR8" s="9"/>
      <c r="BDS8" s="9"/>
      <c r="BDT8" s="9"/>
      <c r="BDU8" s="9"/>
      <c r="BDV8" s="9"/>
      <c r="BDW8" s="9"/>
      <c r="BDX8" s="9"/>
      <c r="BDY8" s="9"/>
      <c r="BDZ8" s="9"/>
      <c r="BEA8" s="9"/>
      <c r="BEB8" s="9"/>
      <c r="BEC8" s="9"/>
      <c r="BED8" s="9"/>
      <c r="BEE8" s="9"/>
      <c r="BEF8" s="9"/>
      <c r="BEG8" s="9"/>
      <c r="BEH8" s="9"/>
      <c r="BEI8" s="9"/>
      <c r="BEJ8" s="9"/>
      <c r="BEK8" s="9"/>
      <c r="BEL8" s="9"/>
      <c r="BEM8" s="9"/>
      <c r="BEN8" s="9"/>
      <c r="BEO8" s="9"/>
      <c r="BEP8" s="9"/>
      <c r="BEQ8" s="9"/>
      <c r="BER8" s="9"/>
      <c r="BES8" s="9"/>
      <c r="BET8" s="9"/>
      <c r="BEU8" s="9"/>
      <c r="BEV8" s="9"/>
      <c r="BEW8" s="9"/>
      <c r="BEX8" s="9"/>
      <c r="BEY8" s="9"/>
      <c r="BEZ8" s="9"/>
      <c r="BFA8" s="9"/>
      <c r="BFB8" s="9"/>
      <c r="BFC8" s="9"/>
      <c r="BFD8" s="9"/>
      <c r="BFE8" s="9"/>
      <c r="BFF8" s="9"/>
      <c r="BFG8" s="9"/>
      <c r="BFH8" s="9"/>
      <c r="BFI8" s="9"/>
      <c r="BFJ8" s="9"/>
      <c r="BFK8" s="9"/>
      <c r="BFL8" s="9"/>
      <c r="BFM8" s="9"/>
      <c r="BFN8" s="9"/>
      <c r="BFO8" s="9"/>
      <c r="BFP8" s="9"/>
      <c r="BFQ8" s="9"/>
      <c r="BFR8" s="9"/>
      <c r="BFS8" s="9"/>
      <c r="BFT8" s="9"/>
      <c r="BFU8" s="9"/>
      <c r="BFV8" s="9"/>
      <c r="BFW8" s="9"/>
      <c r="BFX8" s="9"/>
      <c r="BFY8" s="9"/>
      <c r="BFZ8" s="9"/>
      <c r="BGA8" s="9"/>
      <c r="BGB8" s="9"/>
      <c r="BGC8" s="9"/>
      <c r="BGD8" s="9"/>
      <c r="BGE8" s="9"/>
      <c r="BGF8" s="9"/>
      <c r="BGG8" s="9"/>
      <c r="BGH8" s="9"/>
      <c r="BGI8" s="9"/>
      <c r="BGJ8" s="9"/>
      <c r="BGK8" s="9"/>
      <c r="BGL8" s="9"/>
      <c r="BGM8" s="9"/>
      <c r="BGN8" s="9"/>
      <c r="BGO8" s="9"/>
      <c r="BGP8" s="9"/>
      <c r="BGQ8" s="9"/>
      <c r="BGR8" s="9"/>
      <c r="BGS8" s="9"/>
      <c r="BGT8" s="9"/>
      <c r="BGU8" s="9"/>
      <c r="BGV8" s="9"/>
      <c r="BGW8" s="9"/>
      <c r="BGX8" s="9"/>
      <c r="BGY8" s="9"/>
      <c r="BGZ8" s="9"/>
      <c r="BHA8" s="9"/>
      <c r="BHB8" s="9"/>
      <c r="BHC8" s="9"/>
      <c r="BHD8" s="9"/>
      <c r="BHE8" s="9"/>
      <c r="BHF8" s="9"/>
      <c r="BHG8" s="9"/>
      <c r="BHH8" s="9"/>
      <c r="BHI8" s="9"/>
      <c r="BHJ8" s="9"/>
      <c r="BHK8" s="9"/>
      <c r="BHL8" s="9"/>
      <c r="BHM8" s="9"/>
      <c r="BHN8" s="9"/>
      <c r="BHO8" s="9"/>
      <c r="BHP8" s="9"/>
      <c r="BHQ8" s="9"/>
      <c r="BHR8" s="9"/>
      <c r="BHS8" s="9"/>
      <c r="BHT8" s="9"/>
      <c r="BHU8" s="9"/>
      <c r="BHV8" s="9"/>
      <c r="BHW8" s="9"/>
      <c r="BHX8" s="9"/>
      <c r="BHY8" s="9"/>
      <c r="BHZ8" s="9"/>
      <c r="BIA8" s="9"/>
      <c r="BIB8" s="9"/>
      <c r="BIC8" s="9"/>
      <c r="BID8" s="9"/>
      <c r="BIE8" s="9"/>
      <c r="BIF8" s="9"/>
      <c r="BIG8" s="9"/>
      <c r="BIH8" s="9"/>
      <c r="BII8" s="9"/>
      <c r="BIJ8" s="9"/>
      <c r="BIK8" s="9"/>
      <c r="BIL8" s="9"/>
      <c r="BIM8" s="9"/>
      <c r="BIN8" s="9"/>
      <c r="BIO8" s="9"/>
      <c r="BIP8" s="9"/>
      <c r="BIQ8" s="9"/>
      <c r="BIR8" s="9"/>
      <c r="BIS8" s="9"/>
      <c r="BIT8" s="9"/>
      <c r="BIU8" s="9"/>
      <c r="BIV8" s="9"/>
      <c r="BIW8" s="9"/>
      <c r="BIX8" s="9"/>
      <c r="BIY8" s="9"/>
      <c r="BIZ8" s="9"/>
      <c r="BJA8" s="9"/>
      <c r="BJB8" s="9"/>
      <c r="BJC8" s="9"/>
      <c r="BJD8" s="9"/>
      <c r="BJE8" s="9"/>
      <c r="BJF8" s="9"/>
      <c r="BJG8" s="9"/>
      <c r="BJH8" s="9"/>
      <c r="BJI8" s="9"/>
      <c r="BJJ8" s="9"/>
      <c r="BJK8" s="9"/>
      <c r="BJL8" s="9"/>
      <c r="BJM8" s="9"/>
      <c r="BJN8" s="9"/>
      <c r="BJO8" s="9"/>
      <c r="BJP8" s="9"/>
      <c r="BJQ8" s="9"/>
      <c r="BJR8" s="9"/>
      <c r="BJS8" s="9"/>
      <c r="BJT8" s="9"/>
      <c r="BJU8" s="9"/>
      <c r="BJV8" s="9"/>
      <c r="BJW8" s="9"/>
      <c r="BJX8" s="9"/>
      <c r="BJY8" s="9"/>
      <c r="BJZ8" s="9"/>
      <c r="BKA8" s="9"/>
      <c r="BKB8" s="9"/>
      <c r="BKC8" s="9"/>
      <c r="BKD8" s="9"/>
      <c r="BKE8" s="9"/>
      <c r="BKF8" s="9"/>
      <c r="BKG8" s="9"/>
      <c r="BKH8" s="9"/>
      <c r="BKI8" s="9"/>
      <c r="BKJ8" s="9"/>
      <c r="BKK8" s="9"/>
      <c r="BKL8" s="9"/>
      <c r="BKM8" s="9"/>
      <c r="BKN8" s="9"/>
      <c r="BKO8" s="9"/>
      <c r="BKP8" s="9"/>
      <c r="BKQ8" s="9"/>
      <c r="BKR8" s="9"/>
      <c r="BKS8" s="9"/>
      <c r="BKT8" s="9"/>
      <c r="BKU8" s="9"/>
      <c r="BKV8" s="9"/>
      <c r="BKW8" s="9"/>
      <c r="BKX8" s="9"/>
      <c r="BKY8" s="9"/>
      <c r="BKZ8" s="9"/>
      <c r="BLA8" s="9"/>
      <c r="BLB8" s="9"/>
      <c r="BLC8" s="9"/>
      <c r="BLD8" s="9"/>
      <c r="BLE8" s="9"/>
      <c r="BLF8" s="9"/>
      <c r="BLG8" s="9"/>
      <c r="BLH8" s="9"/>
      <c r="BLI8" s="9"/>
      <c r="BLJ8" s="9"/>
      <c r="BLK8" s="9"/>
      <c r="BLL8" s="9"/>
      <c r="BLM8" s="9"/>
      <c r="BLN8" s="9"/>
      <c r="BLO8" s="9"/>
      <c r="BLP8" s="9"/>
      <c r="BLQ8" s="9"/>
      <c r="BLR8" s="9"/>
      <c r="BLS8" s="9"/>
      <c r="BLT8" s="9"/>
      <c r="BLU8" s="9"/>
      <c r="BLV8" s="9"/>
      <c r="BLW8" s="9"/>
      <c r="BLX8" s="9"/>
      <c r="BLY8" s="9"/>
      <c r="BLZ8" s="9"/>
      <c r="BMA8" s="9"/>
      <c r="BMB8" s="9"/>
      <c r="BMC8" s="9"/>
      <c r="BMD8" s="9"/>
      <c r="BME8" s="9"/>
      <c r="BMF8" s="9"/>
      <c r="BMG8" s="9"/>
      <c r="BMH8" s="9"/>
      <c r="BMI8" s="9"/>
      <c r="BMJ8" s="9"/>
      <c r="BMK8" s="9"/>
      <c r="BML8" s="9"/>
      <c r="BMM8" s="9"/>
      <c r="BMN8" s="9"/>
      <c r="BMO8" s="9"/>
      <c r="BMP8" s="9"/>
      <c r="BMQ8" s="9"/>
      <c r="BMR8" s="9"/>
      <c r="BMS8" s="9"/>
      <c r="BMT8" s="9"/>
      <c r="BMU8" s="9"/>
      <c r="BMV8" s="9"/>
      <c r="BMW8" s="9"/>
      <c r="BMX8" s="9"/>
      <c r="BMY8" s="9"/>
      <c r="BMZ8" s="9"/>
      <c r="BNA8" s="9"/>
      <c r="BNB8" s="9"/>
      <c r="BNC8" s="9"/>
      <c r="BND8" s="9"/>
      <c r="BNE8" s="9"/>
      <c r="BNF8" s="9"/>
      <c r="BNG8" s="9"/>
      <c r="BNH8" s="9"/>
      <c r="BNI8" s="9"/>
      <c r="BNJ8" s="9"/>
      <c r="BNK8" s="9"/>
      <c r="BNL8" s="9"/>
      <c r="BNM8" s="9"/>
      <c r="BNN8" s="9"/>
      <c r="BNO8" s="9"/>
      <c r="BNP8" s="9"/>
      <c r="BNQ8" s="9"/>
      <c r="BNR8" s="9"/>
      <c r="BNS8" s="9"/>
      <c r="BNT8" s="9"/>
      <c r="BNU8" s="9"/>
      <c r="BNV8" s="9"/>
      <c r="BNW8" s="9"/>
      <c r="BNX8" s="9"/>
      <c r="BNY8" s="9"/>
      <c r="BNZ8" s="9"/>
      <c r="BOA8" s="9"/>
      <c r="BOB8" s="9"/>
      <c r="BOC8" s="9"/>
      <c r="BOD8" s="9"/>
      <c r="BOE8" s="9"/>
      <c r="BOF8" s="9"/>
      <c r="BOG8" s="9"/>
      <c r="BOH8" s="9"/>
      <c r="BOI8" s="9"/>
      <c r="BOJ8" s="9"/>
      <c r="BOK8" s="9"/>
      <c r="BOL8" s="9"/>
      <c r="BOM8" s="9"/>
      <c r="BON8" s="9"/>
      <c r="BOO8" s="9"/>
      <c r="BOP8" s="9"/>
      <c r="BOQ8" s="9"/>
      <c r="BOR8" s="9"/>
      <c r="BOS8" s="9"/>
      <c r="BOT8" s="9"/>
      <c r="BOU8" s="9"/>
      <c r="BOV8" s="9"/>
      <c r="BOW8" s="9"/>
      <c r="BOX8" s="9"/>
      <c r="BOY8" s="9"/>
      <c r="BOZ8" s="9"/>
      <c r="BPA8" s="9"/>
      <c r="BPB8" s="9"/>
      <c r="BPC8" s="9"/>
      <c r="BPD8" s="9"/>
      <c r="BPE8" s="9"/>
      <c r="BPF8" s="9"/>
      <c r="BPG8" s="9"/>
      <c r="BPH8" s="9"/>
      <c r="BPI8" s="9"/>
      <c r="BPJ8" s="9"/>
      <c r="BPK8" s="9"/>
      <c r="BPL8" s="9"/>
      <c r="BPM8" s="9"/>
      <c r="BPN8" s="9"/>
      <c r="BPO8" s="9"/>
      <c r="BPP8" s="9"/>
      <c r="BPQ8" s="9"/>
      <c r="BPR8" s="9"/>
      <c r="BPS8" s="9"/>
      <c r="BPT8" s="9"/>
      <c r="BPU8" s="9"/>
      <c r="BPV8" s="9"/>
      <c r="BPW8" s="9"/>
      <c r="BPX8" s="9"/>
      <c r="BPY8" s="9"/>
      <c r="BPZ8" s="9"/>
      <c r="BQA8" s="9"/>
      <c r="BQB8" s="9"/>
      <c r="BQC8" s="9"/>
      <c r="BQD8" s="9"/>
      <c r="BQE8" s="9"/>
      <c r="BQF8" s="9"/>
      <c r="BQG8" s="9"/>
      <c r="BQH8" s="9"/>
      <c r="BQI8" s="9"/>
      <c r="BQJ8" s="9"/>
      <c r="BQK8" s="9"/>
      <c r="BQL8" s="9"/>
      <c r="BQM8" s="9"/>
      <c r="BQN8" s="9"/>
      <c r="BQO8" s="9"/>
      <c r="BQP8" s="9"/>
      <c r="BQQ8" s="9"/>
      <c r="BQR8" s="9"/>
      <c r="BQS8" s="9"/>
      <c r="BQT8" s="9"/>
      <c r="BQU8" s="9"/>
      <c r="BQV8" s="9"/>
      <c r="BQW8" s="9"/>
      <c r="BQX8" s="9"/>
      <c r="BQY8" s="9"/>
      <c r="BQZ8" s="9"/>
      <c r="BRA8" s="9"/>
      <c r="BRB8" s="9"/>
      <c r="BRC8" s="9"/>
      <c r="BRD8" s="9"/>
      <c r="BRE8" s="9"/>
      <c r="BRF8" s="9"/>
      <c r="BRG8" s="9"/>
      <c r="BRH8" s="9"/>
      <c r="BRI8" s="9"/>
      <c r="BRJ8" s="9"/>
      <c r="BRK8" s="9"/>
      <c r="BRL8" s="9"/>
      <c r="BRM8" s="9"/>
      <c r="BRN8" s="9"/>
      <c r="BRO8" s="9"/>
      <c r="BRP8" s="9"/>
      <c r="BRQ8" s="9"/>
      <c r="BRR8" s="9"/>
      <c r="BRS8" s="9"/>
      <c r="BRT8" s="9"/>
      <c r="BRU8" s="9"/>
      <c r="BRV8" s="9"/>
      <c r="BRW8" s="9"/>
      <c r="BRX8" s="9"/>
      <c r="BRY8" s="9"/>
      <c r="BRZ8" s="9"/>
      <c r="BSA8" s="9"/>
      <c r="BSB8" s="9"/>
      <c r="BSC8" s="9"/>
      <c r="BSD8" s="9"/>
      <c r="BSE8" s="9"/>
      <c r="BSF8" s="9"/>
      <c r="BSG8" s="9"/>
      <c r="BSH8" s="9"/>
      <c r="BSI8" s="9"/>
      <c r="BSJ8" s="9"/>
      <c r="BSK8" s="9"/>
      <c r="BSL8" s="9"/>
      <c r="BSM8" s="9"/>
      <c r="BSN8" s="9"/>
      <c r="BSO8" s="9"/>
      <c r="BSP8" s="9"/>
      <c r="BSQ8" s="9"/>
      <c r="BSR8" s="9"/>
      <c r="BSS8" s="9"/>
      <c r="BST8" s="9"/>
      <c r="BSU8" s="9"/>
      <c r="BSV8" s="9"/>
      <c r="BSW8" s="9"/>
      <c r="BSX8" s="9"/>
      <c r="BSY8" s="9"/>
      <c r="BSZ8" s="9"/>
      <c r="BTA8" s="9"/>
      <c r="BTB8" s="9"/>
      <c r="BTC8" s="9"/>
      <c r="BTD8" s="9"/>
      <c r="BTE8" s="9"/>
      <c r="BTF8" s="9"/>
      <c r="BTG8" s="9"/>
      <c r="BTH8" s="9"/>
      <c r="BTI8" s="9"/>
      <c r="BTJ8" s="9"/>
      <c r="BTK8" s="9"/>
      <c r="BTL8" s="9"/>
      <c r="BTM8" s="9"/>
      <c r="BTN8" s="9"/>
      <c r="BTO8" s="9"/>
      <c r="BTP8" s="9"/>
      <c r="BTQ8" s="9"/>
      <c r="BTR8" s="9"/>
      <c r="BTS8" s="9"/>
      <c r="BTT8" s="9"/>
      <c r="BTU8" s="9"/>
      <c r="BTV8" s="9"/>
      <c r="BTW8" s="9"/>
      <c r="BTX8" s="9"/>
      <c r="BTY8" s="9"/>
      <c r="BTZ8" s="9"/>
      <c r="BUA8" s="9"/>
      <c r="BUB8" s="9"/>
      <c r="BUC8" s="9"/>
      <c r="BUD8" s="9"/>
      <c r="BUE8" s="9"/>
      <c r="BUF8" s="9"/>
      <c r="BUG8" s="9"/>
      <c r="BUH8" s="9"/>
      <c r="BUI8" s="9"/>
      <c r="BUJ8" s="9"/>
      <c r="BUK8" s="9"/>
      <c r="BUL8" s="9"/>
      <c r="BUM8" s="9"/>
      <c r="BUN8" s="9"/>
      <c r="BUO8" s="9"/>
      <c r="BUP8" s="9"/>
      <c r="BUQ8" s="9"/>
      <c r="BUR8" s="9"/>
      <c r="BUS8" s="9"/>
      <c r="BUT8" s="9"/>
      <c r="BUU8" s="9"/>
      <c r="BUV8" s="9"/>
      <c r="BUW8" s="9"/>
      <c r="BUX8" s="9"/>
      <c r="BUY8" s="9"/>
      <c r="BUZ8" s="9"/>
      <c r="BVA8" s="9"/>
      <c r="BVB8" s="9"/>
      <c r="BVC8" s="9"/>
      <c r="BVD8" s="9"/>
      <c r="BVE8" s="9"/>
      <c r="BVF8" s="9"/>
      <c r="BVG8" s="9"/>
      <c r="BVH8" s="9"/>
      <c r="BVI8" s="9"/>
      <c r="BVJ8" s="9"/>
      <c r="BVK8" s="9"/>
      <c r="BVL8" s="9"/>
      <c r="BVM8" s="9"/>
      <c r="BVN8" s="9"/>
      <c r="BVO8" s="9"/>
      <c r="BVP8" s="9"/>
      <c r="BVQ8" s="9"/>
      <c r="BVR8" s="9"/>
      <c r="BVS8" s="9"/>
      <c r="BVT8" s="9"/>
      <c r="BVU8" s="9"/>
      <c r="BVV8" s="9"/>
      <c r="BVW8" s="9"/>
      <c r="BVX8" s="9"/>
      <c r="BVY8" s="9"/>
      <c r="BVZ8" s="9"/>
      <c r="BWA8" s="9"/>
      <c r="BWB8" s="9"/>
      <c r="BWC8" s="9"/>
      <c r="BWD8" s="9"/>
      <c r="BWE8" s="9"/>
      <c r="BWF8" s="9"/>
      <c r="BWG8" s="9"/>
      <c r="BWH8" s="9"/>
      <c r="BWI8" s="9"/>
      <c r="BWJ8" s="9"/>
      <c r="BWK8" s="9"/>
      <c r="BWL8" s="9"/>
      <c r="BWM8" s="9"/>
      <c r="BWN8" s="9"/>
      <c r="BWO8" s="9"/>
      <c r="BWP8" s="9"/>
      <c r="BWQ8" s="9"/>
      <c r="BWR8" s="9"/>
      <c r="BWS8" s="9"/>
      <c r="BWT8" s="9"/>
      <c r="BWU8" s="9"/>
      <c r="BWV8" s="9"/>
      <c r="BWW8" s="9"/>
      <c r="BWX8" s="9"/>
      <c r="BWY8" s="9"/>
      <c r="BWZ8" s="9"/>
      <c r="BXA8" s="9"/>
      <c r="BXB8" s="9"/>
      <c r="BXC8" s="9"/>
      <c r="BXD8" s="9"/>
      <c r="BXE8" s="9"/>
      <c r="BXF8" s="9"/>
      <c r="BXG8" s="9"/>
      <c r="BXH8" s="9"/>
      <c r="BXI8" s="9"/>
      <c r="BXJ8" s="9"/>
      <c r="BXK8" s="9"/>
      <c r="BXL8" s="9"/>
      <c r="BXM8" s="9"/>
      <c r="BXN8" s="9"/>
      <c r="BXO8" s="9"/>
      <c r="BXP8" s="9"/>
      <c r="BXQ8" s="9"/>
      <c r="BXR8" s="9"/>
      <c r="BXS8" s="9"/>
      <c r="BXT8" s="9"/>
      <c r="BXU8" s="9"/>
      <c r="BXV8" s="9"/>
      <c r="BXW8" s="9"/>
      <c r="BXX8" s="9"/>
      <c r="BXY8" s="9"/>
      <c r="BXZ8" s="9"/>
      <c r="BYA8" s="9"/>
      <c r="BYB8" s="9"/>
      <c r="BYC8" s="9"/>
      <c r="BYD8" s="9"/>
      <c r="BYE8" s="9"/>
      <c r="BYF8" s="9"/>
      <c r="BYG8" s="9"/>
      <c r="BYH8" s="9"/>
      <c r="BYI8" s="9"/>
      <c r="BYJ8" s="9"/>
      <c r="BYK8" s="9"/>
      <c r="BYL8" s="9"/>
      <c r="BYM8" s="9"/>
      <c r="BYN8" s="9"/>
      <c r="BYO8" s="9"/>
      <c r="BYP8" s="9"/>
      <c r="BYQ8" s="9"/>
      <c r="BYR8" s="9"/>
      <c r="BYS8" s="9"/>
      <c r="BYT8" s="9"/>
      <c r="BYU8" s="9"/>
      <c r="BYV8" s="9"/>
      <c r="BYW8" s="9"/>
      <c r="BYX8" s="9"/>
      <c r="BYY8" s="9"/>
      <c r="BYZ8" s="9"/>
      <c r="BZA8" s="9"/>
      <c r="BZB8" s="9"/>
      <c r="BZC8" s="9"/>
      <c r="BZD8" s="9"/>
      <c r="BZE8" s="9"/>
      <c r="BZF8" s="9"/>
      <c r="BZG8" s="9"/>
      <c r="BZH8" s="9"/>
      <c r="BZI8" s="9"/>
      <c r="BZJ8" s="9"/>
      <c r="BZK8" s="9"/>
      <c r="BZL8" s="9"/>
      <c r="BZM8" s="9"/>
      <c r="BZN8" s="9"/>
      <c r="BZO8" s="9"/>
      <c r="BZP8" s="9"/>
      <c r="BZQ8" s="9"/>
      <c r="BZR8" s="9"/>
      <c r="BZS8" s="9"/>
      <c r="BZT8" s="9"/>
      <c r="BZU8" s="9"/>
      <c r="BZV8" s="9"/>
      <c r="BZW8" s="9"/>
      <c r="BZX8" s="9"/>
      <c r="BZY8" s="9"/>
      <c r="BZZ8" s="9"/>
      <c r="CAA8" s="9"/>
      <c r="CAB8" s="9"/>
      <c r="CAC8" s="9"/>
      <c r="CAD8" s="9"/>
      <c r="CAE8" s="9"/>
      <c r="CAF8" s="9"/>
      <c r="CAG8" s="9"/>
      <c r="CAH8" s="9"/>
      <c r="CAI8" s="9"/>
      <c r="CAJ8" s="9"/>
      <c r="CAK8" s="9"/>
      <c r="CAL8" s="9"/>
      <c r="CAM8" s="9"/>
      <c r="CAN8" s="9"/>
      <c r="CAO8" s="9"/>
      <c r="CAP8" s="9"/>
      <c r="CAQ8" s="9"/>
      <c r="CAR8" s="9"/>
      <c r="CAS8" s="9"/>
      <c r="CAT8" s="9"/>
      <c r="CAU8" s="9"/>
      <c r="CAV8" s="9"/>
      <c r="CAW8" s="9"/>
      <c r="CAX8" s="9"/>
      <c r="CAY8" s="9"/>
      <c r="CAZ8" s="9"/>
      <c r="CBA8" s="9"/>
      <c r="CBB8" s="9"/>
      <c r="CBC8" s="9"/>
      <c r="CBD8" s="9"/>
      <c r="CBE8" s="9"/>
      <c r="CBF8" s="9"/>
      <c r="CBG8" s="9"/>
      <c r="CBH8" s="9"/>
      <c r="CBI8" s="9"/>
      <c r="CBJ8" s="9"/>
      <c r="CBK8" s="9"/>
      <c r="CBL8" s="9"/>
      <c r="CBM8" s="9"/>
      <c r="CBN8" s="9"/>
      <c r="CBO8" s="9"/>
      <c r="CBP8" s="9"/>
      <c r="CBQ8" s="9"/>
      <c r="CBR8" s="9"/>
      <c r="CBS8" s="9"/>
      <c r="CBT8" s="9"/>
      <c r="CBU8" s="9"/>
      <c r="CBV8" s="9"/>
      <c r="CBW8" s="9"/>
      <c r="CBX8" s="9"/>
      <c r="CBY8" s="9"/>
      <c r="CBZ8" s="9"/>
      <c r="CCA8" s="9"/>
      <c r="CCB8" s="9"/>
      <c r="CCC8" s="9"/>
      <c r="CCD8" s="9"/>
      <c r="CCE8" s="9"/>
      <c r="CCF8" s="9"/>
      <c r="CCG8" s="9"/>
      <c r="CCH8" s="9"/>
      <c r="CCI8" s="9"/>
      <c r="CCJ8" s="9"/>
      <c r="CCK8" s="9"/>
      <c r="CCL8" s="9"/>
      <c r="CCM8" s="9"/>
      <c r="CCN8" s="9"/>
      <c r="CCO8" s="9"/>
      <c r="CCP8" s="9"/>
      <c r="CCQ8" s="9"/>
      <c r="CCR8" s="9"/>
      <c r="CCS8" s="9"/>
      <c r="CCT8" s="9"/>
      <c r="CCU8" s="9"/>
      <c r="CCV8" s="9"/>
      <c r="CCW8" s="9"/>
      <c r="CCX8" s="9"/>
      <c r="CCY8" s="9"/>
      <c r="CCZ8" s="9"/>
      <c r="CDA8" s="9"/>
      <c r="CDB8" s="9"/>
      <c r="CDC8" s="9"/>
      <c r="CDD8" s="9"/>
      <c r="CDE8" s="9"/>
      <c r="CDF8" s="9"/>
      <c r="CDG8" s="9"/>
      <c r="CDH8" s="9"/>
      <c r="CDI8" s="9"/>
      <c r="CDJ8" s="9"/>
      <c r="CDK8" s="9"/>
      <c r="CDL8" s="9"/>
      <c r="CDM8" s="9"/>
      <c r="CDN8" s="9"/>
      <c r="CDO8" s="9"/>
      <c r="CDP8" s="9"/>
      <c r="CDQ8" s="9"/>
      <c r="CDR8" s="9"/>
      <c r="CDS8" s="9"/>
      <c r="CDT8" s="9"/>
      <c r="CDU8" s="9"/>
      <c r="CDV8" s="9"/>
      <c r="CDW8" s="9"/>
      <c r="CDX8" s="9"/>
      <c r="CDY8" s="9"/>
      <c r="CDZ8" s="9"/>
      <c r="CEA8" s="9"/>
      <c r="CEB8" s="9"/>
      <c r="CEC8" s="9"/>
      <c r="CED8" s="9"/>
      <c r="CEE8" s="9"/>
      <c r="CEF8" s="9"/>
      <c r="CEG8" s="9"/>
      <c r="CEH8" s="9"/>
      <c r="CEI8" s="9"/>
      <c r="CEJ8" s="9"/>
      <c r="CEK8" s="9"/>
      <c r="CEL8" s="9"/>
      <c r="CEM8" s="9"/>
      <c r="CEN8" s="9"/>
      <c r="CEO8" s="9"/>
      <c r="CEP8" s="9"/>
      <c r="CEQ8" s="9"/>
      <c r="CER8" s="9"/>
      <c r="CES8" s="9"/>
      <c r="CET8" s="9"/>
      <c r="CEU8" s="9"/>
      <c r="CEV8" s="9"/>
      <c r="CEW8" s="9"/>
      <c r="CEX8" s="9"/>
      <c r="CEY8" s="9"/>
      <c r="CEZ8" s="9"/>
      <c r="CFA8" s="9"/>
      <c r="CFB8" s="9"/>
      <c r="CFC8" s="9"/>
      <c r="CFD8" s="9"/>
      <c r="CFE8" s="9"/>
      <c r="CFF8" s="9"/>
      <c r="CFG8" s="9"/>
      <c r="CFH8" s="9"/>
      <c r="CFI8" s="9"/>
      <c r="CFJ8" s="9"/>
      <c r="CFK8" s="9"/>
      <c r="CFL8" s="9"/>
      <c r="CFM8" s="9"/>
      <c r="CFN8" s="9"/>
      <c r="CFO8" s="9"/>
      <c r="CFP8" s="9"/>
      <c r="CFQ8" s="9"/>
      <c r="CFR8" s="9"/>
      <c r="CFS8" s="9"/>
      <c r="CFT8" s="9"/>
      <c r="CFU8" s="9"/>
      <c r="CFV8" s="9"/>
      <c r="CFW8" s="9"/>
      <c r="CFX8" s="9"/>
      <c r="CFY8" s="9"/>
      <c r="CFZ8" s="9"/>
      <c r="CGA8" s="9"/>
      <c r="CGB8" s="9"/>
      <c r="CGC8" s="9"/>
      <c r="CGD8" s="9"/>
      <c r="CGE8" s="9"/>
      <c r="CGF8" s="9"/>
      <c r="CGG8" s="9"/>
      <c r="CGH8" s="9"/>
      <c r="CGI8" s="9"/>
      <c r="CGJ8" s="9"/>
      <c r="CGK8" s="9"/>
      <c r="CGL8" s="9"/>
      <c r="CGM8" s="9"/>
      <c r="CGN8" s="9"/>
      <c r="CGO8" s="9"/>
      <c r="CGP8" s="9"/>
      <c r="CGQ8" s="9"/>
      <c r="CGR8" s="9"/>
      <c r="CGS8" s="9"/>
      <c r="CGT8" s="9"/>
      <c r="CGU8" s="9"/>
      <c r="CGV8" s="9"/>
      <c r="CGW8" s="9"/>
      <c r="CGX8" s="9"/>
      <c r="CGY8" s="9"/>
      <c r="CGZ8" s="9"/>
      <c r="CHA8" s="9"/>
      <c r="CHB8" s="9"/>
      <c r="CHC8" s="9"/>
    </row>
    <row r="9" spans="1:2239" s="38" customFormat="1" ht="18" customHeight="1">
      <c r="A9" s="252"/>
      <c r="B9" s="252"/>
      <c r="C9" s="252"/>
      <c r="D9" s="252"/>
      <c r="E9" s="252"/>
      <c r="F9" s="252"/>
      <c r="G9" s="39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  <c r="IU9" s="50"/>
      <c r="IV9" s="50"/>
      <c r="IW9" s="50"/>
      <c r="IX9" s="50"/>
      <c r="IY9" s="50"/>
      <c r="IZ9" s="50"/>
      <c r="JA9" s="50"/>
      <c r="JB9" s="50"/>
      <c r="JC9" s="50"/>
      <c r="JD9" s="50"/>
      <c r="JE9" s="50"/>
      <c r="JF9" s="50"/>
      <c r="JG9" s="50"/>
      <c r="JH9" s="50"/>
      <c r="JI9" s="50"/>
      <c r="JJ9" s="50"/>
      <c r="JK9" s="50"/>
      <c r="JL9" s="50"/>
      <c r="JM9" s="50"/>
      <c r="JN9" s="50"/>
      <c r="JO9" s="50"/>
      <c r="JP9" s="50"/>
      <c r="JQ9" s="50"/>
      <c r="JR9" s="50"/>
      <c r="JS9" s="50"/>
      <c r="JT9" s="50"/>
      <c r="JU9" s="50"/>
      <c r="JV9" s="50"/>
      <c r="JW9" s="50"/>
      <c r="JX9" s="50"/>
      <c r="JY9" s="50"/>
      <c r="JZ9" s="50"/>
      <c r="KA9" s="50"/>
      <c r="KB9" s="50"/>
      <c r="KC9" s="50"/>
      <c r="KD9" s="50"/>
      <c r="KE9" s="50"/>
      <c r="KF9" s="50"/>
      <c r="KG9" s="50"/>
      <c r="KH9" s="50"/>
      <c r="KI9" s="50"/>
      <c r="KJ9" s="50"/>
      <c r="KK9" s="50"/>
      <c r="KL9" s="50"/>
      <c r="KM9" s="50"/>
      <c r="KN9" s="50"/>
      <c r="KO9" s="50"/>
      <c r="KP9" s="50"/>
      <c r="KQ9" s="50"/>
      <c r="KR9" s="50"/>
      <c r="KS9" s="50"/>
      <c r="KT9" s="50"/>
      <c r="KU9" s="50"/>
      <c r="KV9" s="50"/>
      <c r="KW9" s="50"/>
      <c r="KX9" s="50"/>
      <c r="KY9" s="50"/>
      <c r="KZ9" s="50"/>
      <c r="LA9" s="50"/>
      <c r="LB9" s="50"/>
      <c r="LC9" s="50"/>
      <c r="LD9" s="50"/>
      <c r="LE9" s="50"/>
      <c r="LF9" s="50"/>
      <c r="LG9" s="50"/>
      <c r="LH9" s="50"/>
      <c r="LI9" s="50"/>
      <c r="LJ9" s="50"/>
      <c r="LK9" s="50"/>
      <c r="LL9" s="50"/>
      <c r="LM9" s="50"/>
      <c r="LN9" s="50"/>
      <c r="LO9" s="50"/>
      <c r="LP9" s="50"/>
      <c r="LQ9" s="50"/>
      <c r="LR9" s="50"/>
      <c r="LS9" s="50"/>
      <c r="LT9" s="50"/>
      <c r="LU9" s="50"/>
      <c r="LV9" s="50"/>
      <c r="LW9" s="50"/>
      <c r="LX9" s="50"/>
      <c r="LY9" s="50"/>
      <c r="LZ9" s="50"/>
      <c r="MA9" s="50"/>
      <c r="MB9" s="50"/>
      <c r="MC9" s="50"/>
      <c r="MD9" s="50"/>
      <c r="ME9" s="50"/>
      <c r="MF9" s="50"/>
      <c r="MG9" s="50"/>
      <c r="MH9" s="50"/>
      <c r="MI9" s="50"/>
      <c r="MJ9" s="50"/>
      <c r="MK9" s="50"/>
      <c r="ML9" s="50"/>
      <c r="MM9" s="50"/>
      <c r="MN9" s="50"/>
      <c r="MO9" s="50"/>
      <c r="MP9" s="50"/>
      <c r="MQ9" s="50"/>
      <c r="MR9" s="50"/>
      <c r="MS9" s="50"/>
      <c r="MT9" s="50"/>
      <c r="MU9" s="50"/>
      <c r="MV9" s="50"/>
      <c r="MW9" s="50"/>
      <c r="MX9" s="50"/>
      <c r="MY9" s="50"/>
      <c r="MZ9" s="50"/>
      <c r="NA9" s="50"/>
      <c r="NB9" s="50"/>
      <c r="NC9" s="50"/>
      <c r="ND9" s="50"/>
      <c r="NE9" s="50"/>
      <c r="NF9" s="50"/>
      <c r="NG9" s="50"/>
      <c r="NH9" s="50"/>
      <c r="NI9" s="50"/>
      <c r="NJ9" s="50"/>
      <c r="NK9" s="50"/>
      <c r="NL9" s="50"/>
      <c r="NM9" s="50"/>
      <c r="NN9" s="50"/>
      <c r="NO9" s="50"/>
      <c r="NP9" s="50"/>
      <c r="NQ9" s="50"/>
      <c r="NR9" s="50"/>
      <c r="NS9" s="50"/>
      <c r="NT9" s="50"/>
      <c r="NU9" s="50"/>
      <c r="NV9" s="50"/>
      <c r="NW9" s="50"/>
      <c r="NX9" s="50"/>
      <c r="NY9" s="50"/>
      <c r="NZ9" s="50"/>
      <c r="OA9" s="50"/>
      <c r="OB9" s="50"/>
      <c r="OC9" s="50"/>
      <c r="OD9" s="50"/>
      <c r="OE9" s="50"/>
      <c r="OF9" s="50"/>
      <c r="OG9" s="50"/>
      <c r="OH9" s="50"/>
      <c r="OI9" s="50"/>
      <c r="OJ9" s="50"/>
      <c r="OK9" s="50"/>
      <c r="OL9" s="50"/>
      <c r="OM9" s="50"/>
      <c r="ON9" s="50"/>
      <c r="OO9" s="50"/>
      <c r="OP9" s="50"/>
      <c r="OQ9" s="50"/>
      <c r="OR9" s="50"/>
      <c r="OS9" s="50"/>
      <c r="OT9" s="50"/>
      <c r="OU9" s="50"/>
      <c r="OV9" s="50"/>
      <c r="OW9" s="50"/>
      <c r="OX9" s="50"/>
      <c r="OY9" s="50"/>
      <c r="OZ9" s="50"/>
      <c r="PA9" s="50"/>
      <c r="PB9" s="50"/>
      <c r="PC9" s="50"/>
      <c r="PD9" s="50"/>
      <c r="PE9" s="50"/>
      <c r="PF9" s="50"/>
      <c r="PG9" s="50"/>
      <c r="PH9" s="50"/>
      <c r="PI9" s="50"/>
      <c r="PJ9" s="50"/>
      <c r="PK9" s="50"/>
      <c r="PL9" s="50"/>
      <c r="PM9" s="50"/>
      <c r="PN9" s="50"/>
      <c r="PO9" s="50"/>
      <c r="PP9" s="50"/>
      <c r="PQ9" s="50"/>
      <c r="PR9" s="50"/>
      <c r="PS9" s="50"/>
      <c r="PT9" s="50"/>
      <c r="PU9" s="50"/>
      <c r="PV9" s="50"/>
      <c r="PW9" s="50"/>
      <c r="PX9" s="50"/>
      <c r="PY9" s="50"/>
      <c r="PZ9" s="50"/>
      <c r="QA9" s="50"/>
      <c r="QB9" s="50"/>
      <c r="QC9" s="50"/>
      <c r="QD9" s="50"/>
      <c r="QE9" s="50"/>
      <c r="QF9" s="50"/>
      <c r="QG9" s="50"/>
      <c r="QH9" s="50"/>
      <c r="QI9" s="50"/>
      <c r="QJ9" s="50"/>
      <c r="QK9" s="50"/>
      <c r="QL9" s="50"/>
      <c r="QM9" s="50"/>
      <c r="QN9" s="50"/>
      <c r="QO9" s="50"/>
      <c r="QP9" s="50"/>
      <c r="QQ9" s="50"/>
      <c r="QR9" s="50"/>
      <c r="QS9" s="50"/>
      <c r="QT9" s="50"/>
      <c r="QU9" s="50"/>
      <c r="QV9" s="50"/>
      <c r="QW9" s="50"/>
      <c r="QX9" s="50"/>
      <c r="QY9" s="50"/>
      <c r="QZ9" s="50"/>
      <c r="RA9" s="50"/>
      <c r="RB9" s="50"/>
      <c r="RC9" s="50"/>
      <c r="RD9" s="50"/>
      <c r="RE9" s="50"/>
      <c r="RF9" s="50"/>
      <c r="RG9" s="50"/>
      <c r="RH9" s="50"/>
      <c r="RI9" s="50"/>
      <c r="RJ9" s="50"/>
      <c r="RK9" s="50"/>
      <c r="RL9" s="50"/>
      <c r="RM9" s="50"/>
      <c r="RN9" s="50"/>
      <c r="RO9" s="50"/>
      <c r="RP9" s="50"/>
      <c r="RQ9" s="50"/>
      <c r="RR9" s="50"/>
      <c r="RS9" s="50"/>
      <c r="RT9" s="50"/>
      <c r="RU9" s="50"/>
      <c r="RV9" s="50"/>
      <c r="RW9" s="50"/>
      <c r="RX9" s="50"/>
      <c r="RY9" s="50"/>
      <c r="RZ9" s="50"/>
      <c r="SA9" s="50"/>
      <c r="SB9" s="50"/>
      <c r="SC9" s="50"/>
      <c r="SD9" s="50"/>
      <c r="SE9" s="50"/>
      <c r="SF9" s="50"/>
      <c r="SG9" s="50"/>
      <c r="SH9" s="50"/>
      <c r="SI9" s="50"/>
      <c r="SJ9" s="50"/>
      <c r="SK9" s="50"/>
      <c r="SL9" s="50"/>
      <c r="SM9" s="50"/>
      <c r="SN9" s="50"/>
      <c r="SO9" s="50"/>
      <c r="SP9" s="50"/>
      <c r="SQ9" s="50"/>
      <c r="SR9" s="50"/>
      <c r="SS9" s="50"/>
      <c r="ST9" s="50"/>
      <c r="SU9" s="50"/>
      <c r="SV9" s="50"/>
      <c r="SW9" s="50"/>
      <c r="SX9" s="50"/>
      <c r="SY9" s="50"/>
      <c r="SZ9" s="50"/>
      <c r="TA9" s="50"/>
      <c r="TB9" s="50"/>
      <c r="TC9" s="50"/>
      <c r="TD9" s="50"/>
      <c r="TE9" s="50"/>
      <c r="TF9" s="50"/>
      <c r="TG9" s="50"/>
      <c r="TH9" s="50"/>
      <c r="TI9" s="50"/>
      <c r="TJ9" s="50"/>
      <c r="TK9" s="50"/>
      <c r="TL9" s="50"/>
      <c r="TM9" s="50"/>
      <c r="TN9" s="50"/>
      <c r="TO9" s="50"/>
      <c r="TP9" s="50"/>
      <c r="TQ9" s="50"/>
      <c r="TR9" s="50"/>
      <c r="TS9" s="50"/>
      <c r="TT9" s="50"/>
      <c r="TU9" s="50"/>
      <c r="TV9" s="50"/>
      <c r="TW9" s="50"/>
      <c r="TX9" s="50"/>
      <c r="TY9" s="50"/>
      <c r="TZ9" s="50"/>
      <c r="UA9" s="50"/>
      <c r="UB9" s="50"/>
      <c r="UC9" s="50"/>
      <c r="UD9" s="50"/>
      <c r="UE9" s="50"/>
      <c r="UF9" s="50"/>
      <c r="UG9" s="50"/>
      <c r="UH9" s="50"/>
      <c r="UI9" s="50"/>
      <c r="UJ9" s="50"/>
      <c r="UK9" s="50"/>
      <c r="UL9" s="50"/>
      <c r="UM9" s="50"/>
      <c r="UN9" s="50"/>
      <c r="UO9" s="50"/>
      <c r="UP9" s="50"/>
      <c r="UQ9" s="50"/>
      <c r="UR9" s="50"/>
      <c r="US9" s="50"/>
      <c r="UT9" s="50"/>
      <c r="UU9" s="50"/>
      <c r="UV9" s="50"/>
      <c r="UW9" s="50"/>
      <c r="UX9" s="50"/>
      <c r="UY9" s="50"/>
      <c r="UZ9" s="50"/>
      <c r="VA9" s="50"/>
      <c r="VB9" s="50"/>
      <c r="VC9" s="50"/>
      <c r="VD9" s="50"/>
      <c r="VE9" s="50"/>
      <c r="VF9" s="50"/>
      <c r="VG9" s="50"/>
      <c r="VH9" s="50"/>
      <c r="VI9" s="50"/>
      <c r="VJ9" s="50"/>
      <c r="VK9" s="50"/>
      <c r="VL9" s="50"/>
      <c r="VM9" s="50"/>
      <c r="VN9" s="50"/>
      <c r="VO9" s="50"/>
      <c r="VP9" s="50"/>
      <c r="VQ9" s="50"/>
      <c r="VR9" s="50"/>
      <c r="VS9" s="50"/>
      <c r="VT9" s="50"/>
      <c r="VU9" s="50"/>
      <c r="VV9" s="50"/>
      <c r="VW9" s="50"/>
      <c r="VX9" s="50"/>
      <c r="VY9" s="50"/>
      <c r="VZ9" s="50"/>
      <c r="WA9" s="50"/>
      <c r="WB9" s="50"/>
      <c r="WC9" s="50"/>
      <c r="WD9" s="50"/>
      <c r="WE9" s="50"/>
      <c r="WF9" s="50"/>
      <c r="WG9" s="50"/>
      <c r="WH9" s="50"/>
      <c r="WI9" s="50"/>
      <c r="WJ9" s="50"/>
      <c r="WK9" s="50"/>
      <c r="WL9" s="50"/>
      <c r="WM9" s="50"/>
      <c r="WN9" s="50"/>
      <c r="WO9" s="50"/>
      <c r="WP9" s="50"/>
      <c r="WQ9" s="50"/>
      <c r="WR9" s="50"/>
      <c r="WS9" s="50"/>
      <c r="WT9" s="50"/>
      <c r="WU9" s="50"/>
      <c r="WV9" s="50"/>
      <c r="WW9" s="50"/>
      <c r="WX9" s="50"/>
      <c r="WY9" s="50"/>
      <c r="WZ9" s="50"/>
      <c r="XA9" s="50"/>
      <c r="XB9" s="50"/>
      <c r="XC9" s="50"/>
      <c r="XD9" s="50"/>
      <c r="XE9" s="50"/>
      <c r="XF9" s="50"/>
      <c r="XG9" s="50"/>
      <c r="XH9" s="50"/>
      <c r="XI9" s="50"/>
      <c r="XJ9" s="50"/>
      <c r="XK9" s="50"/>
      <c r="XL9" s="50"/>
      <c r="XM9" s="50"/>
      <c r="XN9" s="50"/>
      <c r="XO9" s="50"/>
      <c r="XP9" s="50"/>
      <c r="XQ9" s="50"/>
      <c r="XR9" s="50"/>
      <c r="XS9" s="50"/>
      <c r="XT9" s="50"/>
      <c r="XU9" s="50"/>
      <c r="XV9" s="50"/>
      <c r="XW9" s="50"/>
      <c r="XX9" s="50"/>
      <c r="XY9" s="50"/>
      <c r="XZ9" s="50"/>
      <c r="YA9" s="50"/>
      <c r="YB9" s="50"/>
      <c r="YC9" s="50"/>
      <c r="YD9" s="50"/>
      <c r="YE9" s="50"/>
      <c r="YF9" s="50"/>
      <c r="YG9" s="50"/>
      <c r="YH9" s="50"/>
      <c r="YI9" s="50"/>
      <c r="YJ9" s="50"/>
      <c r="YK9" s="50"/>
      <c r="YL9" s="50"/>
      <c r="YM9" s="50"/>
      <c r="YN9" s="50"/>
      <c r="YO9" s="50"/>
      <c r="YP9" s="50"/>
      <c r="YQ9" s="50"/>
      <c r="YR9" s="50"/>
      <c r="YS9" s="50"/>
      <c r="YT9" s="50"/>
      <c r="YU9" s="50"/>
      <c r="YV9" s="50"/>
      <c r="YW9" s="50"/>
      <c r="YX9" s="50"/>
      <c r="YY9" s="50"/>
      <c r="YZ9" s="50"/>
      <c r="ZA9" s="50"/>
      <c r="ZB9" s="50"/>
      <c r="ZC9" s="50"/>
      <c r="ZD9" s="50"/>
      <c r="ZE9" s="50"/>
      <c r="ZF9" s="50"/>
      <c r="ZG9" s="50"/>
      <c r="ZH9" s="50"/>
      <c r="ZI9" s="50"/>
      <c r="ZJ9" s="50"/>
      <c r="ZK9" s="50"/>
      <c r="ZL9" s="50"/>
      <c r="ZM9" s="50"/>
      <c r="ZN9" s="50"/>
      <c r="ZO9" s="50"/>
      <c r="ZP9" s="50"/>
      <c r="ZQ9" s="50"/>
      <c r="ZR9" s="50"/>
      <c r="ZS9" s="50"/>
      <c r="ZT9" s="50"/>
      <c r="ZU9" s="50"/>
      <c r="ZV9" s="50"/>
      <c r="ZW9" s="50"/>
      <c r="ZX9" s="50"/>
      <c r="ZY9" s="50"/>
      <c r="ZZ9" s="50"/>
      <c r="AAA9" s="50"/>
      <c r="AAB9" s="50"/>
      <c r="AAC9" s="50"/>
      <c r="AAD9" s="50"/>
      <c r="AAE9" s="50"/>
      <c r="AAF9" s="50"/>
      <c r="AAG9" s="50"/>
      <c r="AAH9" s="50"/>
      <c r="AAI9" s="50"/>
      <c r="AAJ9" s="50"/>
      <c r="AAK9" s="50"/>
      <c r="AAL9" s="50"/>
      <c r="AAM9" s="50"/>
      <c r="AAN9" s="50"/>
      <c r="AAO9" s="50"/>
      <c r="AAP9" s="50"/>
      <c r="AAQ9" s="50"/>
      <c r="AAR9" s="50"/>
      <c r="AAS9" s="50"/>
      <c r="AAT9" s="50"/>
      <c r="AAU9" s="50"/>
      <c r="AAV9" s="50"/>
      <c r="AAW9" s="50"/>
      <c r="AAX9" s="50"/>
      <c r="AAY9" s="50"/>
      <c r="AAZ9" s="50"/>
      <c r="ABA9" s="50"/>
      <c r="ABB9" s="50"/>
      <c r="ABC9" s="50"/>
      <c r="ABD9" s="50"/>
      <c r="ABE9" s="50"/>
      <c r="ABF9" s="50"/>
      <c r="ABG9" s="50"/>
      <c r="ABH9" s="50"/>
      <c r="ABI9" s="50"/>
      <c r="ABJ9" s="50"/>
      <c r="ABK9" s="50"/>
      <c r="ABL9" s="50"/>
      <c r="ABM9" s="50"/>
      <c r="ABN9" s="50"/>
      <c r="ABO9" s="50"/>
      <c r="ABP9" s="50"/>
      <c r="ABQ9" s="50"/>
      <c r="ABR9" s="50"/>
      <c r="ABS9" s="50"/>
      <c r="ABT9" s="50"/>
      <c r="ABU9" s="50"/>
      <c r="ABV9" s="50"/>
      <c r="ABW9" s="50"/>
      <c r="ABX9" s="50"/>
      <c r="ABY9" s="50"/>
      <c r="ABZ9" s="50"/>
      <c r="ACA9" s="50"/>
      <c r="ACB9" s="50"/>
      <c r="ACC9" s="50"/>
      <c r="ACD9" s="50"/>
      <c r="ACE9" s="50"/>
      <c r="ACF9" s="50"/>
      <c r="ACG9" s="50"/>
      <c r="ACH9" s="50"/>
      <c r="ACI9" s="50"/>
      <c r="ACJ9" s="50"/>
      <c r="ACK9" s="50"/>
      <c r="ACL9" s="50"/>
      <c r="ACM9" s="50"/>
      <c r="ACN9" s="50"/>
      <c r="ACO9" s="50"/>
      <c r="ACP9" s="50"/>
      <c r="ACQ9" s="50"/>
      <c r="ACR9" s="50"/>
      <c r="ACS9" s="50"/>
      <c r="ACT9" s="50"/>
      <c r="ACU9" s="50"/>
      <c r="ACV9" s="50"/>
      <c r="ACW9" s="50"/>
      <c r="ACX9" s="50"/>
      <c r="ACY9" s="50"/>
      <c r="ACZ9" s="50"/>
      <c r="ADA9" s="50"/>
      <c r="ADB9" s="50"/>
      <c r="ADC9" s="50"/>
      <c r="ADD9" s="50"/>
      <c r="ADE9" s="50"/>
      <c r="ADF9" s="50"/>
      <c r="ADG9" s="50"/>
      <c r="ADH9" s="50"/>
      <c r="ADI9" s="50"/>
      <c r="ADJ9" s="50"/>
      <c r="ADK9" s="50"/>
      <c r="ADL9" s="50"/>
      <c r="ADM9" s="50"/>
      <c r="ADN9" s="50"/>
      <c r="ADO9" s="50"/>
      <c r="ADP9" s="50"/>
      <c r="ADQ9" s="50"/>
      <c r="ADR9" s="50"/>
      <c r="ADS9" s="50"/>
      <c r="ADT9" s="50"/>
      <c r="ADU9" s="50"/>
      <c r="ADV9" s="50"/>
      <c r="ADW9" s="50"/>
      <c r="ADX9" s="50"/>
      <c r="ADY9" s="50"/>
      <c r="ADZ9" s="50"/>
      <c r="AEA9" s="50"/>
      <c r="AEB9" s="50"/>
      <c r="AEC9" s="50"/>
      <c r="AED9" s="50"/>
      <c r="AEE9" s="50"/>
      <c r="AEF9" s="50"/>
      <c r="AEG9" s="50"/>
      <c r="AEH9" s="50"/>
      <c r="AEI9" s="50"/>
      <c r="AEJ9" s="50"/>
      <c r="AEK9" s="50"/>
      <c r="AEL9" s="50"/>
      <c r="AEM9" s="50"/>
      <c r="AEN9" s="50"/>
      <c r="AEO9" s="50"/>
      <c r="AEP9" s="50"/>
      <c r="AEQ9" s="50"/>
      <c r="AER9" s="50"/>
      <c r="AES9" s="50"/>
      <c r="AET9" s="50"/>
      <c r="AEU9" s="50"/>
      <c r="AEV9" s="50"/>
      <c r="AEW9" s="50"/>
      <c r="AEX9" s="50"/>
      <c r="AEY9" s="50"/>
      <c r="AEZ9" s="50"/>
      <c r="AFA9" s="50"/>
      <c r="AFB9" s="50"/>
      <c r="AFC9" s="50"/>
      <c r="AFD9" s="50"/>
      <c r="AFE9" s="50"/>
      <c r="AFF9" s="50"/>
      <c r="AFG9" s="50"/>
      <c r="AFH9" s="50"/>
      <c r="AFI9" s="50"/>
      <c r="AFJ9" s="50"/>
      <c r="AFK9" s="50"/>
      <c r="AFL9" s="50"/>
      <c r="AFM9" s="50"/>
      <c r="AFN9" s="50"/>
      <c r="AFO9" s="50"/>
      <c r="AFP9" s="50"/>
      <c r="AFQ9" s="50"/>
      <c r="AFR9" s="50"/>
      <c r="AFS9" s="50"/>
      <c r="AFT9" s="50"/>
      <c r="AFU9" s="50"/>
      <c r="AFV9" s="50"/>
      <c r="AFW9" s="50"/>
      <c r="AFX9" s="50"/>
      <c r="AFY9" s="50"/>
      <c r="AFZ9" s="50"/>
      <c r="AGA9" s="50"/>
      <c r="AGB9" s="50"/>
      <c r="AGC9" s="50"/>
      <c r="AGD9" s="50"/>
      <c r="AGE9" s="50"/>
      <c r="AGF9" s="50"/>
      <c r="AGG9" s="50"/>
      <c r="AGH9" s="50"/>
      <c r="AGI9" s="50"/>
      <c r="AGJ9" s="50"/>
      <c r="AGK9" s="50"/>
      <c r="AGL9" s="50"/>
      <c r="AGM9" s="50"/>
      <c r="AGN9" s="50"/>
      <c r="AGO9" s="50"/>
      <c r="AGP9" s="50"/>
      <c r="AGQ9" s="50"/>
      <c r="AGR9" s="50"/>
      <c r="AGS9" s="50"/>
      <c r="AGT9" s="50"/>
      <c r="AGU9" s="50"/>
      <c r="AGV9" s="50"/>
      <c r="AGW9" s="50"/>
      <c r="AGX9" s="50"/>
      <c r="AGY9" s="50"/>
      <c r="AGZ9" s="50"/>
      <c r="AHA9" s="50"/>
      <c r="AHB9" s="50"/>
      <c r="AHC9" s="50"/>
      <c r="AHD9" s="50"/>
      <c r="AHE9" s="50"/>
      <c r="AHF9" s="50"/>
      <c r="AHG9" s="50"/>
      <c r="AHH9" s="50"/>
      <c r="AHI9" s="50"/>
      <c r="AHJ9" s="50"/>
      <c r="AHK9" s="50"/>
      <c r="AHL9" s="50"/>
      <c r="AHM9" s="50"/>
      <c r="AHN9" s="50"/>
      <c r="AHO9" s="50"/>
      <c r="AHP9" s="50"/>
      <c r="AHQ9" s="50"/>
      <c r="AHR9" s="50"/>
      <c r="AHS9" s="50"/>
      <c r="AHT9" s="50"/>
      <c r="AHU9" s="50"/>
      <c r="AHV9" s="50"/>
      <c r="AHW9" s="50"/>
      <c r="AHX9" s="50"/>
      <c r="AHY9" s="50"/>
      <c r="AHZ9" s="50"/>
      <c r="AIA9" s="50"/>
      <c r="AIB9" s="50"/>
      <c r="AIC9" s="50"/>
      <c r="AID9" s="50"/>
      <c r="AIE9" s="50"/>
      <c r="AIF9" s="50"/>
      <c r="AIG9" s="50"/>
      <c r="AIH9" s="50"/>
      <c r="AII9" s="50"/>
      <c r="AIJ9" s="50"/>
      <c r="AIK9" s="50"/>
      <c r="AIL9" s="50"/>
      <c r="AIM9" s="50"/>
      <c r="AIN9" s="50"/>
      <c r="AIO9" s="50"/>
      <c r="AIP9" s="50"/>
      <c r="AIQ9" s="50"/>
      <c r="AIR9" s="50"/>
      <c r="AIS9" s="50"/>
      <c r="AIT9" s="50"/>
      <c r="AIU9" s="50"/>
      <c r="AIV9" s="50"/>
      <c r="AIW9" s="50"/>
      <c r="AIX9" s="50"/>
      <c r="AIY9" s="50"/>
      <c r="AIZ9" s="50"/>
      <c r="AJA9" s="50"/>
      <c r="AJB9" s="50"/>
      <c r="AJC9" s="50"/>
      <c r="AJD9" s="50"/>
      <c r="AJE9" s="50"/>
      <c r="AJF9" s="50"/>
      <c r="AJG9" s="50"/>
      <c r="AJH9" s="50"/>
      <c r="AJI9" s="50"/>
      <c r="AJJ9" s="50"/>
      <c r="AJK9" s="50"/>
      <c r="AJL9" s="50"/>
      <c r="AJM9" s="50"/>
      <c r="AJN9" s="50"/>
      <c r="AJO9" s="50"/>
      <c r="AJP9" s="50"/>
      <c r="AJQ9" s="50"/>
      <c r="AJR9" s="50"/>
      <c r="AJS9" s="50"/>
      <c r="AJT9" s="50"/>
      <c r="AJU9" s="50"/>
      <c r="AJV9" s="50"/>
      <c r="AJW9" s="50"/>
      <c r="AJX9" s="50"/>
      <c r="AJY9" s="50"/>
      <c r="AJZ9" s="50"/>
      <c r="AKA9" s="50"/>
      <c r="AKB9" s="50"/>
      <c r="AKC9" s="50"/>
      <c r="AKD9" s="50"/>
      <c r="AKE9" s="50"/>
      <c r="AKF9" s="50"/>
      <c r="AKG9" s="50"/>
      <c r="AKH9" s="50"/>
      <c r="AKI9" s="50"/>
      <c r="AKJ9" s="50"/>
      <c r="AKK9" s="50"/>
      <c r="AKL9" s="50"/>
      <c r="AKM9" s="50"/>
      <c r="AKN9" s="50"/>
      <c r="AKO9" s="50"/>
      <c r="AKP9" s="50"/>
      <c r="AKQ9" s="50"/>
      <c r="AKR9" s="50"/>
      <c r="AKS9" s="50"/>
      <c r="AKT9" s="50"/>
      <c r="AKU9" s="50"/>
      <c r="AKV9" s="50"/>
      <c r="AKW9" s="50"/>
      <c r="AKX9" s="50"/>
      <c r="AKY9" s="50"/>
      <c r="AKZ9" s="50"/>
      <c r="ALA9" s="50"/>
      <c r="ALB9" s="50"/>
      <c r="ALC9" s="50"/>
      <c r="ALD9" s="50"/>
      <c r="ALE9" s="50"/>
      <c r="ALF9" s="50"/>
      <c r="ALG9" s="50"/>
      <c r="ALH9" s="50"/>
      <c r="ALI9" s="50"/>
      <c r="ALJ9" s="50"/>
      <c r="ALK9" s="50"/>
      <c r="ALL9" s="50"/>
      <c r="ALM9" s="50"/>
      <c r="ALN9" s="50"/>
      <c r="ALO9" s="50"/>
      <c r="ALP9" s="50"/>
      <c r="ALQ9" s="50"/>
      <c r="ALR9" s="50"/>
      <c r="ALS9" s="50"/>
      <c r="ALT9" s="50"/>
      <c r="ALU9" s="50"/>
      <c r="ALV9" s="50"/>
      <c r="ALW9" s="50"/>
      <c r="ALX9" s="50"/>
      <c r="ALY9" s="50"/>
      <c r="ALZ9" s="50"/>
      <c r="AMA9" s="50"/>
      <c r="AMB9" s="50"/>
      <c r="AMC9" s="50"/>
      <c r="AMD9" s="50"/>
      <c r="AME9" s="50"/>
      <c r="AMF9" s="50"/>
      <c r="AMG9" s="50"/>
      <c r="AMH9" s="50"/>
      <c r="AMI9" s="50"/>
      <c r="AMJ9" s="50"/>
      <c r="AMK9" s="50"/>
      <c r="AML9" s="50"/>
      <c r="AMM9" s="50"/>
      <c r="AMN9" s="50"/>
      <c r="AMO9" s="50"/>
      <c r="AMP9" s="50"/>
      <c r="AMQ9" s="50"/>
      <c r="AMR9" s="50"/>
      <c r="AMS9" s="50"/>
      <c r="AMT9" s="50"/>
      <c r="AMU9" s="50"/>
      <c r="AMV9" s="50"/>
      <c r="AMW9" s="50"/>
      <c r="AMX9" s="50"/>
      <c r="AMY9" s="50"/>
      <c r="AMZ9" s="50"/>
      <c r="ANA9" s="50"/>
      <c r="ANB9" s="50"/>
      <c r="ANC9" s="50"/>
      <c r="AND9" s="50"/>
      <c r="ANE9" s="50"/>
      <c r="ANF9" s="50"/>
      <c r="ANG9" s="50"/>
      <c r="ANH9" s="50"/>
      <c r="ANI9" s="50"/>
      <c r="ANJ9" s="50"/>
      <c r="ANK9" s="50"/>
      <c r="ANL9" s="50"/>
      <c r="ANM9" s="50"/>
      <c r="ANN9" s="50"/>
      <c r="ANO9" s="50"/>
      <c r="ANP9" s="50"/>
      <c r="ANQ9" s="50"/>
      <c r="ANR9" s="50"/>
      <c r="ANS9" s="50"/>
      <c r="ANT9" s="50"/>
      <c r="ANU9" s="50"/>
      <c r="ANV9" s="50"/>
      <c r="ANW9" s="50"/>
      <c r="ANX9" s="50"/>
      <c r="ANY9" s="50"/>
      <c r="ANZ9" s="50"/>
      <c r="AOA9" s="50"/>
      <c r="AOB9" s="50"/>
      <c r="AOC9" s="50"/>
      <c r="AOD9" s="50"/>
      <c r="AOE9" s="50"/>
      <c r="AOF9" s="50"/>
      <c r="AOG9" s="50"/>
      <c r="AOH9" s="50"/>
      <c r="AOI9" s="50"/>
      <c r="AOJ9" s="50"/>
      <c r="AOK9" s="50"/>
      <c r="AOL9" s="50"/>
      <c r="AOM9" s="50"/>
      <c r="AON9" s="50"/>
      <c r="AOO9" s="50"/>
      <c r="AOP9" s="50"/>
      <c r="AOQ9" s="50"/>
      <c r="AOR9" s="50"/>
      <c r="AOS9" s="50"/>
      <c r="AOT9" s="50"/>
      <c r="AOU9" s="50"/>
      <c r="AOV9" s="50"/>
      <c r="AOW9" s="50"/>
      <c r="AOX9" s="50"/>
      <c r="AOY9" s="50"/>
      <c r="AOZ9" s="50"/>
      <c r="APA9" s="50"/>
      <c r="APB9" s="50"/>
      <c r="APC9" s="50"/>
      <c r="APD9" s="50"/>
      <c r="APE9" s="50"/>
      <c r="APF9" s="50"/>
      <c r="APG9" s="50"/>
      <c r="APH9" s="50"/>
      <c r="API9" s="50"/>
      <c r="APJ9" s="50"/>
      <c r="APK9" s="50"/>
      <c r="APL9" s="50"/>
      <c r="APM9" s="50"/>
      <c r="APN9" s="50"/>
      <c r="APO9" s="50"/>
      <c r="APP9" s="50"/>
      <c r="APQ9" s="50"/>
      <c r="APR9" s="50"/>
      <c r="APS9" s="50"/>
      <c r="APT9" s="50"/>
      <c r="APU9" s="50"/>
      <c r="APV9" s="50"/>
      <c r="APW9" s="50"/>
      <c r="APX9" s="50"/>
      <c r="APY9" s="50"/>
      <c r="APZ9" s="50"/>
      <c r="AQA9" s="50"/>
      <c r="AQB9" s="50"/>
      <c r="AQC9" s="50"/>
      <c r="AQD9" s="50"/>
      <c r="AQE9" s="50"/>
      <c r="AQF9" s="50"/>
      <c r="AQG9" s="50"/>
      <c r="AQH9" s="50"/>
      <c r="AQI9" s="50"/>
      <c r="AQJ9" s="50"/>
      <c r="AQK9" s="50"/>
      <c r="AQL9" s="50"/>
      <c r="AQM9" s="50"/>
      <c r="AQN9" s="50"/>
      <c r="AQO9" s="50"/>
      <c r="AQP9" s="50"/>
      <c r="AQQ9" s="50"/>
      <c r="AQR9" s="50"/>
      <c r="AQS9" s="50"/>
      <c r="AQT9" s="50"/>
      <c r="AQU9" s="50"/>
      <c r="AQV9" s="50"/>
      <c r="AQW9" s="50"/>
      <c r="AQX9" s="50"/>
      <c r="AQY9" s="50"/>
      <c r="AQZ9" s="50"/>
      <c r="ARA9" s="50"/>
      <c r="ARB9" s="50"/>
      <c r="ARC9" s="50"/>
      <c r="ARD9" s="50"/>
      <c r="ARE9" s="50"/>
      <c r="ARF9" s="50"/>
      <c r="ARG9" s="50"/>
      <c r="ARH9" s="50"/>
      <c r="ARI9" s="50"/>
      <c r="ARJ9" s="50"/>
      <c r="ARK9" s="50"/>
      <c r="ARL9" s="50"/>
      <c r="ARM9" s="50"/>
      <c r="ARN9" s="50"/>
      <c r="ARO9" s="50"/>
      <c r="ARP9" s="50"/>
      <c r="ARQ9" s="50"/>
      <c r="ARR9" s="50"/>
      <c r="ARS9" s="50"/>
      <c r="ART9" s="50"/>
      <c r="ARU9" s="50"/>
      <c r="ARV9" s="50"/>
      <c r="ARW9" s="50"/>
      <c r="ARX9" s="50"/>
      <c r="ARY9" s="50"/>
      <c r="ARZ9" s="50"/>
      <c r="ASA9" s="50"/>
      <c r="ASB9" s="50"/>
      <c r="ASC9" s="50"/>
      <c r="ASD9" s="50"/>
      <c r="ASE9" s="50"/>
      <c r="ASF9" s="50"/>
      <c r="ASG9" s="50"/>
      <c r="ASH9" s="50"/>
      <c r="ASI9" s="50"/>
      <c r="ASJ9" s="50"/>
      <c r="ASK9" s="50"/>
      <c r="ASL9" s="50"/>
      <c r="ASM9" s="50"/>
      <c r="ASN9" s="50"/>
      <c r="ASO9" s="50"/>
      <c r="ASP9" s="50"/>
      <c r="ASQ9" s="50"/>
      <c r="ASR9" s="50"/>
      <c r="ASS9" s="50"/>
      <c r="AST9" s="50"/>
      <c r="ASU9" s="50"/>
      <c r="ASV9" s="50"/>
      <c r="ASW9" s="50"/>
      <c r="ASX9" s="50"/>
      <c r="ASY9" s="50"/>
      <c r="ASZ9" s="50"/>
      <c r="ATA9" s="50"/>
      <c r="ATB9" s="50"/>
      <c r="ATC9" s="50"/>
      <c r="ATD9" s="50"/>
      <c r="ATE9" s="50"/>
      <c r="ATF9" s="50"/>
      <c r="ATG9" s="50"/>
      <c r="ATH9" s="50"/>
      <c r="ATI9" s="50"/>
      <c r="ATJ9" s="50"/>
      <c r="ATK9" s="50"/>
      <c r="ATL9" s="50"/>
      <c r="ATM9" s="50"/>
      <c r="ATN9" s="50"/>
      <c r="ATO9" s="50"/>
      <c r="ATP9" s="50"/>
      <c r="ATQ9" s="50"/>
      <c r="ATR9" s="50"/>
      <c r="ATS9" s="50"/>
      <c r="ATT9" s="50"/>
      <c r="ATU9" s="50"/>
      <c r="ATV9" s="50"/>
      <c r="ATW9" s="50"/>
      <c r="ATX9" s="50"/>
      <c r="ATY9" s="50"/>
      <c r="ATZ9" s="50"/>
      <c r="AUA9" s="50"/>
      <c r="AUB9" s="50"/>
      <c r="AUC9" s="50"/>
      <c r="AUD9" s="50"/>
      <c r="AUE9" s="50"/>
      <c r="AUF9" s="50"/>
      <c r="AUG9" s="50"/>
      <c r="AUH9" s="50"/>
      <c r="AUI9" s="50"/>
      <c r="AUJ9" s="50"/>
      <c r="AUK9" s="50"/>
      <c r="AUL9" s="50"/>
      <c r="AUM9" s="50"/>
      <c r="AUN9" s="50"/>
      <c r="AUO9" s="50"/>
      <c r="AUP9" s="50"/>
      <c r="AUQ9" s="50"/>
      <c r="AUR9" s="50"/>
      <c r="AUS9" s="50"/>
      <c r="AUT9" s="50"/>
      <c r="AUU9" s="50"/>
      <c r="AUV9" s="50"/>
      <c r="AUW9" s="50"/>
      <c r="AUX9" s="50"/>
      <c r="AUY9" s="50"/>
      <c r="AUZ9" s="50"/>
      <c r="AVA9" s="50"/>
      <c r="AVB9" s="50"/>
      <c r="AVC9" s="50"/>
      <c r="AVD9" s="50"/>
      <c r="AVE9" s="50"/>
      <c r="AVF9" s="50"/>
      <c r="AVG9" s="50"/>
      <c r="AVH9" s="50"/>
      <c r="AVI9" s="50"/>
      <c r="AVJ9" s="50"/>
      <c r="AVK9" s="50"/>
      <c r="AVL9" s="50"/>
      <c r="AVM9" s="50"/>
      <c r="AVN9" s="50"/>
      <c r="AVO9" s="50"/>
      <c r="AVP9" s="50"/>
      <c r="AVQ9" s="50"/>
      <c r="AVR9" s="50"/>
      <c r="AVS9" s="50"/>
      <c r="AVT9" s="50"/>
      <c r="AVU9" s="50"/>
      <c r="AVV9" s="50"/>
      <c r="AVW9" s="50"/>
      <c r="AVX9" s="50"/>
      <c r="AVY9" s="50"/>
      <c r="AVZ9" s="50"/>
      <c r="AWA9" s="50"/>
      <c r="AWB9" s="50"/>
      <c r="AWC9" s="50"/>
      <c r="AWD9" s="50"/>
      <c r="AWE9" s="50"/>
      <c r="AWF9" s="50"/>
      <c r="AWG9" s="50"/>
      <c r="AWH9" s="50"/>
      <c r="AWI9" s="50"/>
      <c r="AWJ9" s="50"/>
      <c r="AWK9" s="50"/>
      <c r="AWL9" s="50"/>
      <c r="AWM9" s="50"/>
      <c r="AWN9" s="50"/>
      <c r="AWO9" s="50"/>
      <c r="AWP9" s="50"/>
      <c r="AWQ9" s="50"/>
      <c r="AWR9" s="50"/>
      <c r="AWS9" s="50"/>
      <c r="AWT9" s="50"/>
      <c r="AWU9" s="50"/>
      <c r="AWV9" s="50"/>
      <c r="AWW9" s="50"/>
      <c r="AWX9" s="50"/>
      <c r="AWY9" s="50"/>
      <c r="AWZ9" s="50"/>
      <c r="AXA9" s="50"/>
      <c r="AXB9" s="50"/>
      <c r="AXC9" s="50"/>
      <c r="AXD9" s="50"/>
      <c r="AXE9" s="50"/>
      <c r="AXF9" s="50"/>
      <c r="AXG9" s="50"/>
      <c r="AXH9" s="50"/>
      <c r="AXI9" s="50"/>
      <c r="AXJ9" s="50"/>
      <c r="AXK9" s="50"/>
      <c r="AXL9" s="50"/>
      <c r="AXM9" s="50"/>
      <c r="AXN9" s="50"/>
      <c r="AXO9" s="50"/>
      <c r="AXP9" s="50"/>
      <c r="AXQ9" s="50"/>
      <c r="AXR9" s="50"/>
      <c r="AXS9" s="50"/>
      <c r="AXT9" s="50"/>
      <c r="AXU9" s="50"/>
      <c r="AXV9" s="50"/>
      <c r="AXW9" s="50"/>
      <c r="AXX9" s="50"/>
      <c r="AXY9" s="50"/>
      <c r="AXZ9" s="50"/>
      <c r="AYA9" s="50"/>
      <c r="AYB9" s="50"/>
      <c r="AYC9" s="50"/>
      <c r="AYD9" s="50"/>
      <c r="AYE9" s="50"/>
      <c r="AYF9" s="50"/>
      <c r="AYG9" s="50"/>
      <c r="AYH9" s="50"/>
      <c r="AYI9" s="50"/>
      <c r="AYJ9" s="50"/>
      <c r="AYK9" s="50"/>
      <c r="AYL9" s="50"/>
      <c r="AYM9" s="50"/>
      <c r="AYN9" s="50"/>
      <c r="AYO9" s="50"/>
      <c r="AYP9" s="50"/>
      <c r="AYQ9" s="50"/>
      <c r="AYR9" s="50"/>
      <c r="AYS9" s="50"/>
      <c r="AYT9" s="50"/>
      <c r="AYU9" s="50"/>
      <c r="AYV9" s="50"/>
      <c r="AYW9" s="50"/>
      <c r="AYX9" s="50"/>
      <c r="AYY9" s="50"/>
      <c r="AYZ9" s="50"/>
      <c r="AZA9" s="50"/>
      <c r="AZB9" s="50"/>
      <c r="AZC9" s="50"/>
      <c r="AZD9" s="50"/>
      <c r="AZE9" s="50"/>
      <c r="AZF9" s="50"/>
      <c r="AZG9" s="50"/>
      <c r="AZH9" s="50"/>
      <c r="AZI9" s="50"/>
      <c r="AZJ9" s="50"/>
      <c r="AZK9" s="50"/>
      <c r="AZL9" s="50"/>
      <c r="AZM9" s="50"/>
      <c r="AZN9" s="50"/>
      <c r="AZO9" s="50"/>
      <c r="AZP9" s="50"/>
      <c r="AZQ9" s="50"/>
      <c r="AZR9" s="50"/>
      <c r="AZS9" s="50"/>
      <c r="AZT9" s="50"/>
      <c r="AZU9" s="50"/>
      <c r="AZV9" s="50"/>
      <c r="AZW9" s="50"/>
      <c r="AZX9" s="50"/>
      <c r="AZY9" s="50"/>
      <c r="AZZ9" s="50"/>
      <c r="BAA9" s="50"/>
      <c r="BAB9" s="50"/>
      <c r="BAC9" s="50"/>
      <c r="BAD9" s="50"/>
      <c r="BAE9" s="50"/>
      <c r="BAF9" s="50"/>
      <c r="BAG9" s="50"/>
      <c r="BAH9" s="50"/>
      <c r="BAI9" s="50"/>
      <c r="BAJ9" s="50"/>
      <c r="BAK9" s="50"/>
      <c r="BAL9" s="50"/>
      <c r="BAM9" s="50"/>
      <c r="BAN9" s="50"/>
      <c r="BAO9" s="50"/>
      <c r="BAP9" s="50"/>
      <c r="BAQ9" s="50"/>
      <c r="BAR9" s="50"/>
      <c r="BAS9" s="50"/>
      <c r="BAT9" s="50"/>
      <c r="BAU9" s="50"/>
      <c r="BAV9" s="50"/>
      <c r="BAW9" s="50"/>
      <c r="BAX9" s="50"/>
      <c r="BAY9" s="50"/>
      <c r="BAZ9" s="50"/>
      <c r="BBA9" s="50"/>
      <c r="BBB9" s="50"/>
      <c r="BBC9" s="50"/>
      <c r="BBD9" s="50"/>
      <c r="BBE9" s="50"/>
      <c r="BBF9" s="50"/>
      <c r="BBG9" s="50"/>
      <c r="BBH9" s="50"/>
      <c r="BBI9" s="50"/>
      <c r="BBJ9" s="50"/>
      <c r="BBK9" s="50"/>
      <c r="BBL9" s="50"/>
      <c r="BBM9" s="50"/>
      <c r="BBN9" s="50"/>
      <c r="BBO9" s="50"/>
      <c r="BBP9" s="50"/>
      <c r="BBQ9" s="50"/>
      <c r="BBR9" s="50"/>
      <c r="BBS9" s="50"/>
      <c r="BBT9" s="50"/>
      <c r="BBU9" s="50"/>
      <c r="BBV9" s="50"/>
      <c r="BBW9" s="50"/>
      <c r="BBX9" s="50"/>
      <c r="BBY9" s="50"/>
      <c r="BBZ9" s="50"/>
      <c r="BCA9" s="50"/>
      <c r="BCB9" s="50"/>
      <c r="BCC9" s="50"/>
      <c r="BCD9" s="50"/>
      <c r="BCE9" s="50"/>
      <c r="BCF9" s="50"/>
      <c r="BCG9" s="50"/>
      <c r="BCH9" s="50"/>
      <c r="BCI9" s="50"/>
      <c r="BCJ9" s="50"/>
      <c r="BCK9" s="50"/>
      <c r="BCL9" s="50"/>
      <c r="BCM9" s="50"/>
      <c r="BCN9" s="50"/>
      <c r="BCO9" s="50"/>
      <c r="BCP9" s="50"/>
      <c r="BCQ9" s="50"/>
      <c r="BCR9" s="50"/>
      <c r="BCS9" s="50"/>
      <c r="BCT9" s="50"/>
      <c r="BCU9" s="50"/>
      <c r="BCV9" s="50"/>
      <c r="BCW9" s="50"/>
      <c r="BCX9" s="50"/>
      <c r="BCY9" s="50"/>
      <c r="BCZ9" s="50"/>
      <c r="BDA9" s="50"/>
      <c r="BDB9" s="50"/>
      <c r="BDC9" s="50"/>
      <c r="BDD9" s="50"/>
      <c r="BDE9" s="50"/>
      <c r="BDF9" s="50"/>
      <c r="BDG9" s="50"/>
      <c r="BDH9" s="50"/>
      <c r="BDI9" s="50"/>
      <c r="BDJ9" s="50"/>
      <c r="BDK9" s="50"/>
      <c r="BDL9" s="50"/>
      <c r="BDM9" s="50"/>
      <c r="BDN9" s="50"/>
      <c r="BDO9" s="50"/>
      <c r="BDP9" s="50"/>
      <c r="BDQ9" s="50"/>
      <c r="BDR9" s="50"/>
      <c r="BDS9" s="50"/>
      <c r="BDT9" s="50"/>
      <c r="BDU9" s="50"/>
      <c r="BDV9" s="50"/>
      <c r="BDW9" s="50"/>
      <c r="BDX9" s="50"/>
      <c r="BDY9" s="50"/>
      <c r="BDZ9" s="50"/>
      <c r="BEA9" s="50"/>
      <c r="BEB9" s="50"/>
      <c r="BEC9" s="50"/>
      <c r="BED9" s="50"/>
      <c r="BEE9" s="50"/>
      <c r="BEF9" s="50"/>
      <c r="BEG9" s="50"/>
      <c r="BEH9" s="50"/>
      <c r="BEI9" s="50"/>
      <c r="BEJ9" s="50"/>
      <c r="BEK9" s="50"/>
      <c r="BEL9" s="50"/>
      <c r="BEM9" s="50"/>
      <c r="BEN9" s="50"/>
      <c r="BEO9" s="50"/>
      <c r="BEP9" s="50"/>
      <c r="BEQ9" s="50"/>
      <c r="BER9" s="50"/>
      <c r="BES9" s="50"/>
      <c r="BET9" s="50"/>
      <c r="BEU9" s="50"/>
      <c r="BEV9" s="50"/>
      <c r="BEW9" s="50"/>
      <c r="BEX9" s="50"/>
      <c r="BEY9" s="50"/>
      <c r="BEZ9" s="50"/>
      <c r="BFA9" s="50"/>
      <c r="BFB9" s="50"/>
      <c r="BFC9" s="50"/>
      <c r="BFD9" s="50"/>
      <c r="BFE9" s="50"/>
      <c r="BFF9" s="50"/>
      <c r="BFG9" s="50"/>
      <c r="BFH9" s="50"/>
      <c r="BFI9" s="50"/>
      <c r="BFJ9" s="50"/>
      <c r="BFK9" s="50"/>
      <c r="BFL9" s="50"/>
      <c r="BFM9" s="50"/>
      <c r="BFN9" s="50"/>
      <c r="BFO9" s="50"/>
      <c r="BFP9" s="50"/>
      <c r="BFQ9" s="50"/>
      <c r="BFR9" s="50"/>
      <c r="BFS9" s="50"/>
      <c r="BFT9" s="50"/>
      <c r="BFU9" s="50"/>
      <c r="BFV9" s="50"/>
      <c r="BFW9" s="50"/>
      <c r="BFX9" s="50"/>
      <c r="BFY9" s="50"/>
      <c r="BFZ9" s="50"/>
      <c r="BGA9" s="50"/>
      <c r="BGB9" s="50"/>
      <c r="BGC9" s="50"/>
      <c r="BGD9" s="50"/>
      <c r="BGE9" s="50"/>
      <c r="BGF9" s="50"/>
      <c r="BGG9" s="50"/>
      <c r="BGH9" s="50"/>
      <c r="BGI9" s="50"/>
      <c r="BGJ9" s="50"/>
      <c r="BGK9" s="50"/>
      <c r="BGL9" s="50"/>
      <c r="BGM9" s="50"/>
      <c r="BGN9" s="50"/>
      <c r="BGO9" s="50"/>
      <c r="BGP9" s="50"/>
      <c r="BGQ9" s="50"/>
      <c r="BGR9" s="50"/>
      <c r="BGS9" s="50"/>
      <c r="BGT9" s="50"/>
      <c r="BGU9" s="50"/>
      <c r="BGV9" s="50"/>
      <c r="BGW9" s="50"/>
      <c r="BGX9" s="50"/>
      <c r="BGY9" s="50"/>
      <c r="BGZ9" s="50"/>
      <c r="BHA9" s="50"/>
      <c r="BHB9" s="50"/>
      <c r="BHC9" s="50"/>
      <c r="BHD9" s="50"/>
      <c r="BHE9" s="50"/>
      <c r="BHF9" s="50"/>
      <c r="BHG9" s="50"/>
      <c r="BHH9" s="50"/>
      <c r="BHI9" s="50"/>
      <c r="BHJ9" s="50"/>
      <c r="BHK9" s="50"/>
      <c r="BHL9" s="50"/>
      <c r="BHM9" s="50"/>
      <c r="BHN9" s="50"/>
      <c r="BHO9" s="50"/>
      <c r="BHP9" s="50"/>
      <c r="BHQ9" s="50"/>
      <c r="BHR9" s="50"/>
      <c r="BHS9" s="50"/>
      <c r="BHT9" s="50"/>
      <c r="BHU9" s="50"/>
      <c r="BHV9" s="50"/>
      <c r="BHW9" s="50"/>
      <c r="BHX9" s="50"/>
      <c r="BHY9" s="50"/>
      <c r="BHZ9" s="50"/>
      <c r="BIA9" s="50"/>
      <c r="BIB9" s="50"/>
      <c r="BIC9" s="50"/>
      <c r="BID9" s="50"/>
      <c r="BIE9" s="50"/>
      <c r="BIF9" s="50"/>
      <c r="BIG9" s="50"/>
      <c r="BIH9" s="50"/>
      <c r="BII9" s="50"/>
      <c r="BIJ9" s="50"/>
      <c r="BIK9" s="50"/>
      <c r="BIL9" s="50"/>
      <c r="BIM9" s="50"/>
      <c r="BIN9" s="50"/>
      <c r="BIO9" s="50"/>
      <c r="BIP9" s="50"/>
      <c r="BIQ9" s="50"/>
      <c r="BIR9" s="50"/>
      <c r="BIS9" s="50"/>
      <c r="BIT9" s="50"/>
      <c r="BIU9" s="50"/>
      <c r="BIV9" s="50"/>
      <c r="BIW9" s="50"/>
      <c r="BIX9" s="50"/>
      <c r="BIY9" s="50"/>
      <c r="BIZ9" s="50"/>
      <c r="BJA9" s="50"/>
      <c r="BJB9" s="50"/>
      <c r="BJC9" s="50"/>
      <c r="BJD9" s="50"/>
      <c r="BJE9" s="50"/>
      <c r="BJF9" s="50"/>
      <c r="BJG9" s="50"/>
      <c r="BJH9" s="50"/>
      <c r="BJI9" s="50"/>
      <c r="BJJ9" s="50"/>
      <c r="BJK9" s="50"/>
      <c r="BJL9" s="50"/>
      <c r="BJM9" s="50"/>
      <c r="BJN9" s="50"/>
      <c r="BJO9" s="50"/>
      <c r="BJP9" s="50"/>
      <c r="BJQ9" s="50"/>
      <c r="BJR9" s="50"/>
      <c r="BJS9" s="50"/>
      <c r="BJT9" s="50"/>
      <c r="BJU9" s="50"/>
      <c r="BJV9" s="50"/>
      <c r="BJW9" s="50"/>
      <c r="BJX9" s="50"/>
      <c r="BJY9" s="50"/>
      <c r="BJZ9" s="50"/>
      <c r="BKA9" s="50"/>
      <c r="BKB9" s="50"/>
      <c r="BKC9" s="50"/>
      <c r="BKD9" s="50"/>
      <c r="BKE9" s="50"/>
      <c r="BKF9" s="50"/>
      <c r="BKG9" s="50"/>
      <c r="BKH9" s="50"/>
      <c r="BKI9" s="50"/>
      <c r="BKJ9" s="50"/>
      <c r="BKK9" s="50"/>
      <c r="BKL9" s="50"/>
      <c r="BKM9" s="50"/>
      <c r="BKN9" s="50"/>
      <c r="BKO9" s="50"/>
      <c r="BKP9" s="50"/>
      <c r="BKQ9" s="50"/>
      <c r="BKR9" s="50"/>
      <c r="BKS9" s="50"/>
      <c r="BKT9" s="50"/>
      <c r="BKU9" s="50"/>
      <c r="BKV9" s="50"/>
      <c r="BKW9" s="50"/>
      <c r="BKX9" s="50"/>
      <c r="BKY9" s="50"/>
      <c r="BKZ9" s="50"/>
      <c r="BLA9" s="50"/>
      <c r="BLB9" s="50"/>
      <c r="BLC9" s="50"/>
      <c r="BLD9" s="50"/>
      <c r="BLE9" s="50"/>
      <c r="BLF9" s="50"/>
      <c r="BLG9" s="50"/>
      <c r="BLH9" s="50"/>
      <c r="BLI9" s="50"/>
      <c r="BLJ9" s="50"/>
      <c r="BLK9" s="50"/>
      <c r="BLL9" s="50"/>
      <c r="BLM9" s="50"/>
      <c r="BLN9" s="50"/>
      <c r="BLO9" s="50"/>
      <c r="BLP9" s="50"/>
      <c r="BLQ9" s="50"/>
      <c r="BLR9" s="50"/>
      <c r="BLS9" s="50"/>
      <c r="BLT9" s="50"/>
      <c r="BLU9" s="50"/>
      <c r="BLV9" s="50"/>
      <c r="BLW9" s="50"/>
      <c r="BLX9" s="50"/>
      <c r="BLY9" s="50"/>
      <c r="BLZ9" s="50"/>
      <c r="BMA9" s="50"/>
      <c r="BMB9" s="50"/>
      <c r="BMC9" s="50"/>
      <c r="BMD9" s="50"/>
      <c r="BME9" s="50"/>
      <c r="BMF9" s="50"/>
      <c r="BMG9" s="50"/>
      <c r="BMH9" s="50"/>
      <c r="BMI9" s="50"/>
      <c r="BMJ9" s="50"/>
      <c r="BMK9" s="50"/>
      <c r="BML9" s="50"/>
      <c r="BMM9" s="50"/>
      <c r="BMN9" s="50"/>
      <c r="BMO9" s="50"/>
      <c r="BMP9" s="50"/>
      <c r="BMQ9" s="50"/>
      <c r="BMR9" s="50"/>
      <c r="BMS9" s="50"/>
      <c r="BMT9" s="50"/>
      <c r="BMU9" s="50"/>
      <c r="BMV9" s="50"/>
      <c r="BMW9" s="50"/>
      <c r="BMX9" s="50"/>
      <c r="BMY9" s="50"/>
      <c r="BMZ9" s="50"/>
      <c r="BNA9" s="50"/>
      <c r="BNB9" s="50"/>
      <c r="BNC9" s="50"/>
      <c r="BND9" s="50"/>
      <c r="BNE9" s="50"/>
      <c r="BNF9" s="50"/>
      <c r="BNG9" s="50"/>
      <c r="BNH9" s="50"/>
      <c r="BNI9" s="50"/>
      <c r="BNJ9" s="50"/>
      <c r="BNK9" s="50"/>
      <c r="BNL9" s="50"/>
      <c r="BNM9" s="50"/>
      <c r="BNN9" s="50"/>
      <c r="BNO9" s="50"/>
      <c r="BNP9" s="50"/>
      <c r="BNQ9" s="50"/>
      <c r="BNR9" s="50"/>
      <c r="BNS9" s="50"/>
      <c r="BNT9" s="50"/>
      <c r="BNU9" s="50"/>
      <c r="BNV9" s="50"/>
      <c r="BNW9" s="50"/>
      <c r="BNX9" s="50"/>
      <c r="BNY9" s="50"/>
      <c r="BNZ9" s="50"/>
      <c r="BOA9" s="50"/>
      <c r="BOB9" s="50"/>
      <c r="BOC9" s="50"/>
      <c r="BOD9" s="50"/>
      <c r="BOE9" s="50"/>
      <c r="BOF9" s="50"/>
      <c r="BOG9" s="50"/>
      <c r="BOH9" s="50"/>
      <c r="BOI9" s="50"/>
      <c r="BOJ9" s="50"/>
      <c r="BOK9" s="50"/>
      <c r="BOL9" s="50"/>
      <c r="BOM9" s="50"/>
      <c r="BON9" s="50"/>
      <c r="BOO9" s="50"/>
      <c r="BOP9" s="50"/>
      <c r="BOQ9" s="50"/>
      <c r="BOR9" s="50"/>
      <c r="BOS9" s="50"/>
      <c r="BOT9" s="50"/>
      <c r="BOU9" s="50"/>
      <c r="BOV9" s="50"/>
      <c r="BOW9" s="50"/>
      <c r="BOX9" s="50"/>
      <c r="BOY9" s="50"/>
      <c r="BOZ9" s="50"/>
      <c r="BPA9" s="50"/>
      <c r="BPB9" s="50"/>
      <c r="BPC9" s="50"/>
      <c r="BPD9" s="50"/>
      <c r="BPE9" s="50"/>
      <c r="BPF9" s="50"/>
      <c r="BPG9" s="50"/>
      <c r="BPH9" s="50"/>
      <c r="BPI9" s="50"/>
      <c r="BPJ9" s="50"/>
      <c r="BPK9" s="50"/>
      <c r="BPL9" s="50"/>
      <c r="BPM9" s="50"/>
      <c r="BPN9" s="50"/>
      <c r="BPO9" s="50"/>
      <c r="BPP9" s="50"/>
      <c r="BPQ9" s="50"/>
      <c r="BPR9" s="50"/>
      <c r="BPS9" s="50"/>
      <c r="BPT9" s="50"/>
      <c r="BPU9" s="50"/>
      <c r="BPV9" s="50"/>
      <c r="BPW9" s="50"/>
      <c r="BPX9" s="50"/>
      <c r="BPY9" s="50"/>
      <c r="BPZ9" s="50"/>
      <c r="BQA9" s="50"/>
      <c r="BQB9" s="50"/>
      <c r="BQC9" s="50"/>
      <c r="BQD9" s="50"/>
      <c r="BQE9" s="50"/>
      <c r="BQF9" s="50"/>
      <c r="BQG9" s="50"/>
      <c r="BQH9" s="50"/>
      <c r="BQI9" s="50"/>
      <c r="BQJ9" s="50"/>
      <c r="BQK9" s="50"/>
      <c r="BQL9" s="50"/>
      <c r="BQM9" s="50"/>
      <c r="BQN9" s="50"/>
      <c r="BQO9" s="50"/>
      <c r="BQP9" s="50"/>
      <c r="BQQ9" s="50"/>
      <c r="BQR9" s="50"/>
      <c r="BQS9" s="50"/>
      <c r="BQT9" s="50"/>
      <c r="BQU9" s="50"/>
      <c r="BQV9" s="50"/>
      <c r="BQW9" s="50"/>
      <c r="BQX9" s="50"/>
      <c r="BQY9" s="50"/>
      <c r="BQZ9" s="50"/>
      <c r="BRA9" s="50"/>
      <c r="BRB9" s="50"/>
      <c r="BRC9" s="50"/>
      <c r="BRD9" s="50"/>
      <c r="BRE9" s="50"/>
      <c r="BRF9" s="50"/>
      <c r="BRG9" s="50"/>
      <c r="BRH9" s="50"/>
      <c r="BRI9" s="50"/>
      <c r="BRJ9" s="50"/>
      <c r="BRK9" s="50"/>
      <c r="BRL9" s="50"/>
      <c r="BRM9" s="50"/>
      <c r="BRN9" s="50"/>
      <c r="BRO9" s="50"/>
      <c r="BRP9" s="50"/>
      <c r="BRQ9" s="50"/>
      <c r="BRR9" s="50"/>
      <c r="BRS9" s="50"/>
      <c r="BRT9" s="50"/>
      <c r="BRU9" s="50"/>
      <c r="BRV9" s="50"/>
      <c r="BRW9" s="50"/>
      <c r="BRX9" s="50"/>
      <c r="BRY9" s="50"/>
      <c r="BRZ9" s="50"/>
      <c r="BSA9" s="50"/>
      <c r="BSB9" s="50"/>
      <c r="BSC9" s="50"/>
      <c r="BSD9" s="50"/>
      <c r="BSE9" s="50"/>
      <c r="BSF9" s="50"/>
      <c r="BSG9" s="50"/>
      <c r="BSH9" s="50"/>
      <c r="BSI9" s="50"/>
      <c r="BSJ9" s="50"/>
      <c r="BSK9" s="50"/>
      <c r="BSL9" s="50"/>
      <c r="BSM9" s="50"/>
      <c r="BSN9" s="50"/>
      <c r="BSO9" s="50"/>
      <c r="BSP9" s="50"/>
      <c r="BSQ9" s="50"/>
      <c r="BSR9" s="50"/>
      <c r="BSS9" s="50"/>
      <c r="BST9" s="50"/>
      <c r="BSU9" s="50"/>
      <c r="BSV9" s="50"/>
      <c r="BSW9" s="50"/>
      <c r="BSX9" s="50"/>
      <c r="BSY9" s="50"/>
      <c r="BSZ9" s="50"/>
      <c r="BTA9" s="50"/>
      <c r="BTB9" s="50"/>
      <c r="BTC9" s="50"/>
      <c r="BTD9" s="50"/>
      <c r="BTE9" s="50"/>
      <c r="BTF9" s="50"/>
      <c r="BTG9" s="50"/>
      <c r="BTH9" s="50"/>
      <c r="BTI9" s="50"/>
      <c r="BTJ9" s="50"/>
      <c r="BTK9" s="50"/>
      <c r="BTL9" s="50"/>
      <c r="BTM9" s="50"/>
      <c r="BTN9" s="50"/>
      <c r="BTO9" s="50"/>
      <c r="BTP9" s="50"/>
      <c r="BTQ9" s="50"/>
      <c r="BTR9" s="50"/>
      <c r="BTS9" s="50"/>
      <c r="BTT9" s="50"/>
      <c r="BTU9" s="50"/>
      <c r="BTV9" s="50"/>
      <c r="BTW9" s="50"/>
      <c r="BTX9" s="50"/>
      <c r="BTY9" s="50"/>
      <c r="BTZ9" s="50"/>
      <c r="BUA9" s="50"/>
      <c r="BUB9" s="50"/>
      <c r="BUC9" s="50"/>
      <c r="BUD9" s="50"/>
      <c r="BUE9" s="50"/>
      <c r="BUF9" s="50"/>
      <c r="BUG9" s="50"/>
      <c r="BUH9" s="50"/>
      <c r="BUI9" s="50"/>
      <c r="BUJ9" s="50"/>
      <c r="BUK9" s="50"/>
      <c r="BUL9" s="50"/>
      <c r="BUM9" s="50"/>
      <c r="BUN9" s="50"/>
      <c r="BUO9" s="50"/>
      <c r="BUP9" s="50"/>
      <c r="BUQ9" s="50"/>
      <c r="BUR9" s="50"/>
      <c r="BUS9" s="50"/>
      <c r="BUT9" s="50"/>
      <c r="BUU9" s="50"/>
      <c r="BUV9" s="50"/>
      <c r="BUW9" s="50"/>
      <c r="BUX9" s="50"/>
      <c r="BUY9" s="50"/>
      <c r="BUZ9" s="50"/>
      <c r="BVA9" s="50"/>
      <c r="BVB9" s="50"/>
      <c r="BVC9" s="50"/>
      <c r="BVD9" s="50"/>
      <c r="BVE9" s="50"/>
      <c r="BVF9" s="50"/>
      <c r="BVG9" s="50"/>
      <c r="BVH9" s="50"/>
      <c r="BVI9" s="50"/>
      <c r="BVJ9" s="50"/>
      <c r="BVK9" s="50"/>
      <c r="BVL9" s="50"/>
      <c r="BVM9" s="50"/>
      <c r="BVN9" s="50"/>
      <c r="BVO9" s="50"/>
      <c r="BVP9" s="50"/>
      <c r="BVQ9" s="50"/>
      <c r="BVR9" s="50"/>
      <c r="BVS9" s="50"/>
      <c r="BVT9" s="50"/>
      <c r="BVU9" s="50"/>
      <c r="BVV9" s="50"/>
      <c r="BVW9" s="50"/>
      <c r="BVX9" s="50"/>
      <c r="BVY9" s="50"/>
      <c r="BVZ9" s="50"/>
      <c r="BWA9" s="50"/>
      <c r="BWB9" s="50"/>
      <c r="BWC9" s="50"/>
      <c r="BWD9" s="50"/>
      <c r="BWE9" s="50"/>
      <c r="BWF9" s="50"/>
      <c r="BWG9" s="50"/>
      <c r="BWH9" s="50"/>
      <c r="BWI9" s="50"/>
      <c r="BWJ9" s="50"/>
      <c r="BWK9" s="50"/>
      <c r="BWL9" s="50"/>
      <c r="BWM9" s="50"/>
      <c r="BWN9" s="50"/>
      <c r="BWO9" s="50"/>
      <c r="BWP9" s="50"/>
      <c r="BWQ9" s="50"/>
      <c r="BWR9" s="50"/>
      <c r="BWS9" s="50"/>
      <c r="BWT9" s="50"/>
      <c r="BWU9" s="50"/>
      <c r="BWV9" s="50"/>
      <c r="BWW9" s="50"/>
      <c r="BWX9" s="50"/>
      <c r="BWY9" s="50"/>
      <c r="BWZ9" s="50"/>
      <c r="BXA9" s="50"/>
      <c r="BXB9" s="50"/>
      <c r="BXC9" s="50"/>
      <c r="BXD9" s="50"/>
      <c r="BXE9" s="50"/>
      <c r="BXF9" s="50"/>
      <c r="BXG9" s="50"/>
      <c r="BXH9" s="50"/>
      <c r="BXI9" s="50"/>
      <c r="BXJ9" s="50"/>
      <c r="BXK9" s="50"/>
      <c r="BXL9" s="50"/>
      <c r="BXM9" s="50"/>
      <c r="BXN9" s="50"/>
      <c r="BXO9" s="50"/>
      <c r="BXP9" s="50"/>
      <c r="BXQ9" s="50"/>
      <c r="BXR9" s="50"/>
      <c r="BXS9" s="50"/>
      <c r="BXT9" s="50"/>
      <c r="BXU9" s="50"/>
      <c r="BXV9" s="50"/>
      <c r="BXW9" s="50"/>
      <c r="BXX9" s="50"/>
      <c r="BXY9" s="50"/>
      <c r="BXZ9" s="50"/>
      <c r="BYA9" s="50"/>
      <c r="BYB9" s="50"/>
      <c r="BYC9" s="50"/>
      <c r="BYD9" s="50"/>
      <c r="BYE9" s="50"/>
      <c r="BYF9" s="50"/>
      <c r="BYG9" s="50"/>
      <c r="BYH9" s="50"/>
      <c r="BYI9" s="50"/>
      <c r="BYJ9" s="50"/>
      <c r="BYK9" s="50"/>
      <c r="BYL9" s="50"/>
      <c r="BYM9" s="50"/>
      <c r="BYN9" s="50"/>
      <c r="BYO9" s="50"/>
      <c r="BYP9" s="50"/>
      <c r="BYQ9" s="50"/>
      <c r="BYR9" s="50"/>
      <c r="BYS9" s="50"/>
      <c r="BYT9" s="50"/>
      <c r="BYU9" s="50"/>
      <c r="BYV9" s="50"/>
      <c r="BYW9" s="50"/>
      <c r="BYX9" s="50"/>
      <c r="BYY9" s="50"/>
      <c r="BYZ9" s="50"/>
      <c r="BZA9" s="50"/>
      <c r="BZB9" s="50"/>
      <c r="BZC9" s="50"/>
      <c r="BZD9" s="50"/>
      <c r="BZE9" s="50"/>
      <c r="BZF9" s="50"/>
      <c r="BZG9" s="50"/>
      <c r="BZH9" s="50"/>
      <c r="BZI9" s="50"/>
      <c r="BZJ9" s="50"/>
      <c r="BZK9" s="50"/>
      <c r="BZL9" s="50"/>
      <c r="BZM9" s="50"/>
      <c r="BZN9" s="50"/>
      <c r="BZO9" s="50"/>
      <c r="BZP9" s="50"/>
      <c r="BZQ9" s="50"/>
      <c r="BZR9" s="50"/>
      <c r="BZS9" s="50"/>
      <c r="BZT9" s="50"/>
      <c r="BZU9" s="50"/>
      <c r="BZV9" s="50"/>
      <c r="BZW9" s="50"/>
      <c r="BZX9" s="50"/>
      <c r="BZY9" s="50"/>
      <c r="BZZ9" s="50"/>
      <c r="CAA9" s="50"/>
      <c r="CAB9" s="50"/>
      <c r="CAC9" s="50"/>
      <c r="CAD9" s="50"/>
      <c r="CAE9" s="50"/>
      <c r="CAF9" s="50"/>
      <c r="CAG9" s="50"/>
      <c r="CAH9" s="50"/>
      <c r="CAI9" s="50"/>
      <c r="CAJ9" s="50"/>
      <c r="CAK9" s="50"/>
      <c r="CAL9" s="50"/>
      <c r="CAM9" s="50"/>
      <c r="CAN9" s="50"/>
      <c r="CAO9" s="50"/>
      <c r="CAP9" s="50"/>
      <c r="CAQ9" s="50"/>
      <c r="CAR9" s="50"/>
      <c r="CAS9" s="50"/>
      <c r="CAT9" s="50"/>
      <c r="CAU9" s="50"/>
      <c r="CAV9" s="50"/>
      <c r="CAW9" s="50"/>
      <c r="CAX9" s="50"/>
      <c r="CAY9" s="50"/>
      <c r="CAZ9" s="50"/>
      <c r="CBA9" s="50"/>
      <c r="CBB9" s="50"/>
      <c r="CBC9" s="50"/>
      <c r="CBD9" s="50"/>
      <c r="CBE9" s="50"/>
      <c r="CBF9" s="50"/>
      <c r="CBG9" s="50"/>
      <c r="CBH9" s="50"/>
      <c r="CBI9" s="50"/>
      <c r="CBJ9" s="50"/>
      <c r="CBK9" s="50"/>
      <c r="CBL9" s="50"/>
      <c r="CBM9" s="50"/>
      <c r="CBN9" s="50"/>
      <c r="CBO9" s="50"/>
      <c r="CBP9" s="50"/>
      <c r="CBQ9" s="50"/>
      <c r="CBR9" s="50"/>
      <c r="CBS9" s="50"/>
      <c r="CBT9" s="50"/>
      <c r="CBU9" s="50"/>
      <c r="CBV9" s="50"/>
      <c r="CBW9" s="50"/>
      <c r="CBX9" s="50"/>
      <c r="CBY9" s="50"/>
      <c r="CBZ9" s="50"/>
      <c r="CCA9" s="50"/>
      <c r="CCB9" s="50"/>
      <c r="CCC9" s="50"/>
      <c r="CCD9" s="50"/>
      <c r="CCE9" s="50"/>
      <c r="CCF9" s="50"/>
      <c r="CCG9" s="50"/>
      <c r="CCH9" s="50"/>
      <c r="CCI9" s="50"/>
      <c r="CCJ9" s="50"/>
      <c r="CCK9" s="50"/>
      <c r="CCL9" s="50"/>
      <c r="CCM9" s="50"/>
      <c r="CCN9" s="50"/>
      <c r="CCO9" s="50"/>
      <c r="CCP9" s="50"/>
      <c r="CCQ9" s="50"/>
      <c r="CCR9" s="50"/>
      <c r="CCS9" s="50"/>
      <c r="CCT9" s="50"/>
      <c r="CCU9" s="50"/>
      <c r="CCV9" s="50"/>
      <c r="CCW9" s="50"/>
      <c r="CCX9" s="50"/>
      <c r="CCY9" s="50"/>
      <c r="CCZ9" s="50"/>
      <c r="CDA9" s="50"/>
      <c r="CDB9" s="50"/>
      <c r="CDC9" s="50"/>
      <c r="CDD9" s="50"/>
      <c r="CDE9" s="50"/>
      <c r="CDF9" s="50"/>
      <c r="CDG9" s="50"/>
      <c r="CDH9" s="50"/>
      <c r="CDI9" s="50"/>
      <c r="CDJ9" s="50"/>
      <c r="CDK9" s="50"/>
      <c r="CDL9" s="50"/>
      <c r="CDM9" s="50"/>
      <c r="CDN9" s="50"/>
      <c r="CDO9" s="50"/>
      <c r="CDP9" s="50"/>
      <c r="CDQ9" s="50"/>
      <c r="CDR9" s="50"/>
      <c r="CDS9" s="50"/>
      <c r="CDT9" s="50"/>
      <c r="CDU9" s="50"/>
      <c r="CDV9" s="50"/>
      <c r="CDW9" s="50"/>
      <c r="CDX9" s="50"/>
      <c r="CDY9" s="50"/>
      <c r="CDZ9" s="50"/>
      <c r="CEA9" s="50"/>
      <c r="CEB9" s="50"/>
      <c r="CEC9" s="50"/>
      <c r="CED9" s="50"/>
      <c r="CEE9" s="50"/>
      <c r="CEF9" s="50"/>
      <c r="CEG9" s="50"/>
      <c r="CEH9" s="50"/>
      <c r="CEI9" s="50"/>
      <c r="CEJ9" s="50"/>
      <c r="CEK9" s="50"/>
      <c r="CEL9" s="50"/>
      <c r="CEM9" s="50"/>
      <c r="CEN9" s="50"/>
      <c r="CEO9" s="50"/>
      <c r="CEP9" s="50"/>
      <c r="CEQ9" s="50"/>
      <c r="CER9" s="50"/>
      <c r="CES9" s="50"/>
      <c r="CET9" s="50"/>
      <c r="CEU9" s="50"/>
      <c r="CEV9" s="50"/>
      <c r="CEW9" s="50"/>
      <c r="CEX9" s="50"/>
      <c r="CEY9" s="50"/>
      <c r="CEZ9" s="50"/>
      <c r="CFA9" s="50"/>
      <c r="CFB9" s="50"/>
      <c r="CFC9" s="50"/>
      <c r="CFD9" s="50"/>
      <c r="CFE9" s="50"/>
      <c r="CFF9" s="50"/>
      <c r="CFG9" s="50"/>
      <c r="CFH9" s="50"/>
      <c r="CFI9" s="50"/>
      <c r="CFJ9" s="50"/>
      <c r="CFK9" s="50"/>
      <c r="CFL9" s="50"/>
      <c r="CFM9" s="50"/>
      <c r="CFN9" s="50"/>
      <c r="CFO9" s="50"/>
      <c r="CFP9" s="50"/>
      <c r="CFQ9" s="50"/>
      <c r="CFR9" s="50"/>
      <c r="CFS9" s="50"/>
      <c r="CFT9" s="50"/>
      <c r="CFU9" s="50"/>
      <c r="CFV9" s="50"/>
      <c r="CFW9" s="50"/>
      <c r="CFX9" s="50"/>
      <c r="CFY9" s="50"/>
      <c r="CFZ9" s="50"/>
      <c r="CGA9" s="50"/>
      <c r="CGB9" s="50"/>
      <c r="CGC9" s="50"/>
      <c r="CGD9" s="50"/>
      <c r="CGE9" s="50"/>
      <c r="CGF9" s="50"/>
      <c r="CGG9" s="50"/>
      <c r="CGH9" s="50"/>
      <c r="CGI9" s="50"/>
      <c r="CGJ9" s="50"/>
      <c r="CGK9" s="50"/>
      <c r="CGL9" s="50"/>
      <c r="CGM9" s="50"/>
      <c r="CGN9" s="50"/>
      <c r="CGO9" s="50"/>
      <c r="CGP9" s="50"/>
      <c r="CGQ9" s="50"/>
      <c r="CGR9" s="50"/>
      <c r="CGS9" s="50"/>
      <c r="CGT9" s="50"/>
      <c r="CGU9" s="50"/>
      <c r="CGV9" s="50"/>
      <c r="CGW9" s="50"/>
      <c r="CGX9" s="50"/>
      <c r="CGY9" s="50"/>
      <c r="CGZ9" s="50"/>
      <c r="CHA9" s="50"/>
      <c r="CHB9" s="50"/>
      <c r="CHC9" s="50"/>
    </row>
    <row r="10" spans="1:2239" s="28" customFormat="1" ht="69.75" customHeight="1">
      <c r="A10" s="221" t="s">
        <v>471</v>
      </c>
      <c r="B10" s="242" t="s">
        <v>328</v>
      </c>
      <c r="C10" s="221" t="s">
        <v>342</v>
      </c>
      <c r="D10" s="221" t="s">
        <v>342</v>
      </c>
      <c r="E10" s="221" t="s">
        <v>332</v>
      </c>
      <c r="F10" s="243" t="s">
        <v>332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  <c r="IW10" s="29"/>
      <c r="IX10" s="29"/>
      <c r="IY10" s="29"/>
      <c r="IZ10" s="29"/>
      <c r="JA10" s="29"/>
      <c r="JB10" s="29"/>
      <c r="JC10" s="29"/>
      <c r="JD10" s="29"/>
      <c r="JE10" s="29"/>
      <c r="JF10" s="29"/>
      <c r="JG10" s="29"/>
      <c r="JH10" s="29"/>
      <c r="JI10" s="29"/>
      <c r="JJ10" s="29"/>
      <c r="JK10" s="29"/>
      <c r="JL10" s="29"/>
      <c r="JM10" s="29"/>
      <c r="JN10" s="29"/>
      <c r="JO10" s="29"/>
      <c r="JP10" s="29"/>
      <c r="JQ10" s="29"/>
      <c r="JR10" s="29"/>
      <c r="JS10" s="29"/>
      <c r="JT10" s="29"/>
      <c r="JU10" s="29"/>
      <c r="JV10" s="29"/>
      <c r="JW10" s="29"/>
      <c r="JX10" s="29"/>
      <c r="JY10" s="29"/>
      <c r="JZ10" s="29"/>
      <c r="KA10" s="29"/>
      <c r="KB10" s="29"/>
      <c r="KC10" s="29"/>
      <c r="KD10" s="29"/>
      <c r="KE10" s="29"/>
      <c r="KF10" s="29"/>
      <c r="KG10" s="29"/>
      <c r="KH10" s="29"/>
      <c r="KI10" s="29"/>
      <c r="KJ10" s="29"/>
      <c r="KK10" s="29"/>
      <c r="KL10" s="29"/>
      <c r="KM10" s="29"/>
      <c r="KN10" s="29"/>
      <c r="KO10" s="29"/>
      <c r="KP10" s="29"/>
      <c r="KQ10" s="29"/>
      <c r="KR10" s="29"/>
      <c r="KS10" s="29"/>
      <c r="KT10" s="29"/>
      <c r="KU10" s="29"/>
      <c r="KV10" s="29"/>
      <c r="KW10" s="29"/>
      <c r="KX10" s="29"/>
      <c r="KY10" s="29"/>
      <c r="KZ10" s="29"/>
      <c r="LA10" s="29"/>
      <c r="LB10" s="29"/>
      <c r="LC10" s="29"/>
      <c r="LD10" s="29"/>
      <c r="LE10" s="29"/>
      <c r="LF10" s="29"/>
      <c r="LG10" s="29"/>
      <c r="LH10" s="29"/>
      <c r="LI10" s="29"/>
      <c r="LJ10" s="29"/>
      <c r="LK10" s="29"/>
      <c r="LL10" s="29"/>
      <c r="LM10" s="29"/>
      <c r="LN10" s="29"/>
      <c r="LO10" s="29"/>
      <c r="LP10" s="29"/>
      <c r="LQ10" s="29"/>
      <c r="LR10" s="29"/>
      <c r="LS10" s="29"/>
      <c r="LT10" s="29"/>
      <c r="LU10" s="29"/>
      <c r="LV10" s="29"/>
      <c r="LW10" s="29"/>
      <c r="LX10" s="29"/>
      <c r="LY10" s="29"/>
      <c r="LZ10" s="29"/>
      <c r="MA10" s="29"/>
      <c r="MB10" s="29"/>
      <c r="MC10" s="29"/>
      <c r="MD10" s="29"/>
      <c r="ME10" s="29"/>
      <c r="MF10" s="29"/>
      <c r="MG10" s="29"/>
      <c r="MH10" s="29"/>
      <c r="MI10" s="29"/>
      <c r="MJ10" s="29"/>
      <c r="MK10" s="29"/>
      <c r="ML10" s="29"/>
      <c r="MM10" s="29"/>
      <c r="MN10" s="29"/>
      <c r="MO10" s="29"/>
      <c r="MP10" s="29"/>
      <c r="MQ10" s="29"/>
      <c r="MR10" s="29"/>
      <c r="MS10" s="29"/>
      <c r="MT10" s="29"/>
      <c r="MU10" s="29"/>
      <c r="MV10" s="29"/>
      <c r="MW10" s="29"/>
      <c r="MX10" s="29"/>
      <c r="MY10" s="29"/>
      <c r="MZ10" s="29"/>
      <c r="NA10" s="29"/>
      <c r="NB10" s="29"/>
      <c r="NC10" s="29"/>
      <c r="ND10" s="29"/>
      <c r="NE10" s="29"/>
      <c r="NF10" s="29"/>
      <c r="NG10" s="29"/>
      <c r="NH10" s="29"/>
      <c r="NI10" s="29"/>
      <c r="NJ10" s="29"/>
      <c r="NK10" s="29"/>
      <c r="NL10" s="29"/>
      <c r="NM10" s="29"/>
      <c r="NN10" s="29"/>
      <c r="NO10" s="29"/>
      <c r="NP10" s="29"/>
      <c r="NQ10" s="29"/>
      <c r="NR10" s="29"/>
      <c r="NS10" s="29"/>
      <c r="NT10" s="29"/>
      <c r="NU10" s="29"/>
      <c r="NV10" s="29"/>
      <c r="NW10" s="29"/>
      <c r="NX10" s="29"/>
      <c r="NY10" s="29"/>
      <c r="NZ10" s="29"/>
      <c r="OA10" s="29"/>
      <c r="OB10" s="29"/>
      <c r="OC10" s="29"/>
      <c r="OD10" s="29"/>
      <c r="OE10" s="29"/>
      <c r="OF10" s="29"/>
      <c r="OG10" s="29"/>
      <c r="OH10" s="29"/>
      <c r="OI10" s="29"/>
      <c r="OJ10" s="29"/>
      <c r="OK10" s="29"/>
      <c r="OL10" s="29"/>
      <c r="OM10" s="29"/>
      <c r="ON10" s="29"/>
      <c r="OO10" s="29"/>
      <c r="OP10" s="29"/>
      <c r="OQ10" s="29"/>
      <c r="OR10" s="29"/>
      <c r="OS10" s="29"/>
      <c r="OT10" s="29"/>
      <c r="OU10" s="29"/>
      <c r="OV10" s="29"/>
      <c r="OW10" s="29"/>
      <c r="OX10" s="29"/>
      <c r="OY10" s="29"/>
      <c r="OZ10" s="29"/>
      <c r="PA10" s="29"/>
      <c r="PB10" s="29"/>
      <c r="PC10" s="29"/>
      <c r="PD10" s="29"/>
      <c r="PE10" s="29"/>
      <c r="PF10" s="29"/>
      <c r="PG10" s="29"/>
      <c r="PH10" s="29"/>
      <c r="PI10" s="29"/>
      <c r="PJ10" s="29"/>
      <c r="PK10" s="29"/>
      <c r="PL10" s="29"/>
      <c r="PM10" s="29"/>
      <c r="PN10" s="29"/>
      <c r="PO10" s="29"/>
      <c r="PP10" s="29"/>
      <c r="PQ10" s="29"/>
      <c r="PR10" s="29"/>
      <c r="PS10" s="29"/>
      <c r="PT10" s="29"/>
      <c r="PU10" s="29"/>
      <c r="PV10" s="29"/>
      <c r="PW10" s="29"/>
      <c r="PX10" s="29"/>
      <c r="PY10" s="29"/>
      <c r="PZ10" s="29"/>
      <c r="QA10" s="29"/>
      <c r="QB10" s="29"/>
      <c r="QC10" s="29"/>
      <c r="QD10" s="29"/>
      <c r="QE10" s="29"/>
      <c r="QF10" s="29"/>
      <c r="QG10" s="29"/>
      <c r="QH10" s="29"/>
      <c r="QI10" s="29"/>
      <c r="QJ10" s="29"/>
      <c r="QK10" s="29"/>
      <c r="QL10" s="29"/>
      <c r="QM10" s="29"/>
      <c r="QN10" s="29"/>
      <c r="QO10" s="29"/>
      <c r="QP10" s="29"/>
      <c r="QQ10" s="29"/>
      <c r="QR10" s="29"/>
      <c r="QS10" s="29"/>
      <c r="QT10" s="29"/>
      <c r="QU10" s="29"/>
      <c r="QV10" s="29"/>
      <c r="QW10" s="29"/>
      <c r="QX10" s="29"/>
      <c r="QY10" s="29"/>
      <c r="QZ10" s="29"/>
      <c r="RA10" s="29"/>
      <c r="RB10" s="29"/>
      <c r="RC10" s="29"/>
      <c r="RD10" s="29"/>
      <c r="RE10" s="29"/>
      <c r="RF10" s="29"/>
      <c r="RG10" s="29"/>
      <c r="RH10" s="29"/>
      <c r="RI10" s="29"/>
      <c r="RJ10" s="29"/>
      <c r="RK10" s="29"/>
      <c r="RL10" s="29"/>
      <c r="RM10" s="29"/>
      <c r="RN10" s="29"/>
      <c r="RO10" s="29"/>
      <c r="RP10" s="29"/>
      <c r="RQ10" s="29"/>
      <c r="RR10" s="29"/>
      <c r="RS10" s="29"/>
      <c r="RT10" s="29"/>
      <c r="RU10" s="29"/>
      <c r="RV10" s="29"/>
      <c r="RW10" s="29"/>
      <c r="RX10" s="29"/>
      <c r="RY10" s="29"/>
      <c r="RZ10" s="29"/>
      <c r="SA10" s="29"/>
      <c r="SB10" s="29"/>
      <c r="SC10" s="29"/>
      <c r="SD10" s="29"/>
      <c r="SE10" s="29"/>
      <c r="SF10" s="29"/>
      <c r="SG10" s="29"/>
      <c r="SH10" s="29"/>
      <c r="SI10" s="29"/>
      <c r="SJ10" s="29"/>
      <c r="SK10" s="29"/>
      <c r="SL10" s="29"/>
      <c r="SM10" s="29"/>
      <c r="SN10" s="29"/>
      <c r="SO10" s="29"/>
      <c r="SP10" s="29"/>
      <c r="SQ10" s="29"/>
      <c r="SR10" s="29"/>
      <c r="SS10" s="29"/>
      <c r="ST10" s="29"/>
      <c r="SU10" s="29"/>
      <c r="SV10" s="29"/>
      <c r="SW10" s="29"/>
      <c r="SX10" s="29"/>
      <c r="SY10" s="29"/>
      <c r="SZ10" s="29"/>
      <c r="TA10" s="29"/>
      <c r="TB10" s="29"/>
      <c r="TC10" s="29"/>
      <c r="TD10" s="29"/>
      <c r="TE10" s="29"/>
      <c r="TF10" s="29"/>
      <c r="TG10" s="29"/>
      <c r="TH10" s="29"/>
      <c r="TI10" s="29"/>
      <c r="TJ10" s="29"/>
      <c r="TK10" s="29"/>
      <c r="TL10" s="29"/>
      <c r="TM10" s="29"/>
      <c r="TN10" s="29"/>
      <c r="TO10" s="29"/>
      <c r="TP10" s="29"/>
      <c r="TQ10" s="29"/>
      <c r="TR10" s="29"/>
      <c r="TS10" s="29"/>
      <c r="TT10" s="29"/>
      <c r="TU10" s="29"/>
      <c r="TV10" s="29"/>
      <c r="TW10" s="29"/>
      <c r="TX10" s="29"/>
      <c r="TY10" s="29"/>
      <c r="TZ10" s="29"/>
      <c r="UA10" s="29"/>
      <c r="UB10" s="29"/>
      <c r="UC10" s="29"/>
      <c r="UD10" s="29"/>
      <c r="UE10" s="29"/>
      <c r="UF10" s="29"/>
      <c r="UG10" s="29"/>
      <c r="UH10" s="29"/>
      <c r="UI10" s="29"/>
      <c r="UJ10" s="29"/>
      <c r="UK10" s="29"/>
      <c r="UL10" s="29"/>
      <c r="UM10" s="29"/>
      <c r="UN10" s="29"/>
      <c r="UO10" s="29"/>
      <c r="UP10" s="29"/>
      <c r="UQ10" s="29"/>
      <c r="UR10" s="29"/>
      <c r="US10" s="29"/>
      <c r="UT10" s="29"/>
      <c r="UU10" s="29"/>
      <c r="UV10" s="29"/>
      <c r="UW10" s="29"/>
      <c r="UX10" s="29"/>
      <c r="UY10" s="29"/>
      <c r="UZ10" s="29"/>
      <c r="VA10" s="29"/>
      <c r="VB10" s="29"/>
      <c r="VC10" s="29"/>
      <c r="VD10" s="29"/>
      <c r="VE10" s="29"/>
      <c r="VF10" s="29"/>
      <c r="VG10" s="29"/>
      <c r="VH10" s="29"/>
      <c r="VI10" s="29"/>
      <c r="VJ10" s="29"/>
      <c r="VK10" s="29"/>
      <c r="VL10" s="29"/>
      <c r="VM10" s="29"/>
      <c r="VN10" s="29"/>
      <c r="VO10" s="29"/>
      <c r="VP10" s="29"/>
      <c r="VQ10" s="29"/>
      <c r="VR10" s="29"/>
      <c r="VS10" s="29"/>
      <c r="VT10" s="29"/>
      <c r="VU10" s="29"/>
      <c r="VV10" s="29"/>
      <c r="VW10" s="29"/>
      <c r="VX10" s="29"/>
      <c r="VY10" s="29"/>
      <c r="VZ10" s="29"/>
      <c r="WA10" s="29"/>
      <c r="WB10" s="29"/>
      <c r="WC10" s="29"/>
      <c r="WD10" s="29"/>
      <c r="WE10" s="29"/>
      <c r="WF10" s="29"/>
      <c r="WG10" s="29"/>
      <c r="WH10" s="29"/>
      <c r="WI10" s="29"/>
      <c r="WJ10" s="29"/>
      <c r="WK10" s="29"/>
      <c r="WL10" s="29"/>
      <c r="WM10" s="29"/>
      <c r="WN10" s="29"/>
      <c r="WO10" s="29"/>
      <c r="WP10" s="29"/>
      <c r="WQ10" s="29"/>
      <c r="WR10" s="29"/>
      <c r="WS10" s="29"/>
      <c r="WT10" s="29"/>
      <c r="WU10" s="29"/>
      <c r="WV10" s="29"/>
      <c r="WW10" s="29"/>
      <c r="WX10" s="29"/>
      <c r="WY10" s="29"/>
      <c r="WZ10" s="29"/>
      <c r="XA10" s="29"/>
      <c r="XB10" s="29"/>
      <c r="XC10" s="29"/>
      <c r="XD10" s="29"/>
      <c r="XE10" s="29"/>
      <c r="XF10" s="29"/>
      <c r="XG10" s="29"/>
      <c r="XH10" s="29"/>
      <c r="XI10" s="29"/>
      <c r="XJ10" s="29"/>
      <c r="XK10" s="29"/>
      <c r="XL10" s="29"/>
      <c r="XM10" s="29"/>
      <c r="XN10" s="29"/>
      <c r="XO10" s="29"/>
      <c r="XP10" s="29"/>
      <c r="XQ10" s="29"/>
      <c r="XR10" s="29"/>
      <c r="XS10" s="29"/>
      <c r="XT10" s="29"/>
      <c r="XU10" s="29"/>
      <c r="XV10" s="29"/>
      <c r="XW10" s="29"/>
      <c r="XX10" s="29"/>
      <c r="XY10" s="29"/>
      <c r="XZ10" s="29"/>
      <c r="YA10" s="29"/>
      <c r="YB10" s="29"/>
      <c r="YC10" s="29"/>
      <c r="YD10" s="29"/>
      <c r="YE10" s="29"/>
      <c r="YF10" s="29"/>
      <c r="YG10" s="29"/>
      <c r="YH10" s="29"/>
      <c r="YI10" s="29"/>
      <c r="YJ10" s="29"/>
      <c r="YK10" s="29"/>
      <c r="YL10" s="29"/>
      <c r="YM10" s="29"/>
      <c r="YN10" s="29"/>
      <c r="YO10" s="29"/>
      <c r="YP10" s="29"/>
      <c r="YQ10" s="29"/>
      <c r="YR10" s="29"/>
      <c r="YS10" s="29"/>
      <c r="YT10" s="29"/>
      <c r="YU10" s="29"/>
      <c r="YV10" s="29"/>
      <c r="YW10" s="29"/>
      <c r="YX10" s="29"/>
      <c r="YY10" s="29"/>
      <c r="YZ10" s="29"/>
      <c r="ZA10" s="29"/>
      <c r="ZB10" s="29"/>
      <c r="ZC10" s="29"/>
      <c r="ZD10" s="29"/>
      <c r="ZE10" s="29"/>
      <c r="ZF10" s="29"/>
      <c r="ZG10" s="29"/>
      <c r="ZH10" s="29"/>
      <c r="ZI10" s="29"/>
      <c r="ZJ10" s="29"/>
      <c r="ZK10" s="29"/>
      <c r="ZL10" s="29"/>
      <c r="ZM10" s="29"/>
      <c r="ZN10" s="29"/>
      <c r="ZO10" s="29"/>
      <c r="ZP10" s="29"/>
      <c r="ZQ10" s="29"/>
      <c r="ZR10" s="29"/>
      <c r="ZS10" s="29"/>
      <c r="ZT10" s="29"/>
      <c r="ZU10" s="29"/>
      <c r="ZV10" s="29"/>
      <c r="ZW10" s="29"/>
      <c r="ZX10" s="29"/>
      <c r="ZY10" s="29"/>
      <c r="ZZ10" s="29"/>
      <c r="AAA10" s="29"/>
      <c r="AAB10" s="29"/>
      <c r="AAC10" s="29"/>
      <c r="AAD10" s="29"/>
      <c r="AAE10" s="29"/>
      <c r="AAF10" s="29"/>
      <c r="AAG10" s="29"/>
      <c r="AAH10" s="29"/>
      <c r="AAI10" s="29"/>
      <c r="AAJ10" s="29"/>
      <c r="AAK10" s="29"/>
      <c r="AAL10" s="29"/>
      <c r="AAM10" s="29"/>
      <c r="AAN10" s="29"/>
      <c r="AAO10" s="29"/>
      <c r="AAP10" s="29"/>
      <c r="AAQ10" s="29"/>
      <c r="AAR10" s="29"/>
      <c r="AAS10" s="29"/>
      <c r="AAT10" s="29"/>
      <c r="AAU10" s="29"/>
      <c r="AAV10" s="29"/>
      <c r="AAW10" s="29"/>
      <c r="AAX10" s="29"/>
      <c r="AAY10" s="29"/>
      <c r="AAZ10" s="29"/>
      <c r="ABA10" s="29"/>
      <c r="ABB10" s="29"/>
      <c r="ABC10" s="29"/>
      <c r="ABD10" s="29"/>
      <c r="ABE10" s="29"/>
      <c r="ABF10" s="29"/>
      <c r="ABG10" s="29"/>
      <c r="ABH10" s="29"/>
      <c r="ABI10" s="29"/>
      <c r="ABJ10" s="29"/>
      <c r="ABK10" s="29"/>
      <c r="ABL10" s="29"/>
      <c r="ABM10" s="29"/>
      <c r="ABN10" s="29"/>
      <c r="ABO10" s="29"/>
      <c r="ABP10" s="29"/>
      <c r="ABQ10" s="29"/>
      <c r="ABR10" s="29"/>
      <c r="ABS10" s="29"/>
      <c r="ABT10" s="29"/>
      <c r="ABU10" s="29"/>
      <c r="ABV10" s="29"/>
      <c r="ABW10" s="29"/>
      <c r="ABX10" s="29"/>
      <c r="ABY10" s="29"/>
      <c r="ABZ10" s="29"/>
      <c r="ACA10" s="29"/>
      <c r="ACB10" s="29"/>
      <c r="ACC10" s="29"/>
      <c r="ACD10" s="29"/>
      <c r="ACE10" s="29"/>
      <c r="ACF10" s="29"/>
      <c r="ACG10" s="29"/>
      <c r="ACH10" s="29"/>
      <c r="ACI10" s="29"/>
      <c r="ACJ10" s="29"/>
      <c r="ACK10" s="29"/>
      <c r="ACL10" s="29"/>
      <c r="ACM10" s="29"/>
      <c r="ACN10" s="29"/>
      <c r="ACO10" s="29"/>
      <c r="ACP10" s="29"/>
      <c r="ACQ10" s="29"/>
      <c r="ACR10" s="29"/>
      <c r="ACS10" s="29"/>
      <c r="ACT10" s="29"/>
      <c r="ACU10" s="29"/>
      <c r="ACV10" s="29"/>
      <c r="ACW10" s="29"/>
      <c r="ACX10" s="29"/>
      <c r="ACY10" s="29"/>
      <c r="ACZ10" s="29"/>
      <c r="ADA10" s="29"/>
      <c r="ADB10" s="29"/>
      <c r="ADC10" s="29"/>
      <c r="ADD10" s="29"/>
      <c r="ADE10" s="29"/>
      <c r="ADF10" s="29"/>
      <c r="ADG10" s="29"/>
      <c r="ADH10" s="29"/>
      <c r="ADI10" s="29"/>
      <c r="ADJ10" s="29"/>
      <c r="ADK10" s="29"/>
      <c r="ADL10" s="29"/>
      <c r="ADM10" s="29"/>
      <c r="ADN10" s="29"/>
      <c r="ADO10" s="29"/>
      <c r="ADP10" s="29"/>
      <c r="ADQ10" s="29"/>
      <c r="ADR10" s="29"/>
      <c r="ADS10" s="29"/>
      <c r="ADT10" s="29"/>
      <c r="ADU10" s="29"/>
      <c r="ADV10" s="29"/>
      <c r="ADW10" s="29"/>
      <c r="ADX10" s="29"/>
      <c r="ADY10" s="29"/>
      <c r="ADZ10" s="29"/>
      <c r="AEA10" s="29"/>
      <c r="AEB10" s="29"/>
      <c r="AEC10" s="29"/>
      <c r="AED10" s="29"/>
      <c r="AEE10" s="29"/>
      <c r="AEF10" s="29"/>
      <c r="AEG10" s="29"/>
      <c r="AEH10" s="29"/>
      <c r="AEI10" s="29"/>
      <c r="AEJ10" s="29"/>
      <c r="AEK10" s="29"/>
      <c r="AEL10" s="29"/>
      <c r="AEM10" s="29"/>
      <c r="AEN10" s="29"/>
      <c r="AEO10" s="29"/>
      <c r="AEP10" s="29"/>
      <c r="AEQ10" s="29"/>
      <c r="AER10" s="29"/>
      <c r="AES10" s="29"/>
      <c r="AET10" s="29"/>
      <c r="AEU10" s="29"/>
      <c r="AEV10" s="29"/>
      <c r="AEW10" s="29"/>
      <c r="AEX10" s="29"/>
      <c r="AEY10" s="29"/>
      <c r="AEZ10" s="29"/>
      <c r="AFA10" s="29"/>
      <c r="AFB10" s="29"/>
      <c r="AFC10" s="29"/>
      <c r="AFD10" s="29"/>
      <c r="AFE10" s="29"/>
      <c r="AFF10" s="29"/>
      <c r="AFG10" s="29"/>
      <c r="AFH10" s="29"/>
      <c r="AFI10" s="29"/>
      <c r="AFJ10" s="29"/>
      <c r="AFK10" s="29"/>
      <c r="AFL10" s="29"/>
      <c r="AFM10" s="29"/>
      <c r="AFN10" s="29"/>
      <c r="AFO10" s="29"/>
      <c r="AFP10" s="29"/>
      <c r="AFQ10" s="29"/>
      <c r="AFR10" s="29"/>
      <c r="AFS10" s="29"/>
      <c r="AFT10" s="29"/>
      <c r="AFU10" s="29"/>
      <c r="AFV10" s="29"/>
      <c r="AFW10" s="29"/>
      <c r="AFX10" s="29"/>
      <c r="AFY10" s="29"/>
      <c r="AFZ10" s="29"/>
      <c r="AGA10" s="29"/>
      <c r="AGB10" s="29"/>
      <c r="AGC10" s="29"/>
      <c r="AGD10" s="29"/>
      <c r="AGE10" s="29"/>
      <c r="AGF10" s="29"/>
      <c r="AGG10" s="29"/>
      <c r="AGH10" s="29"/>
      <c r="AGI10" s="29"/>
      <c r="AGJ10" s="29"/>
      <c r="AGK10" s="29"/>
      <c r="AGL10" s="29"/>
      <c r="AGM10" s="29"/>
      <c r="AGN10" s="29"/>
      <c r="AGO10" s="29"/>
      <c r="AGP10" s="29"/>
      <c r="AGQ10" s="29"/>
      <c r="AGR10" s="29"/>
      <c r="AGS10" s="29"/>
      <c r="AGT10" s="29"/>
      <c r="AGU10" s="29"/>
      <c r="AGV10" s="29"/>
      <c r="AGW10" s="29"/>
      <c r="AGX10" s="29"/>
      <c r="AGY10" s="29"/>
      <c r="AGZ10" s="29"/>
      <c r="AHA10" s="29"/>
      <c r="AHB10" s="29"/>
      <c r="AHC10" s="29"/>
      <c r="AHD10" s="29"/>
      <c r="AHE10" s="29"/>
      <c r="AHF10" s="29"/>
      <c r="AHG10" s="29"/>
      <c r="AHH10" s="29"/>
      <c r="AHI10" s="29"/>
      <c r="AHJ10" s="29"/>
      <c r="AHK10" s="29"/>
      <c r="AHL10" s="29"/>
      <c r="AHM10" s="29"/>
      <c r="AHN10" s="29"/>
      <c r="AHO10" s="29"/>
      <c r="AHP10" s="29"/>
      <c r="AHQ10" s="29"/>
      <c r="AHR10" s="29"/>
      <c r="AHS10" s="29"/>
      <c r="AHT10" s="29"/>
      <c r="AHU10" s="29"/>
      <c r="AHV10" s="29"/>
      <c r="AHW10" s="29"/>
      <c r="AHX10" s="29"/>
      <c r="AHY10" s="29"/>
      <c r="AHZ10" s="29"/>
      <c r="AIA10" s="29"/>
      <c r="AIB10" s="29"/>
      <c r="AIC10" s="29"/>
      <c r="AID10" s="29"/>
      <c r="AIE10" s="29"/>
      <c r="AIF10" s="29"/>
      <c r="AIG10" s="29"/>
      <c r="AIH10" s="29"/>
      <c r="AII10" s="29"/>
      <c r="AIJ10" s="29"/>
      <c r="AIK10" s="29"/>
      <c r="AIL10" s="29"/>
      <c r="AIM10" s="29"/>
      <c r="AIN10" s="29"/>
      <c r="AIO10" s="29"/>
      <c r="AIP10" s="29"/>
      <c r="AIQ10" s="29"/>
      <c r="AIR10" s="29"/>
      <c r="AIS10" s="29"/>
      <c r="AIT10" s="29"/>
      <c r="AIU10" s="29"/>
      <c r="AIV10" s="29"/>
      <c r="AIW10" s="29"/>
      <c r="AIX10" s="29"/>
      <c r="AIY10" s="29"/>
      <c r="AIZ10" s="29"/>
      <c r="AJA10" s="29"/>
      <c r="AJB10" s="29"/>
      <c r="AJC10" s="29"/>
      <c r="AJD10" s="29"/>
      <c r="AJE10" s="29"/>
      <c r="AJF10" s="29"/>
      <c r="AJG10" s="29"/>
      <c r="AJH10" s="29"/>
      <c r="AJI10" s="29"/>
      <c r="AJJ10" s="29"/>
      <c r="AJK10" s="29"/>
      <c r="AJL10" s="29"/>
      <c r="AJM10" s="29"/>
      <c r="AJN10" s="29"/>
      <c r="AJO10" s="29"/>
      <c r="AJP10" s="29"/>
      <c r="AJQ10" s="29"/>
      <c r="AJR10" s="29"/>
      <c r="AJS10" s="29"/>
      <c r="AJT10" s="29"/>
      <c r="AJU10" s="29"/>
      <c r="AJV10" s="29"/>
      <c r="AJW10" s="29"/>
      <c r="AJX10" s="29"/>
      <c r="AJY10" s="29"/>
      <c r="AJZ10" s="29"/>
      <c r="AKA10" s="29"/>
      <c r="AKB10" s="29"/>
      <c r="AKC10" s="29"/>
      <c r="AKD10" s="29"/>
      <c r="AKE10" s="29"/>
      <c r="AKF10" s="29"/>
      <c r="AKG10" s="29"/>
      <c r="AKH10" s="29"/>
      <c r="AKI10" s="29"/>
      <c r="AKJ10" s="29"/>
      <c r="AKK10" s="29"/>
      <c r="AKL10" s="29"/>
      <c r="AKM10" s="29"/>
      <c r="AKN10" s="29"/>
      <c r="AKO10" s="29"/>
      <c r="AKP10" s="29"/>
      <c r="AKQ10" s="29"/>
      <c r="AKR10" s="29"/>
      <c r="AKS10" s="29"/>
      <c r="AKT10" s="29"/>
      <c r="AKU10" s="29"/>
      <c r="AKV10" s="29"/>
      <c r="AKW10" s="29"/>
      <c r="AKX10" s="29"/>
      <c r="AKY10" s="29"/>
      <c r="AKZ10" s="29"/>
      <c r="ALA10" s="29"/>
      <c r="ALB10" s="29"/>
      <c r="ALC10" s="29"/>
      <c r="ALD10" s="29"/>
      <c r="ALE10" s="29"/>
      <c r="ALF10" s="29"/>
      <c r="ALG10" s="29"/>
      <c r="ALH10" s="29"/>
      <c r="ALI10" s="29"/>
      <c r="ALJ10" s="29"/>
      <c r="ALK10" s="29"/>
      <c r="ALL10" s="29"/>
      <c r="ALM10" s="29"/>
      <c r="ALN10" s="29"/>
      <c r="ALO10" s="29"/>
      <c r="ALP10" s="29"/>
      <c r="ALQ10" s="29"/>
      <c r="ALR10" s="29"/>
      <c r="ALS10" s="29"/>
      <c r="ALT10" s="29"/>
      <c r="ALU10" s="29"/>
      <c r="ALV10" s="29"/>
      <c r="ALW10" s="29"/>
      <c r="ALX10" s="29"/>
      <c r="ALY10" s="29"/>
      <c r="ALZ10" s="29"/>
      <c r="AMA10" s="29"/>
      <c r="AMB10" s="29"/>
      <c r="AMC10" s="29"/>
      <c r="AMD10" s="29"/>
      <c r="AME10" s="29"/>
      <c r="AMF10" s="29"/>
      <c r="AMG10" s="29"/>
      <c r="AMH10" s="29"/>
      <c r="AMI10" s="29"/>
      <c r="AMJ10" s="29"/>
      <c r="AMK10" s="29"/>
      <c r="AML10" s="29"/>
      <c r="AMM10" s="29"/>
      <c r="AMN10" s="29"/>
      <c r="AMO10" s="29"/>
      <c r="AMP10" s="29"/>
      <c r="AMQ10" s="29"/>
      <c r="AMR10" s="29"/>
      <c r="AMS10" s="29"/>
      <c r="AMT10" s="29"/>
      <c r="AMU10" s="29"/>
      <c r="AMV10" s="29"/>
      <c r="AMW10" s="29"/>
      <c r="AMX10" s="29"/>
      <c r="AMY10" s="29"/>
      <c r="AMZ10" s="29"/>
      <c r="ANA10" s="29"/>
      <c r="ANB10" s="29"/>
      <c r="ANC10" s="29"/>
      <c r="AND10" s="29"/>
      <c r="ANE10" s="29"/>
      <c r="ANF10" s="29"/>
      <c r="ANG10" s="29"/>
      <c r="ANH10" s="29"/>
      <c r="ANI10" s="29"/>
      <c r="ANJ10" s="29"/>
      <c r="ANK10" s="29"/>
      <c r="ANL10" s="29"/>
      <c r="ANM10" s="29"/>
      <c r="ANN10" s="29"/>
      <c r="ANO10" s="29"/>
      <c r="ANP10" s="29"/>
      <c r="ANQ10" s="29"/>
      <c r="ANR10" s="29"/>
      <c r="ANS10" s="29"/>
      <c r="ANT10" s="29"/>
      <c r="ANU10" s="29"/>
      <c r="ANV10" s="29"/>
      <c r="ANW10" s="29"/>
      <c r="ANX10" s="29"/>
      <c r="ANY10" s="29"/>
      <c r="ANZ10" s="29"/>
      <c r="AOA10" s="29"/>
      <c r="AOB10" s="29"/>
      <c r="AOC10" s="29"/>
      <c r="AOD10" s="29"/>
      <c r="AOE10" s="29"/>
      <c r="AOF10" s="29"/>
      <c r="AOG10" s="29"/>
      <c r="AOH10" s="29"/>
      <c r="AOI10" s="29"/>
      <c r="AOJ10" s="29"/>
      <c r="AOK10" s="29"/>
      <c r="AOL10" s="29"/>
      <c r="AOM10" s="29"/>
      <c r="AON10" s="29"/>
      <c r="AOO10" s="29"/>
      <c r="AOP10" s="29"/>
      <c r="AOQ10" s="29"/>
      <c r="AOR10" s="29"/>
      <c r="AOS10" s="29"/>
      <c r="AOT10" s="29"/>
      <c r="AOU10" s="29"/>
      <c r="AOV10" s="29"/>
      <c r="AOW10" s="29"/>
      <c r="AOX10" s="29"/>
      <c r="AOY10" s="29"/>
      <c r="AOZ10" s="29"/>
      <c r="APA10" s="29"/>
      <c r="APB10" s="29"/>
      <c r="APC10" s="29"/>
      <c r="APD10" s="29"/>
      <c r="APE10" s="29"/>
      <c r="APF10" s="29"/>
      <c r="APG10" s="29"/>
      <c r="APH10" s="29"/>
      <c r="API10" s="29"/>
      <c r="APJ10" s="29"/>
      <c r="APK10" s="29"/>
      <c r="APL10" s="29"/>
      <c r="APM10" s="29"/>
      <c r="APN10" s="29"/>
      <c r="APO10" s="29"/>
      <c r="APP10" s="29"/>
      <c r="APQ10" s="29"/>
      <c r="APR10" s="29"/>
      <c r="APS10" s="29"/>
      <c r="APT10" s="29"/>
      <c r="APU10" s="29"/>
      <c r="APV10" s="29"/>
      <c r="APW10" s="29"/>
      <c r="APX10" s="29"/>
      <c r="APY10" s="29"/>
      <c r="APZ10" s="29"/>
      <c r="AQA10" s="29"/>
      <c r="AQB10" s="29"/>
      <c r="AQC10" s="29"/>
      <c r="AQD10" s="29"/>
      <c r="AQE10" s="29"/>
      <c r="AQF10" s="29"/>
      <c r="AQG10" s="29"/>
      <c r="AQH10" s="29"/>
      <c r="AQI10" s="29"/>
      <c r="AQJ10" s="29"/>
      <c r="AQK10" s="29"/>
      <c r="AQL10" s="29"/>
      <c r="AQM10" s="29"/>
      <c r="AQN10" s="29"/>
      <c r="AQO10" s="29"/>
      <c r="AQP10" s="29"/>
      <c r="AQQ10" s="29"/>
      <c r="AQR10" s="29"/>
      <c r="AQS10" s="29"/>
      <c r="AQT10" s="29"/>
      <c r="AQU10" s="29"/>
      <c r="AQV10" s="29"/>
      <c r="AQW10" s="29"/>
      <c r="AQX10" s="29"/>
      <c r="AQY10" s="29"/>
      <c r="AQZ10" s="29"/>
      <c r="ARA10" s="29"/>
      <c r="ARB10" s="29"/>
      <c r="ARC10" s="29"/>
      <c r="ARD10" s="29"/>
      <c r="ARE10" s="29"/>
      <c r="ARF10" s="29"/>
      <c r="ARG10" s="29"/>
      <c r="ARH10" s="29"/>
      <c r="ARI10" s="29"/>
      <c r="ARJ10" s="29"/>
      <c r="ARK10" s="29"/>
      <c r="ARL10" s="29"/>
      <c r="ARM10" s="29"/>
      <c r="ARN10" s="29"/>
      <c r="ARO10" s="29"/>
      <c r="ARP10" s="29"/>
      <c r="ARQ10" s="29"/>
      <c r="ARR10" s="29"/>
      <c r="ARS10" s="29"/>
      <c r="ART10" s="29"/>
      <c r="ARU10" s="29"/>
      <c r="ARV10" s="29"/>
      <c r="ARW10" s="29"/>
      <c r="ARX10" s="29"/>
      <c r="ARY10" s="29"/>
      <c r="ARZ10" s="29"/>
      <c r="ASA10" s="29"/>
      <c r="ASB10" s="29"/>
      <c r="ASC10" s="29"/>
      <c r="ASD10" s="29"/>
      <c r="ASE10" s="29"/>
      <c r="ASF10" s="29"/>
      <c r="ASG10" s="29"/>
      <c r="ASH10" s="29"/>
      <c r="ASI10" s="29"/>
      <c r="ASJ10" s="29"/>
      <c r="ASK10" s="29"/>
      <c r="ASL10" s="29"/>
      <c r="ASM10" s="29"/>
      <c r="ASN10" s="29"/>
      <c r="ASO10" s="29"/>
      <c r="ASP10" s="29"/>
      <c r="ASQ10" s="29"/>
      <c r="ASR10" s="29"/>
      <c r="ASS10" s="29"/>
      <c r="AST10" s="29"/>
      <c r="ASU10" s="29"/>
      <c r="ASV10" s="29"/>
      <c r="ASW10" s="29"/>
      <c r="ASX10" s="29"/>
      <c r="ASY10" s="29"/>
      <c r="ASZ10" s="29"/>
      <c r="ATA10" s="29"/>
      <c r="ATB10" s="29"/>
      <c r="ATC10" s="29"/>
      <c r="ATD10" s="29"/>
      <c r="ATE10" s="29"/>
      <c r="ATF10" s="29"/>
      <c r="ATG10" s="29"/>
      <c r="ATH10" s="29"/>
      <c r="ATI10" s="29"/>
      <c r="ATJ10" s="29"/>
      <c r="ATK10" s="29"/>
      <c r="ATL10" s="29"/>
      <c r="ATM10" s="29"/>
      <c r="ATN10" s="29"/>
      <c r="ATO10" s="29"/>
      <c r="ATP10" s="29"/>
      <c r="ATQ10" s="29"/>
      <c r="ATR10" s="29"/>
      <c r="ATS10" s="29"/>
      <c r="ATT10" s="29"/>
      <c r="ATU10" s="29"/>
      <c r="ATV10" s="29"/>
      <c r="ATW10" s="29"/>
      <c r="ATX10" s="29"/>
      <c r="ATY10" s="29"/>
      <c r="ATZ10" s="29"/>
      <c r="AUA10" s="29"/>
      <c r="AUB10" s="29"/>
      <c r="AUC10" s="29"/>
      <c r="AUD10" s="29"/>
      <c r="AUE10" s="29"/>
      <c r="AUF10" s="29"/>
      <c r="AUG10" s="29"/>
      <c r="AUH10" s="29"/>
      <c r="AUI10" s="29"/>
      <c r="AUJ10" s="29"/>
      <c r="AUK10" s="29"/>
      <c r="AUL10" s="29"/>
      <c r="AUM10" s="29"/>
      <c r="AUN10" s="29"/>
      <c r="AUO10" s="29"/>
      <c r="AUP10" s="29"/>
      <c r="AUQ10" s="29"/>
      <c r="AUR10" s="29"/>
      <c r="AUS10" s="29"/>
      <c r="AUT10" s="29"/>
      <c r="AUU10" s="29"/>
      <c r="AUV10" s="29"/>
      <c r="AUW10" s="29"/>
      <c r="AUX10" s="29"/>
      <c r="AUY10" s="29"/>
      <c r="AUZ10" s="29"/>
      <c r="AVA10" s="29"/>
      <c r="AVB10" s="29"/>
      <c r="AVC10" s="29"/>
      <c r="AVD10" s="29"/>
      <c r="AVE10" s="29"/>
      <c r="AVF10" s="29"/>
      <c r="AVG10" s="29"/>
      <c r="AVH10" s="29"/>
      <c r="AVI10" s="29"/>
      <c r="AVJ10" s="29"/>
      <c r="AVK10" s="29"/>
      <c r="AVL10" s="29"/>
      <c r="AVM10" s="29"/>
      <c r="AVN10" s="29"/>
      <c r="AVO10" s="29"/>
      <c r="AVP10" s="29"/>
      <c r="AVQ10" s="29"/>
      <c r="AVR10" s="29"/>
      <c r="AVS10" s="29"/>
      <c r="AVT10" s="29"/>
      <c r="AVU10" s="29"/>
      <c r="AVV10" s="29"/>
      <c r="AVW10" s="29"/>
      <c r="AVX10" s="29"/>
      <c r="AVY10" s="29"/>
      <c r="AVZ10" s="29"/>
      <c r="AWA10" s="29"/>
      <c r="AWB10" s="29"/>
      <c r="AWC10" s="29"/>
      <c r="AWD10" s="29"/>
      <c r="AWE10" s="29"/>
      <c r="AWF10" s="29"/>
      <c r="AWG10" s="29"/>
      <c r="AWH10" s="29"/>
      <c r="AWI10" s="29"/>
      <c r="AWJ10" s="29"/>
      <c r="AWK10" s="29"/>
      <c r="AWL10" s="29"/>
      <c r="AWM10" s="29"/>
      <c r="AWN10" s="29"/>
      <c r="AWO10" s="29"/>
      <c r="AWP10" s="29"/>
      <c r="AWQ10" s="29"/>
      <c r="AWR10" s="29"/>
      <c r="AWS10" s="29"/>
      <c r="AWT10" s="29"/>
      <c r="AWU10" s="29"/>
      <c r="AWV10" s="29"/>
      <c r="AWW10" s="29"/>
      <c r="AWX10" s="29"/>
      <c r="AWY10" s="29"/>
      <c r="AWZ10" s="29"/>
      <c r="AXA10" s="29"/>
      <c r="AXB10" s="29"/>
      <c r="AXC10" s="29"/>
      <c r="AXD10" s="29"/>
      <c r="AXE10" s="29"/>
      <c r="AXF10" s="29"/>
      <c r="AXG10" s="29"/>
      <c r="AXH10" s="29"/>
      <c r="AXI10" s="29"/>
      <c r="AXJ10" s="29"/>
      <c r="AXK10" s="29"/>
      <c r="AXL10" s="29"/>
      <c r="AXM10" s="29"/>
      <c r="AXN10" s="29"/>
      <c r="AXO10" s="29"/>
      <c r="AXP10" s="29"/>
      <c r="AXQ10" s="29"/>
      <c r="AXR10" s="29"/>
      <c r="AXS10" s="29"/>
      <c r="AXT10" s="29"/>
      <c r="AXU10" s="29"/>
      <c r="AXV10" s="29"/>
      <c r="AXW10" s="29"/>
      <c r="AXX10" s="29"/>
      <c r="AXY10" s="29"/>
      <c r="AXZ10" s="29"/>
      <c r="AYA10" s="29"/>
      <c r="AYB10" s="29"/>
      <c r="AYC10" s="29"/>
      <c r="AYD10" s="29"/>
      <c r="AYE10" s="29"/>
      <c r="AYF10" s="29"/>
      <c r="AYG10" s="29"/>
      <c r="AYH10" s="29"/>
      <c r="AYI10" s="29"/>
      <c r="AYJ10" s="29"/>
      <c r="AYK10" s="29"/>
      <c r="AYL10" s="29"/>
      <c r="AYM10" s="29"/>
      <c r="AYN10" s="29"/>
      <c r="AYO10" s="29"/>
      <c r="AYP10" s="29"/>
      <c r="AYQ10" s="29"/>
      <c r="AYR10" s="29"/>
      <c r="AYS10" s="29"/>
      <c r="AYT10" s="29"/>
      <c r="AYU10" s="29"/>
      <c r="AYV10" s="29"/>
      <c r="AYW10" s="29"/>
      <c r="AYX10" s="29"/>
      <c r="AYY10" s="29"/>
      <c r="AYZ10" s="29"/>
      <c r="AZA10" s="29"/>
      <c r="AZB10" s="29"/>
      <c r="AZC10" s="29"/>
      <c r="AZD10" s="29"/>
      <c r="AZE10" s="29"/>
      <c r="AZF10" s="29"/>
      <c r="AZG10" s="29"/>
      <c r="AZH10" s="29"/>
      <c r="AZI10" s="29"/>
      <c r="AZJ10" s="29"/>
      <c r="AZK10" s="29"/>
      <c r="AZL10" s="29"/>
      <c r="AZM10" s="29"/>
      <c r="AZN10" s="29"/>
      <c r="AZO10" s="29"/>
      <c r="AZP10" s="29"/>
      <c r="AZQ10" s="29"/>
      <c r="AZR10" s="29"/>
      <c r="AZS10" s="29"/>
      <c r="AZT10" s="29"/>
      <c r="AZU10" s="29"/>
      <c r="AZV10" s="29"/>
      <c r="AZW10" s="29"/>
      <c r="AZX10" s="29"/>
      <c r="AZY10" s="29"/>
      <c r="AZZ10" s="29"/>
      <c r="BAA10" s="29"/>
      <c r="BAB10" s="29"/>
      <c r="BAC10" s="29"/>
      <c r="BAD10" s="29"/>
      <c r="BAE10" s="29"/>
      <c r="BAF10" s="29"/>
      <c r="BAG10" s="29"/>
      <c r="BAH10" s="29"/>
      <c r="BAI10" s="29"/>
      <c r="BAJ10" s="29"/>
      <c r="BAK10" s="29"/>
      <c r="BAL10" s="29"/>
      <c r="BAM10" s="29"/>
      <c r="BAN10" s="29"/>
      <c r="BAO10" s="29"/>
      <c r="BAP10" s="29"/>
      <c r="BAQ10" s="29"/>
      <c r="BAR10" s="29"/>
      <c r="BAS10" s="29"/>
      <c r="BAT10" s="29"/>
      <c r="BAU10" s="29"/>
      <c r="BAV10" s="29"/>
      <c r="BAW10" s="29"/>
      <c r="BAX10" s="29"/>
      <c r="BAY10" s="29"/>
      <c r="BAZ10" s="29"/>
      <c r="BBA10" s="29"/>
      <c r="BBB10" s="29"/>
      <c r="BBC10" s="29"/>
      <c r="BBD10" s="29"/>
      <c r="BBE10" s="29"/>
      <c r="BBF10" s="29"/>
      <c r="BBG10" s="29"/>
      <c r="BBH10" s="29"/>
      <c r="BBI10" s="29"/>
      <c r="BBJ10" s="29"/>
      <c r="BBK10" s="29"/>
      <c r="BBL10" s="29"/>
      <c r="BBM10" s="29"/>
      <c r="BBN10" s="29"/>
      <c r="BBO10" s="29"/>
      <c r="BBP10" s="29"/>
      <c r="BBQ10" s="29"/>
      <c r="BBR10" s="29"/>
      <c r="BBS10" s="29"/>
      <c r="BBT10" s="29"/>
      <c r="BBU10" s="29"/>
      <c r="BBV10" s="29"/>
      <c r="BBW10" s="29"/>
      <c r="BBX10" s="29"/>
      <c r="BBY10" s="29"/>
      <c r="BBZ10" s="29"/>
      <c r="BCA10" s="29"/>
      <c r="BCB10" s="29"/>
      <c r="BCC10" s="29"/>
      <c r="BCD10" s="29"/>
      <c r="BCE10" s="29"/>
      <c r="BCF10" s="29"/>
      <c r="BCG10" s="29"/>
      <c r="BCH10" s="29"/>
      <c r="BCI10" s="29"/>
      <c r="BCJ10" s="29"/>
      <c r="BCK10" s="29"/>
      <c r="BCL10" s="29"/>
      <c r="BCM10" s="29"/>
      <c r="BCN10" s="29"/>
      <c r="BCO10" s="29"/>
      <c r="BCP10" s="29"/>
      <c r="BCQ10" s="29"/>
      <c r="BCR10" s="29"/>
      <c r="BCS10" s="29"/>
      <c r="BCT10" s="29"/>
      <c r="BCU10" s="29"/>
      <c r="BCV10" s="29"/>
      <c r="BCW10" s="29"/>
      <c r="BCX10" s="29"/>
      <c r="BCY10" s="29"/>
      <c r="BCZ10" s="29"/>
      <c r="BDA10" s="29"/>
      <c r="BDB10" s="29"/>
      <c r="BDC10" s="29"/>
      <c r="BDD10" s="29"/>
      <c r="BDE10" s="29"/>
      <c r="BDF10" s="29"/>
      <c r="BDG10" s="29"/>
      <c r="BDH10" s="29"/>
      <c r="BDI10" s="29"/>
      <c r="BDJ10" s="29"/>
      <c r="BDK10" s="29"/>
      <c r="BDL10" s="29"/>
      <c r="BDM10" s="29"/>
      <c r="BDN10" s="29"/>
      <c r="BDO10" s="29"/>
      <c r="BDP10" s="29"/>
      <c r="BDQ10" s="29"/>
      <c r="BDR10" s="29"/>
      <c r="BDS10" s="29"/>
      <c r="BDT10" s="29"/>
      <c r="BDU10" s="29"/>
      <c r="BDV10" s="29"/>
      <c r="BDW10" s="29"/>
      <c r="BDX10" s="29"/>
      <c r="BDY10" s="29"/>
      <c r="BDZ10" s="29"/>
      <c r="BEA10" s="29"/>
      <c r="BEB10" s="29"/>
      <c r="BEC10" s="29"/>
      <c r="BED10" s="29"/>
      <c r="BEE10" s="29"/>
      <c r="BEF10" s="29"/>
      <c r="BEG10" s="29"/>
      <c r="BEH10" s="29"/>
      <c r="BEI10" s="29"/>
      <c r="BEJ10" s="29"/>
      <c r="BEK10" s="29"/>
      <c r="BEL10" s="29"/>
      <c r="BEM10" s="29"/>
      <c r="BEN10" s="29"/>
      <c r="BEO10" s="29"/>
      <c r="BEP10" s="29"/>
      <c r="BEQ10" s="29"/>
      <c r="BER10" s="29"/>
      <c r="BES10" s="29"/>
      <c r="BET10" s="29"/>
      <c r="BEU10" s="29"/>
      <c r="BEV10" s="29"/>
      <c r="BEW10" s="29"/>
      <c r="BEX10" s="29"/>
      <c r="BEY10" s="29"/>
      <c r="BEZ10" s="29"/>
      <c r="BFA10" s="29"/>
      <c r="BFB10" s="29"/>
      <c r="BFC10" s="29"/>
      <c r="BFD10" s="29"/>
      <c r="BFE10" s="29"/>
      <c r="BFF10" s="29"/>
      <c r="BFG10" s="29"/>
      <c r="BFH10" s="29"/>
      <c r="BFI10" s="29"/>
      <c r="BFJ10" s="29"/>
      <c r="BFK10" s="29"/>
      <c r="BFL10" s="29"/>
      <c r="BFM10" s="29"/>
      <c r="BFN10" s="29"/>
      <c r="BFO10" s="29"/>
      <c r="BFP10" s="29"/>
      <c r="BFQ10" s="29"/>
      <c r="BFR10" s="29"/>
      <c r="BFS10" s="29"/>
      <c r="BFT10" s="29"/>
      <c r="BFU10" s="29"/>
      <c r="BFV10" s="29"/>
      <c r="BFW10" s="29"/>
      <c r="BFX10" s="29"/>
      <c r="BFY10" s="29"/>
      <c r="BFZ10" s="29"/>
      <c r="BGA10" s="29"/>
      <c r="BGB10" s="29"/>
      <c r="BGC10" s="29"/>
      <c r="BGD10" s="29"/>
      <c r="BGE10" s="29"/>
      <c r="BGF10" s="29"/>
      <c r="BGG10" s="29"/>
      <c r="BGH10" s="29"/>
      <c r="BGI10" s="29"/>
      <c r="BGJ10" s="29"/>
      <c r="BGK10" s="29"/>
      <c r="BGL10" s="29"/>
      <c r="BGM10" s="29"/>
      <c r="BGN10" s="29"/>
      <c r="BGO10" s="29"/>
      <c r="BGP10" s="29"/>
      <c r="BGQ10" s="29"/>
      <c r="BGR10" s="29"/>
      <c r="BGS10" s="29"/>
      <c r="BGT10" s="29"/>
      <c r="BGU10" s="29"/>
      <c r="BGV10" s="29"/>
      <c r="BGW10" s="29"/>
      <c r="BGX10" s="29"/>
      <c r="BGY10" s="29"/>
      <c r="BGZ10" s="29"/>
      <c r="BHA10" s="29"/>
      <c r="BHB10" s="29"/>
      <c r="BHC10" s="29"/>
      <c r="BHD10" s="29"/>
      <c r="BHE10" s="29"/>
      <c r="BHF10" s="29"/>
      <c r="BHG10" s="29"/>
      <c r="BHH10" s="29"/>
      <c r="BHI10" s="29"/>
      <c r="BHJ10" s="29"/>
      <c r="BHK10" s="29"/>
      <c r="BHL10" s="29"/>
      <c r="BHM10" s="29"/>
      <c r="BHN10" s="29"/>
      <c r="BHO10" s="29"/>
      <c r="BHP10" s="29"/>
      <c r="BHQ10" s="29"/>
      <c r="BHR10" s="29"/>
      <c r="BHS10" s="29"/>
      <c r="BHT10" s="29"/>
      <c r="BHU10" s="29"/>
      <c r="BHV10" s="29"/>
      <c r="BHW10" s="29"/>
      <c r="BHX10" s="29"/>
      <c r="BHY10" s="29"/>
      <c r="BHZ10" s="29"/>
      <c r="BIA10" s="29"/>
      <c r="BIB10" s="29"/>
      <c r="BIC10" s="29"/>
      <c r="BID10" s="29"/>
      <c r="BIE10" s="29"/>
      <c r="BIF10" s="29"/>
      <c r="BIG10" s="29"/>
      <c r="BIH10" s="29"/>
      <c r="BII10" s="29"/>
      <c r="BIJ10" s="29"/>
      <c r="BIK10" s="29"/>
      <c r="BIL10" s="29"/>
      <c r="BIM10" s="29"/>
      <c r="BIN10" s="29"/>
      <c r="BIO10" s="29"/>
      <c r="BIP10" s="29"/>
      <c r="BIQ10" s="29"/>
      <c r="BIR10" s="29"/>
      <c r="BIS10" s="29"/>
      <c r="BIT10" s="29"/>
      <c r="BIU10" s="29"/>
      <c r="BIV10" s="29"/>
      <c r="BIW10" s="29"/>
      <c r="BIX10" s="29"/>
      <c r="BIY10" s="29"/>
      <c r="BIZ10" s="29"/>
      <c r="BJA10" s="29"/>
      <c r="BJB10" s="29"/>
      <c r="BJC10" s="29"/>
      <c r="BJD10" s="29"/>
      <c r="BJE10" s="29"/>
      <c r="BJF10" s="29"/>
      <c r="BJG10" s="29"/>
      <c r="BJH10" s="29"/>
      <c r="BJI10" s="29"/>
      <c r="BJJ10" s="29"/>
      <c r="BJK10" s="29"/>
      <c r="BJL10" s="29"/>
      <c r="BJM10" s="29"/>
      <c r="BJN10" s="29"/>
      <c r="BJO10" s="29"/>
      <c r="BJP10" s="29"/>
      <c r="BJQ10" s="29"/>
      <c r="BJR10" s="29"/>
      <c r="BJS10" s="29"/>
      <c r="BJT10" s="29"/>
      <c r="BJU10" s="29"/>
      <c r="BJV10" s="29"/>
      <c r="BJW10" s="29"/>
      <c r="BJX10" s="29"/>
      <c r="BJY10" s="29"/>
      <c r="BJZ10" s="29"/>
      <c r="BKA10" s="29"/>
      <c r="BKB10" s="29"/>
      <c r="BKC10" s="29"/>
      <c r="BKD10" s="29"/>
      <c r="BKE10" s="29"/>
      <c r="BKF10" s="29"/>
      <c r="BKG10" s="29"/>
      <c r="BKH10" s="29"/>
      <c r="BKI10" s="29"/>
      <c r="BKJ10" s="29"/>
      <c r="BKK10" s="29"/>
      <c r="BKL10" s="29"/>
      <c r="BKM10" s="29"/>
      <c r="BKN10" s="29"/>
      <c r="BKO10" s="29"/>
      <c r="BKP10" s="29"/>
      <c r="BKQ10" s="29"/>
      <c r="BKR10" s="29"/>
      <c r="BKS10" s="29"/>
      <c r="BKT10" s="29"/>
      <c r="BKU10" s="29"/>
      <c r="BKV10" s="29"/>
      <c r="BKW10" s="29"/>
      <c r="BKX10" s="29"/>
      <c r="BKY10" s="29"/>
      <c r="BKZ10" s="29"/>
      <c r="BLA10" s="29"/>
      <c r="BLB10" s="29"/>
      <c r="BLC10" s="29"/>
      <c r="BLD10" s="29"/>
      <c r="BLE10" s="29"/>
      <c r="BLF10" s="29"/>
      <c r="BLG10" s="29"/>
      <c r="BLH10" s="29"/>
      <c r="BLI10" s="29"/>
      <c r="BLJ10" s="29"/>
      <c r="BLK10" s="29"/>
      <c r="BLL10" s="29"/>
      <c r="BLM10" s="29"/>
      <c r="BLN10" s="29"/>
      <c r="BLO10" s="29"/>
      <c r="BLP10" s="29"/>
      <c r="BLQ10" s="29"/>
      <c r="BLR10" s="29"/>
      <c r="BLS10" s="29"/>
      <c r="BLT10" s="29"/>
      <c r="BLU10" s="29"/>
      <c r="BLV10" s="29"/>
      <c r="BLW10" s="29"/>
      <c r="BLX10" s="29"/>
      <c r="BLY10" s="29"/>
      <c r="BLZ10" s="29"/>
      <c r="BMA10" s="29"/>
      <c r="BMB10" s="29"/>
      <c r="BMC10" s="29"/>
      <c r="BMD10" s="29"/>
      <c r="BME10" s="29"/>
      <c r="BMF10" s="29"/>
      <c r="BMG10" s="29"/>
      <c r="BMH10" s="29"/>
      <c r="BMI10" s="29"/>
      <c r="BMJ10" s="29"/>
      <c r="BMK10" s="29"/>
      <c r="BML10" s="29"/>
      <c r="BMM10" s="29"/>
      <c r="BMN10" s="29"/>
      <c r="BMO10" s="29"/>
      <c r="BMP10" s="29"/>
      <c r="BMQ10" s="29"/>
      <c r="BMR10" s="29"/>
      <c r="BMS10" s="29"/>
      <c r="BMT10" s="29"/>
      <c r="BMU10" s="29"/>
      <c r="BMV10" s="29"/>
      <c r="BMW10" s="29"/>
      <c r="BMX10" s="29"/>
      <c r="BMY10" s="29"/>
      <c r="BMZ10" s="29"/>
      <c r="BNA10" s="29"/>
      <c r="BNB10" s="29"/>
      <c r="BNC10" s="29"/>
      <c r="BND10" s="29"/>
      <c r="BNE10" s="29"/>
      <c r="BNF10" s="29"/>
      <c r="BNG10" s="29"/>
      <c r="BNH10" s="29"/>
      <c r="BNI10" s="29"/>
      <c r="BNJ10" s="29"/>
      <c r="BNK10" s="29"/>
      <c r="BNL10" s="29"/>
      <c r="BNM10" s="29"/>
      <c r="BNN10" s="29"/>
      <c r="BNO10" s="29"/>
      <c r="BNP10" s="29"/>
      <c r="BNQ10" s="29"/>
      <c r="BNR10" s="29"/>
      <c r="BNS10" s="29"/>
      <c r="BNT10" s="29"/>
      <c r="BNU10" s="29"/>
      <c r="BNV10" s="29"/>
      <c r="BNW10" s="29"/>
      <c r="BNX10" s="29"/>
      <c r="BNY10" s="29"/>
      <c r="BNZ10" s="29"/>
      <c r="BOA10" s="29"/>
      <c r="BOB10" s="29"/>
      <c r="BOC10" s="29"/>
      <c r="BOD10" s="29"/>
      <c r="BOE10" s="29"/>
      <c r="BOF10" s="29"/>
      <c r="BOG10" s="29"/>
      <c r="BOH10" s="29"/>
      <c r="BOI10" s="29"/>
      <c r="BOJ10" s="29"/>
      <c r="BOK10" s="29"/>
      <c r="BOL10" s="29"/>
      <c r="BOM10" s="29"/>
      <c r="BON10" s="29"/>
      <c r="BOO10" s="29"/>
      <c r="BOP10" s="29"/>
      <c r="BOQ10" s="29"/>
      <c r="BOR10" s="29"/>
      <c r="BOS10" s="29"/>
      <c r="BOT10" s="29"/>
      <c r="BOU10" s="29"/>
      <c r="BOV10" s="29"/>
      <c r="BOW10" s="29"/>
      <c r="BOX10" s="29"/>
      <c r="BOY10" s="29"/>
      <c r="BOZ10" s="29"/>
      <c r="BPA10" s="29"/>
      <c r="BPB10" s="29"/>
      <c r="BPC10" s="29"/>
      <c r="BPD10" s="29"/>
      <c r="BPE10" s="29"/>
      <c r="BPF10" s="29"/>
      <c r="BPG10" s="29"/>
      <c r="BPH10" s="29"/>
      <c r="BPI10" s="29"/>
      <c r="BPJ10" s="29"/>
      <c r="BPK10" s="29"/>
      <c r="BPL10" s="29"/>
      <c r="BPM10" s="29"/>
      <c r="BPN10" s="29"/>
      <c r="BPO10" s="29"/>
      <c r="BPP10" s="29"/>
      <c r="BPQ10" s="29"/>
      <c r="BPR10" s="29"/>
      <c r="BPS10" s="29"/>
      <c r="BPT10" s="29"/>
      <c r="BPU10" s="29"/>
      <c r="BPV10" s="29"/>
      <c r="BPW10" s="29"/>
      <c r="BPX10" s="29"/>
      <c r="BPY10" s="29"/>
      <c r="BPZ10" s="29"/>
      <c r="BQA10" s="29"/>
      <c r="BQB10" s="29"/>
      <c r="BQC10" s="29"/>
      <c r="BQD10" s="29"/>
      <c r="BQE10" s="29"/>
      <c r="BQF10" s="29"/>
      <c r="BQG10" s="29"/>
      <c r="BQH10" s="29"/>
      <c r="BQI10" s="29"/>
      <c r="BQJ10" s="29"/>
      <c r="BQK10" s="29"/>
      <c r="BQL10" s="29"/>
      <c r="BQM10" s="29"/>
      <c r="BQN10" s="29"/>
      <c r="BQO10" s="29"/>
      <c r="BQP10" s="29"/>
      <c r="BQQ10" s="29"/>
      <c r="BQR10" s="29"/>
      <c r="BQS10" s="29"/>
      <c r="BQT10" s="29"/>
      <c r="BQU10" s="29"/>
      <c r="BQV10" s="29"/>
      <c r="BQW10" s="29"/>
      <c r="BQX10" s="29"/>
      <c r="BQY10" s="29"/>
      <c r="BQZ10" s="29"/>
      <c r="BRA10" s="29"/>
      <c r="BRB10" s="29"/>
      <c r="BRC10" s="29"/>
      <c r="BRD10" s="29"/>
      <c r="BRE10" s="29"/>
      <c r="BRF10" s="29"/>
      <c r="BRG10" s="29"/>
      <c r="BRH10" s="29"/>
      <c r="BRI10" s="29"/>
      <c r="BRJ10" s="29"/>
      <c r="BRK10" s="29"/>
      <c r="BRL10" s="29"/>
      <c r="BRM10" s="29"/>
      <c r="BRN10" s="29"/>
      <c r="BRO10" s="29"/>
      <c r="BRP10" s="29"/>
      <c r="BRQ10" s="29"/>
      <c r="BRR10" s="29"/>
      <c r="BRS10" s="29"/>
      <c r="BRT10" s="29"/>
      <c r="BRU10" s="29"/>
      <c r="BRV10" s="29"/>
      <c r="BRW10" s="29"/>
      <c r="BRX10" s="29"/>
      <c r="BRY10" s="29"/>
      <c r="BRZ10" s="29"/>
      <c r="BSA10" s="29"/>
      <c r="BSB10" s="29"/>
      <c r="BSC10" s="29"/>
      <c r="BSD10" s="29"/>
      <c r="BSE10" s="29"/>
      <c r="BSF10" s="29"/>
      <c r="BSG10" s="29"/>
      <c r="BSH10" s="29"/>
      <c r="BSI10" s="29"/>
      <c r="BSJ10" s="29"/>
      <c r="BSK10" s="29"/>
      <c r="BSL10" s="29"/>
      <c r="BSM10" s="29"/>
      <c r="BSN10" s="29"/>
      <c r="BSO10" s="29"/>
      <c r="BSP10" s="29"/>
      <c r="BSQ10" s="29"/>
      <c r="BSR10" s="29"/>
      <c r="BSS10" s="29"/>
      <c r="BST10" s="29"/>
      <c r="BSU10" s="29"/>
      <c r="BSV10" s="29"/>
      <c r="BSW10" s="29"/>
      <c r="BSX10" s="29"/>
      <c r="BSY10" s="29"/>
      <c r="BSZ10" s="29"/>
      <c r="BTA10" s="29"/>
      <c r="BTB10" s="29"/>
      <c r="BTC10" s="29"/>
      <c r="BTD10" s="29"/>
      <c r="BTE10" s="29"/>
      <c r="BTF10" s="29"/>
      <c r="BTG10" s="29"/>
      <c r="BTH10" s="29"/>
      <c r="BTI10" s="29"/>
      <c r="BTJ10" s="29"/>
      <c r="BTK10" s="29"/>
      <c r="BTL10" s="29"/>
      <c r="BTM10" s="29"/>
      <c r="BTN10" s="29"/>
      <c r="BTO10" s="29"/>
      <c r="BTP10" s="29"/>
      <c r="BTQ10" s="29"/>
      <c r="BTR10" s="29"/>
      <c r="BTS10" s="29"/>
      <c r="BTT10" s="29"/>
      <c r="BTU10" s="29"/>
      <c r="BTV10" s="29"/>
      <c r="BTW10" s="29"/>
      <c r="BTX10" s="29"/>
      <c r="BTY10" s="29"/>
      <c r="BTZ10" s="29"/>
      <c r="BUA10" s="29"/>
      <c r="BUB10" s="29"/>
      <c r="BUC10" s="29"/>
      <c r="BUD10" s="29"/>
      <c r="BUE10" s="29"/>
      <c r="BUF10" s="29"/>
      <c r="BUG10" s="29"/>
      <c r="BUH10" s="29"/>
      <c r="BUI10" s="29"/>
      <c r="BUJ10" s="29"/>
      <c r="BUK10" s="29"/>
      <c r="BUL10" s="29"/>
      <c r="BUM10" s="29"/>
      <c r="BUN10" s="29"/>
      <c r="BUO10" s="29"/>
      <c r="BUP10" s="29"/>
      <c r="BUQ10" s="29"/>
      <c r="BUR10" s="29"/>
      <c r="BUS10" s="29"/>
      <c r="BUT10" s="29"/>
      <c r="BUU10" s="29"/>
      <c r="BUV10" s="29"/>
      <c r="BUW10" s="29"/>
      <c r="BUX10" s="29"/>
      <c r="BUY10" s="29"/>
      <c r="BUZ10" s="29"/>
      <c r="BVA10" s="29"/>
      <c r="BVB10" s="29"/>
      <c r="BVC10" s="29"/>
      <c r="BVD10" s="29"/>
      <c r="BVE10" s="29"/>
      <c r="BVF10" s="29"/>
      <c r="BVG10" s="29"/>
      <c r="BVH10" s="29"/>
      <c r="BVI10" s="29"/>
      <c r="BVJ10" s="29"/>
      <c r="BVK10" s="29"/>
      <c r="BVL10" s="29"/>
      <c r="BVM10" s="29"/>
      <c r="BVN10" s="29"/>
      <c r="BVO10" s="29"/>
      <c r="BVP10" s="29"/>
      <c r="BVQ10" s="29"/>
      <c r="BVR10" s="29"/>
      <c r="BVS10" s="29"/>
      <c r="BVT10" s="29"/>
      <c r="BVU10" s="29"/>
      <c r="BVV10" s="29"/>
      <c r="BVW10" s="29"/>
      <c r="BVX10" s="29"/>
      <c r="BVY10" s="29"/>
      <c r="BVZ10" s="29"/>
      <c r="BWA10" s="29"/>
      <c r="BWB10" s="29"/>
      <c r="BWC10" s="29"/>
      <c r="BWD10" s="29"/>
      <c r="BWE10" s="29"/>
      <c r="BWF10" s="29"/>
      <c r="BWG10" s="29"/>
      <c r="BWH10" s="29"/>
      <c r="BWI10" s="29"/>
      <c r="BWJ10" s="29"/>
      <c r="BWK10" s="29"/>
      <c r="BWL10" s="29"/>
      <c r="BWM10" s="29"/>
      <c r="BWN10" s="29"/>
      <c r="BWO10" s="29"/>
      <c r="BWP10" s="29"/>
      <c r="BWQ10" s="29"/>
      <c r="BWR10" s="29"/>
      <c r="BWS10" s="29"/>
      <c r="BWT10" s="29"/>
      <c r="BWU10" s="29"/>
      <c r="BWV10" s="29"/>
      <c r="BWW10" s="29"/>
      <c r="BWX10" s="29"/>
      <c r="BWY10" s="29"/>
      <c r="BWZ10" s="29"/>
      <c r="BXA10" s="29"/>
      <c r="BXB10" s="29"/>
      <c r="BXC10" s="29"/>
      <c r="BXD10" s="29"/>
      <c r="BXE10" s="29"/>
      <c r="BXF10" s="29"/>
      <c r="BXG10" s="29"/>
      <c r="BXH10" s="29"/>
      <c r="BXI10" s="29"/>
      <c r="BXJ10" s="29"/>
      <c r="BXK10" s="29"/>
      <c r="BXL10" s="29"/>
      <c r="BXM10" s="29"/>
      <c r="BXN10" s="29"/>
      <c r="BXO10" s="29"/>
      <c r="BXP10" s="29"/>
      <c r="BXQ10" s="29"/>
      <c r="BXR10" s="29"/>
      <c r="BXS10" s="29"/>
      <c r="BXT10" s="29"/>
      <c r="BXU10" s="29"/>
      <c r="BXV10" s="29"/>
      <c r="BXW10" s="29"/>
      <c r="BXX10" s="29"/>
      <c r="BXY10" s="29"/>
      <c r="BXZ10" s="29"/>
      <c r="BYA10" s="29"/>
      <c r="BYB10" s="29"/>
      <c r="BYC10" s="29"/>
      <c r="BYD10" s="29"/>
      <c r="BYE10" s="29"/>
      <c r="BYF10" s="29"/>
      <c r="BYG10" s="29"/>
      <c r="BYH10" s="29"/>
      <c r="BYI10" s="29"/>
      <c r="BYJ10" s="29"/>
      <c r="BYK10" s="29"/>
      <c r="BYL10" s="29"/>
      <c r="BYM10" s="29"/>
      <c r="BYN10" s="29"/>
      <c r="BYO10" s="29"/>
      <c r="BYP10" s="29"/>
      <c r="BYQ10" s="29"/>
      <c r="BYR10" s="29"/>
      <c r="BYS10" s="29"/>
      <c r="BYT10" s="29"/>
      <c r="BYU10" s="29"/>
      <c r="BYV10" s="29"/>
      <c r="BYW10" s="29"/>
      <c r="BYX10" s="29"/>
      <c r="BYY10" s="29"/>
      <c r="BYZ10" s="29"/>
      <c r="BZA10" s="29"/>
      <c r="BZB10" s="29"/>
      <c r="BZC10" s="29"/>
      <c r="BZD10" s="29"/>
      <c r="BZE10" s="29"/>
      <c r="BZF10" s="29"/>
      <c r="BZG10" s="29"/>
      <c r="BZH10" s="29"/>
      <c r="BZI10" s="29"/>
      <c r="BZJ10" s="29"/>
      <c r="BZK10" s="29"/>
      <c r="BZL10" s="29"/>
      <c r="BZM10" s="29"/>
      <c r="BZN10" s="29"/>
      <c r="BZO10" s="29"/>
      <c r="BZP10" s="29"/>
      <c r="BZQ10" s="29"/>
      <c r="BZR10" s="29"/>
      <c r="BZS10" s="29"/>
      <c r="BZT10" s="29"/>
      <c r="BZU10" s="29"/>
      <c r="BZV10" s="29"/>
      <c r="BZW10" s="29"/>
      <c r="BZX10" s="29"/>
      <c r="BZY10" s="29"/>
      <c r="BZZ10" s="29"/>
      <c r="CAA10" s="29"/>
      <c r="CAB10" s="29"/>
      <c r="CAC10" s="29"/>
      <c r="CAD10" s="29"/>
      <c r="CAE10" s="29"/>
      <c r="CAF10" s="29"/>
      <c r="CAG10" s="29"/>
      <c r="CAH10" s="29"/>
      <c r="CAI10" s="29"/>
      <c r="CAJ10" s="29"/>
      <c r="CAK10" s="29"/>
      <c r="CAL10" s="29"/>
      <c r="CAM10" s="29"/>
      <c r="CAN10" s="29"/>
      <c r="CAO10" s="29"/>
      <c r="CAP10" s="29"/>
      <c r="CAQ10" s="29"/>
      <c r="CAR10" s="29"/>
      <c r="CAS10" s="29"/>
      <c r="CAT10" s="29"/>
      <c r="CAU10" s="29"/>
      <c r="CAV10" s="29"/>
      <c r="CAW10" s="29"/>
      <c r="CAX10" s="29"/>
      <c r="CAY10" s="29"/>
      <c r="CAZ10" s="29"/>
      <c r="CBA10" s="29"/>
      <c r="CBB10" s="29"/>
      <c r="CBC10" s="29"/>
      <c r="CBD10" s="29"/>
      <c r="CBE10" s="29"/>
      <c r="CBF10" s="29"/>
      <c r="CBG10" s="29"/>
      <c r="CBH10" s="29"/>
      <c r="CBI10" s="29"/>
      <c r="CBJ10" s="29"/>
      <c r="CBK10" s="29"/>
      <c r="CBL10" s="29"/>
      <c r="CBM10" s="29"/>
      <c r="CBN10" s="29"/>
      <c r="CBO10" s="29"/>
      <c r="CBP10" s="29"/>
      <c r="CBQ10" s="29"/>
      <c r="CBR10" s="29"/>
      <c r="CBS10" s="29"/>
      <c r="CBT10" s="29"/>
      <c r="CBU10" s="29"/>
      <c r="CBV10" s="29"/>
      <c r="CBW10" s="29"/>
      <c r="CBX10" s="29"/>
      <c r="CBY10" s="29"/>
      <c r="CBZ10" s="29"/>
      <c r="CCA10" s="29"/>
      <c r="CCB10" s="29"/>
      <c r="CCC10" s="29"/>
      <c r="CCD10" s="29"/>
      <c r="CCE10" s="29"/>
      <c r="CCF10" s="29"/>
      <c r="CCG10" s="29"/>
      <c r="CCH10" s="29"/>
      <c r="CCI10" s="29"/>
      <c r="CCJ10" s="29"/>
      <c r="CCK10" s="29"/>
      <c r="CCL10" s="29"/>
      <c r="CCM10" s="29"/>
      <c r="CCN10" s="29"/>
      <c r="CCO10" s="29"/>
      <c r="CCP10" s="29"/>
      <c r="CCQ10" s="29"/>
      <c r="CCR10" s="29"/>
      <c r="CCS10" s="29"/>
      <c r="CCT10" s="29"/>
      <c r="CCU10" s="29"/>
      <c r="CCV10" s="29"/>
      <c r="CCW10" s="29"/>
      <c r="CCX10" s="29"/>
      <c r="CCY10" s="29"/>
      <c r="CCZ10" s="29"/>
      <c r="CDA10" s="29"/>
      <c r="CDB10" s="29"/>
      <c r="CDC10" s="29"/>
      <c r="CDD10" s="29"/>
      <c r="CDE10" s="29"/>
      <c r="CDF10" s="29"/>
      <c r="CDG10" s="29"/>
      <c r="CDH10" s="29"/>
      <c r="CDI10" s="29"/>
      <c r="CDJ10" s="29"/>
      <c r="CDK10" s="29"/>
      <c r="CDL10" s="29"/>
      <c r="CDM10" s="29"/>
      <c r="CDN10" s="29"/>
      <c r="CDO10" s="29"/>
      <c r="CDP10" s="29"/>
      <c r="CDQ10" s="29"/>
      <c r="CDR10" s="29"/>
      <c r="CDS10" s="29"/>
      <c r="CDT10" s="29"/>
      <c r="CDU10" s="29"/>
      <c r="CDV10" s="29"/>
      <c r="CDW10" s="29"/>
      <c r="CDX10" s="29"/>
      <c r="CDY10" s="29"/>
      <c r="CDZ10" s="29"/>
      <c r="CEA10" s="29"/>
      <c r="CEB10" s="29"/>
      <c r="CEC10" s="29"/>
      <c r="CED10" s="29"/>
      <c r="CEE10" s="29"/>
      <c r="CEF10" s="29"/>
      <c r="CEG10" s="29"/>
      <c r="CEH10" s="29"/>
      <c r="CEI10" s="29"/>
      <c r="CEJ10" s="29"/>
      <c r="CEK10" s="29"/>
      <c r="CEL10" s="29"/>
      <c r="CEM10" s="29"/>
      <c r="CEN10" s="29"/>
      <c r="CEO10" s="29"/>
      <c r="CEP10" s="29"/>
      <c r="CEQ10" s="29"/>
      <c r="CER10" s="29"/>
      <c r="CES10" s="29"/>
      <c r="CET10" s="29"/>
      <c r="CEU10" s="29"/>
      <c r="CEV10" s="29"/>
      <c r="CEW10" s="29"/>
      <c r="CEX10" s="29"/>
      <c r="CEY10" s="29"/>
      <c r="CEZ10" s="29"/>
      <c r="CFA10" s="29"/>
      <c r="CFB10" s="29"/>
      <c r="CFC10" s="29"/>
      <c r="CFD10" s="29"/>
      <c r="CFE10" s="29"/>
      <c r="CFF10" s="29"/>
      <c r="CFG10" s="29"/>
      <c r="CFH10" s="29"/>
      <c r="CFI10" s="29"/>
      <c r="CFJ10" s="29"/>
      <c r="CFK10" s="29"/>
      <c r="CFL10" s="29"/>
      <c r="CFM10" s="29"/>
      <c r="CFN10" s="29"/>
      <c r="CFO10" s="29"/>
      <c r="CFP10" s="29"/>
      <c r="CFQ10" s="29"/>
      <c r="CFR10" s="29"/>
      <c r="CFS10" s="29"/>
      <c r="CFT10" s="29"/>
      <c r="CFU10" s="29"/>
      <c r="CFV10" s="29"/>
      <c r="CFW10" s="29"/>
      <c r="CFX10" s="29"/>
      <c r="CFY10" s="29"/>
      <c r="CFZ10" s="29"/>
      <c r="CGA10" s="29"/>
      <c r="CGB10" s="29"/>
      <c r="CGC10" s="29"/>
      <c r="CGD10" s="29"/>
      <c r="CGE10" s="29"/>
      <c r="CGF10" s="29"/>
      <c r="CGG10" s="29"/>
      <c r="CGH10" s="29"/>
      <c r="CGI10" s="29"/>
      <c r="CGJ10" s="29"/>
      <c r="CGK10" s="29"/>
      <c r="CGL10" s="29"/>
      <c r="CGM10" s="29"/>
      <c r="CGN10" s="29"/>
      <c r="CGO10" s="29"/>
      <c r="CGP10" s="29"/>
      <c r="CGQ10" s="29"/>
      <c r="CGR10" s="29"/>
      <c r="CGS10" s="29"/>
      <c r="CGT10" s="29"/>
      <c r="CGU10" s="29"/>
      <c r="CGV10" s="29"/>
      <c r="CGW10" s="29"/>
      <c r="CGX10" s="29"/>
      <c r="CGY10" s="29"/>
      <c r="CGZ10" s="29"/>
      <c r="CHA10" s="29"/>
      <c r="CHB10" s="29"/>
      <c r="CHC10" s="29"/>
    </row>
    <row r="11" spans="1:2239" ht="23.25" customHeight="1">
      <c r="A11" s="244"/>
      <c r="B11" s="241"/>
      <c r="C11" s="242">
        <v>2017</v>
      </c>
      <c r="D11" s="242">
        <v>2016</v>
      </c>
      <c r="E11" s="243" t="s">
        <v>821</v>
      </c>
      <c r="F11" s="242">
        <v>2015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9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9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9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9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9"/>
      <c r="SL11" s="9"/>
      <c r="SM11" s="9"/>
      <c r="SN11" s="9"/>
      <c r="SO11" s="9"/>
      <c r="SP11" s="9"/>
      <c r="SQ11" s="9"/>
      <c r="SR11" s="9"/>
      <c r="SS11" s="9"/>
      <c r="ST11" s="9"/>
      <c r="SU11" s="9"/>
      <c r="SV11" s="9"/>
      <c r="SW11" s="9"/>
      <c r="SX11" s="9"/>
      <c r="SY11" s="9"/>
      <c r="SZ11" s="9"/>
      <c r="TA11" s="9"/>
      <c r="TB11" s="9"/>
      <c r="TC11" s="9"/>
      <c r="TD11" s="9"/>
      <c r="TE11" s="9"/>
      <c r="TF11" s="9"/>
      <c r="TG11" s="9"/>
      <c r="TH11" s="9"/>
      <c r="TI11" s="9"/>
      <c r="TJ11" s="9"/>
      <c r="TK11" s="9"/>
      <c r="TL11" s="9"/>
      <c r="TM11" s="9"/>
      <c r="TN11" s="9"/>
      <c r="TO11" s="9"/>
      <c r="TP11" s="9"/>
      <c r="TQ11" s="9"/>
      <c r="TR11" s="9"/>
      <c r="TS11" s="9"/>
      <c r="TT11" s="9"/>
      <c r="TU11" s="9"/>
      <c r="TV11" s="9"/>
      <c r="TW11" s="9"/>
      <c r="TX11" s="9"/>
      <c r="TY11" s="9"/>
      <c r="TZ11" s="9"/>
      <c r="UA11" s="9"/>
      <c r="UB11" s="9"/>
      <c r="UC11" s="9"/>
      <c r="UD11" s="9"/>
      <c r="UE11" s="9"/>
      <c r="UF11" s="9"/>
      <c r="UG11" s="9"/>
      <c r="UH11" s="9"/>
      <c r="UI11" s="9"/>
      <c r="UJ11" s="9"/>
      <c r="UK11" s="9"/>
      <c r="UL11" s="9"/>
      <c r="UM11" s="9"/>
      <c r="UN11" s="9"/>
      <c r="UO11" s="9"/>
      <c r="UP11" s="9"/>
      <c r="UQ11" s="9"/>
      <c r="UR11" s="9"/>
      <c r="US11" s="9"/>
      <c r="UT11" s="9"/>
      <c r="UU11" s="9"/>
      <c r="UV11" s="9"/>
      <c r="UW11" s="9"/>
      <c r="UX11" s="9"/>
      <c r="UY11" s="9"/>
      <c r="UZ11" s="9"/>
      <c r="VA11" s="9"/>
      <c r="VB11" s="9"/>
      <c r="VC11" s="9"/>
      <c r="VD11" s="9"/>
      <c r="VE11" s="9"/>
      <c r="VF11" s="9"/>
      <c r="VG11" s="9"/>
      <c r="VH11" s="9"/>
      <c r="VI11" s="9"/>
      <c r="VJ11" s="9"/>
      <c r="VK11" s="9"/>
      <c r="VL11" s="9"/>
      <c r="VM11" s="9"/>
      <c r="VN11" s="9"/>
      <c r="VO11" s="9"/>
      <c r="VP11" s="9"/>
      <c r="VQ11" s="9"/>
      <c r="VR11" s="9"/>
      <c r="VS11" s="9"/>
      <c r="VT11" s="9"/>
      <c r="VU11" s="9"/>
      <c r="VV11" s="9"/>
      <c r="VW11" s="9"/>
      <c r="VX11" s="9"/>
      <c r="VY11" s="9"/>
      <c r="VZ11" s="9"/>
      <c r="WA11" s="9"/>
      <c r="WB11" s="9"/>
      <c r="WC11" s="9"/>
      <c r="WD11" s="9"/>
      <c r="WE11" s="9"/>
      <c r="WF11" s="9"/>
      <c r="WG11" s="9"/>
      <c r="WH11" s="9"/>
      <c r="WI11" s="9"/>
      <c r="WJ11" s="9"/>
      <c r="WK11" s="9"/>
      <c r="WL11" s="9"/>
      <c r="WM11" s="9"/>
      <c r="WN11" s="9"/>
      <c r="WO11" s="9"/>
      <c r="WP11" s="9"/>
      <c r="WQ11" s="9"/>
      <c r="WR11" s="9"/>
      <c r="WS11" s="9"/>
      <c r="WT11" s="9"/>
      <c r="WU11" s="9"/>
      <c r="WV11" s="9"/>
      <c r="WW11" s="9"/>
      <c r="WX11" s="9"/>
      <c r="WY11" s="9"/>
      <c r="WZ11" s="9"/>
      <c r="XA11" s="9"/>
      <c r="XB11" s="9"/>
      <c r="XC11" s="9"/>
      <c r="XD11" s="9"/>
      <c r="XE11" s="9"/>
      <c r="XF11" s="9"/>
      <c r="XG11" s="9"/>
      <c r="XH11" s="9"/>
      <c r="XI11" s="9"/>
      <c r="XJ11" s="9"/>
      <c r="XK11" s="9"/>
      <c r="XL11" s="9"/>
      <c r="XM11" s="9"/>
      <c r="XN11" s="9"/>
      <c r="XO11" s="9"/>
      <c r="XP11" s="9"/>
      <c r="XQ11" s="9"/>
      <c r="XR11" s="9"/>
      <c r="XS11" s="9"/>
      <c r="XT11" s="9"/>
      <c r="XU11" s="9"/>
      <c r="XV11" s="9"/>
      <c r="XW11" s="9"/>
      <c r="XX11" s="9"/>
      <c r="XY11" s="9"/>
      <c r="XZ11" s="9"/>
      <c r="YA11" s="9"/>
      <c r="YB11" s="9"/>
      <c r="YC11" s="9"/>
      <c r="YD11" s="9"/>
      <c r="YE11" s="9"/>
      <c r="YF11" s="9"/>
      <c r="YG11" s="9"/>
      <c r="YH11" s="9"/>
      <c r="YI11" s="9"/>
      <c r="YJ11" s="9"/>
      <c r="YK11" s="9"/>
      <c r="YL11" s="9"/>
      <c r="YM11" s="9"/>
      <c r="YN11" s="9"/>
      <c r="YO11" s="9"/>
      <c r="YP11" s="9"/>
      <c r="YQ11" s="9"/>
      <c r="YR11" s="9"/>
      <c r="YS11" s="9"/>
      <c r="YT11" s="9"/>
      <c r="YU11" s="9"/>
      <c r="YV11" s="9"/>
      <c r="YW11" s="9"/>
      <c r="YX11" s="9"/>
      <c r="YY11" s="9"/>
      <c r="YZ11" s="9"/>
      <c r="ZA11" s="9"/>
      <c r="ZB11" s="9"/>
      <c r="ZC11" s="9"/>
      <c r="ZD11" s="9"/>
      <c r="ZE11" s="9"/>
      <c r="ZF11" s="9"/>
      <c r="ZG11" s="9"/>
      <c r="ZH11" s="9"/>
      <c r="ZI11" s="9"/>
      <c r="ZJ11" s="9"/>
      <c r="ZK11" s="9"/>
      <c r="ZL11" s="9"/>
      <c r="ZM11" s="9"/>
      <c r="ZN11" s="9"/>
      <c r="ZO11" s="9"/>
      <c r="ZP11" s="9"/>
      <c r="ZQ11" s="9"/>
      <c r="ZR11" s="9"/>
      <c r="ZS11" s="9"/>
      <c r="ZT11" s="9"/>
      <c r="ZU11" s="9"/>
      <c r="ZV11" s="9"/>
      <c r="ZW11" s="9"/>
      <c r="ZX11" s="9"/>
      <c r="ZY11" s="9"/>
      <c r="ZZ11" s="9"/>
      <c r="AAA11" s="9"/>
      <c r="AAB11" s="9"/>
      <c r="AAC11" s="9"/>
      <c r="AAD11" s="9"/>
      <c r="AAE11" s="9"/>
      <c r="AAF11" s="9"/>
      <c r="AAG11" s="9"/>
      <c r="AAH11" s="9"/>
      <c r="AAI11" s="9"/>
      <c r="AAJ11" s="9"/>
      <c r="AAK11" s="9"/>
      <c r="AAL11" s="9"/>
      <c r="AAM11" s="9"/>
      <c r="AAN11" s="9"/>
      <c r="AAO11" s="9"/>
      <c r="AAP11" s="9"/>
      <c r="AAQ11" s="9"/>
      <c r="AAR11" s="9"/>
      <c r="AAS11" s="9"/>
      <c r="AAT11" s="9"/>
      <c r="AAU11" s="9"/>
      <c r="AAV11" s="9"/>
      <c r="AAW11" s="9"/>
      <c r="AAX11" s="9"/>
      <c r="AAY11" s="9"/>
      <c r="AAZ11" s="9"/>
      <c r="ABA11" s="9"/>
      <c r="ABB11" s="9"/>
      <c r="ABC11" s="9"/>
      <c r="ABD11" s="9"/>
      <c r="ABE11" s="9"/>
      <c r="ABF11" s="9"/>
      <c r="ABG11" s="9"/>
      <c r="ABH11" s="9"/>
      <c r="ABI11" s="9"/>
      <c r="ABJ11" s="9"/>
      <c r="ABK11" s="9"/>
      <c r="ABL11" s="9"/>
      <c r="ABM11" s="9"/>
      <c r="ABN11" s="9"/>
      <c r="ABO11" s="9"/>
      <c r="ABP11" s="9"/>
      <c r="ABQ11" s="9"/>
      <c r="ABR11" s="9"/>
      <c r="ABS11" s="9"/>
      <c r="ABT11" s="9"/>
      <c r="ABU11" s="9"/>
      <c r="ABV11" s="9"/>
      <c r="ABW11" s="9"/>
      <c r="ABX11" s="9"/>
      <c r="ABY11" s="9"/>
      <c r="ABZ11" s="9"/>
      <c r="ACA11" s="9"/>
      <c r="ACB11" s="9"/>
      <c r="ACC11" s="9"/>
      <c r="ACD11" s="9"/>
      <c r="ACE11" s="9"/>
      <c r="ACF11" s="9"/>
      <c r="ACG11" s="9"/>
      <c r="ACH11" s="9"/>
      <c r="ACI11" s="9"/>
      <c r="ACJ11" s="9"/>
      <c r="ACK11" s="9"/>
      <c r="ACL11" s="9"/>
      <c r="ACM11" s="9"/>
      <c r="ACN11" s="9"/>
      <c r="ACO11" s="9"/>
      <c r="ACP11" s="9"/>
      <c r="ACQ11" s="9"/>
      <c r="ACR11" s="9"/>
      <c r="ACS11" s="9"/>
      <c r="ACT11" s="9"/>
      <c r="ACU11" s="9"/>
      <c r="ACV11" s="9"/>
      <c r="ACW11" s="9"/>
      <c r="ACX11" s="9"/>
      <c r="ACY11" s="9"/>
      <c r="ACZ11" s="9"/>
      <c r="ADA11" s="9"/>
      <c r="ADB11" s="9"/>
      <c r="ADC11" s="9"/>
      <c r="ADD11" s="9"/>
      <c r="ADE11" s="9"/>
      <c r="ADF11" s="9"/>
      <c r="ADG11" s="9"/>
      <c r="ADH11" s="9"/>
      <c r="ADI11" s="9"/>
      <c r="ADJ11" s="9"/>
      <c r="ADK11" s="9"/>
      <c r="ADL11" s="9"/>
      <c r="ADM11" s="9"/>
      <c r="ADN11" s="9"/>
      <c r="ADO11" s="9"/>
      <c r="ADP11" s="9"/>
      <c r="ADQ11" s="9"/>
      <c r="ADR11" s="9"/>
      <c r="ADS11" s="9"/>
      <c r="ADT11" s="9"/>
      <c r="ADU11" s="9"/>
      <c r="ADV11" s="9"/>
      <c r="ADW11" s="9"/>
      <c r="ADX11" s="9"/>
      <c r="ADY11" s="9"/>
      <c r="ADZ11" s="9"/>
      <c r="AEA11" s="9"/>
      <c r="AEB11" s="9"/>
      <c r="AEC11" s="9"/>
      <c r="AED11" s="9"/>
      <c r="AEE11" s="9"/>
      <c r="AEF11" s="9"/>
      <c r="AEG11" s="9"/>
      <c r="AEH11" s="9"/>
      <c r="AEI11" s="9"/>
      <c r="AEJ11" s="9"/>
      <c r="AEK11" s="9"/>
      <c r="AEL11" s="9"/>
      <c r="AEM11" s="9"/>
      <c r="AEN11" s="9"/>
      <c r="AEO11" s="9"/>
      <c r="AEP11" s="9"/>
      <c r="AEQ11" s="9"/>
      <c r="AER11" s="9"/>
      <c r="AES11" s="9"/>
      <c r="AET11" s="9"/>
      <c r="AEU11" s="9"/>
      <c r="AEV11" s="9"/>
      <c r="AEW11" s="9"/>
      <c r="AEX11" s="9"/>
      <c r="AEY11" s="9"/>
      <c r="AEZ11" s="9"/>
      <c r="AFA11" s="9"/>
      <c r="AFB11" s="9"/>
      <c r="AFC11" s="9"/>
      <c r="AFD11" s="9"/>
      <c r="AFE11" s="9"/>
      <c r="AFF11" s="9"/>
      <c r="AFG11" s="9"/>
      <c r="AFH11" s="9"/>
      <c r="AFI11" s="9"/>
      <c r="AFJ11" s="9"/>
      <c r="AFK11" s="9"/>
      <c r="AFL11" s="9"/>
      <c r="AFM11" s="9"/>
      <c r="AFN11" s="9"/>
      <c r="AFO11" s="9"/>
      <c r="AFP11" s="9"/>
      <c r="AFQ11" s="9"/>
      <c r="AFR11" s="9"/>
      <c r="AFS11" s="9"/>
      <c r="AFT11" s="9"/>
      <c r="AFU11" s="9"/>
      <c r="AFV11" s="9"/>
      <c r="AFW11" s="9"/>
      <c r="AFX11" s="9"/>
      <c r="AFY11" s="9"/>
      <c r="AFZ11" s="9"/>
      <c r="AGA11" s="9"/>
      <c r="AGB11" s="9"/>
      <c r="AGC11" s="9"/>
      <c r="AGD11" s="9"/>
      <c r="AGE11" s="9"/>
      <c r="AGF11" s="9"/>
      <c r="AGG11" s="9"/>
      <c r="AGH11" s="9"/>
      <c r="AGI11" s="9"/>
      <c r="AGJ11" s="9"/>
      <c r="AGK11" s="9"/>
      <c r="AGL11" s="9"/>
      <c r="AGM11" s="9"/>
      <c r="AGN11" s="9"/>
      <c r="AGO11" s="9"/>
      <c r="AGP11" s="9"/>
      <c r="AGQ11" s="9"/>
      <c r="AGR11" s="9"/>
      <c r="AGS11" s="9"/>
      <c r="AGT11" s="9"/>
      <c r="AGU11" s="9"/>
      <c r="AGV11" s="9"/>
      <c r="AGW11" s="9"/>
      <c r="AGX11" s="9"/>
      <c r="AGY11" s="9"/>
      <c r="AGZ11" s="9"/>
      <c r="AHA11" s="9"/>
      <c r="AHB11" s="9"/>
      <c r="AHC11" s="9"/>
      <c r="AHD11" s="9"/>
      <c r="AHE11" s="9"/>
      <c r="AHF11" s="9"/>
      <c r="AHG11" s="9"/>
      <c r="AHH11" s="9"/>
      <c r="AHI11" s="9"/>
      <c r="AHJ11" s="9"/>
      <c r="AHK11" s="9"/>
      <c r="AHL11" s="9"/>
      <c r="AHM11" s="9"/>
      <c r="AHN11" s="9"/>
      <c r="AHO11" s="9"/>
      <c r="AHP11" s="9"/>
      <c r="AHQ11" s="9"/>
      <c r="AHR11" s="9"/>
      <c r="AHS11" s="9"/>
      <c r="AHT11" s="9"/>
      <c r="AHU11" s="9"/>
      <c r="AHV11" s="9"/>
      <c r="AHW11" s="9"/>
      <c r="AHX11" s="9"/>
      <c r="AHY11" s="9"/>
      <c r="AHZ11" s="9"/>
      <c r="AIA11" s="9"/>
      <c r="AIB11" s="9"/>
      <c r="AIC11" s="9"/>
      <c r="AID11" s="9"/>
      <c r="AIE11" s="9"/>
      <c r="AIF11" s="9"/>
      <c r="AIG11" s="9"/>
      <c r="AIH11" s="9"/>
      <c r="AII11" s="9"/>
      <c r="AIJ11" s="9"/>
      <c r="AIK11" s="9"/>
      <c r="AIL11" s="9"/>
      <c r="AIM11" s="9"/>
      <c r="AIN11" s="9"/>
      <c r="AIO11" s="9"/>
      <c r="AIP11" s="9"/>
      <c r="AIQ11" s="9"/>
      <c r="AIR11" s="9"/>
      <c r="AIS11" s="9"/>
      <c r="AIT11" s="9"/>
      <c r="AIU11" s="9"/>
      <c r="AIV11" s="9"/>
      <c r="AIW11" s="9"/>
      <c r="AIX11" s="9"/>
      <c r="AIY11" s="9"/>
      <c r="AIZ11" s="9"/>
      <c r="AJA11" s="9"/>
      <c r="AJB11" s="9"/>
      <c r="AJC11" s="9"/>
      <c r="AJD11" s="9"/>
      <c r="AJE11" s="9"/>
      <c r="AJF11" s="9"/>
      <c r="AJG11" s="9"/>
      <c r="AJH11" s="9"/>
      <c r="AJI11" s="9"/>
      <c r="AJJ11" s="9"/>
      <c r="AJK11" s="9"/>
      <c r="AJL11" s="9"/>
      <c r="AJM11" s="9"/>
      <c r="AJN11" s="9"/>
      <c r="AJO11" s="9"/>
      <c r="AJP11" s="9"/>
      <c r="AJQ11" s="9"/>
      <c r="AJR11" s="9"/>
      <c r="AJS11" s="9"/>
      <c r="AJT11" s="9"/>
      <c r="AJU11" s="9"/>
      <c r="AJV11" s="9"/>
      <c r="AJW11" s="9"/>
      <c r="AJX11" s="9"/>
      <c r="AJY11" s="9"/>
      <c r="AJZ11" s="9"/>
      <c r="AKA11" s="9"/>
      <c r="AKB11" s="9"/>
      <c r="AKC11" s="9"/>
      <c r="AKD11" s="9"/>
      <c r="AKE11" s="9"/>
      <c r="AKF11" s="9"/>
      <c r="AKG11" s="9"/>
      <c r="AKH11" s="9"/>
      <c r="AKI11" s="9"/>
      <c r="AKJ11" s="9"/>
      <c r="AKK11" s="9"/>
      <c r="AKL11" s="9"/>
      <c r="AKM11" s="9"/>
      <c r="AKN11" s="9"/>
      <c r="AKO11" s="9"/>
      <c r="AKP11" s="9"/>
      <c r="AKQ11" s="9"/>
      <c r="AKR11" s="9"/>
      <c r="AKS11" s="9"/>
      <c r="AKT11" s="9"/>
      <c r="AKU11" s="9"/>
      <c r="AKV11" s="9"/>
      <c r="AKW11" s="9"/>
      <c r="AKX11" s="9"/>
      <c r="AKY11" s="9"/>
      <c r="AKZ11" s="9"/>
      <c r="ALA11" s="9"/>
      <c r="ALB11" s="9"/>
      <c r="ALC11" s="9"/>
      <c r="ALD11" s="9"/>
      <c r="ALE11" s="9"/>
      <c r="ALF11" s="9"/>
      <c r="ALG11" s="9"/>
      <c r="ALH11" s="9"/>
      <c r="ALI11" s="9"/>
      <c r="ALJ11" s="9"/>
      <c r="ALK11" s="9"/>
      <c r="ALL11" s="9"/>
      <c r="ALM11" s="9"/>
      <c r="ALN11" s="9"/>
      <c r="ALO11" s="9"/>
      <c r="ALP11" s="9"/>
      <c r="ALQ11" s="9"/>
      <c r="ALR11" s="9"/>
      <c r="ALS11" s="9"/>
      <c r="ALT11" s="9"/>
      <c r="ALU11" s="9"/>
      <c r="ALV11" s="9"/>
      <c r="ALW11" s="9"/>
      <c r="ALX11" s="9"/>
      <c r="ALY11" s="9"/>
      <c r="ALZ11" s="9"/>
      <c r="AMA11" s="9"/>
      <c r="AMB11" s="9"/>
      <c r="AMC11" s="9"/>
      <c r="AMD11" s="9"/>
      <c r="AME11" s="9"/>
      <c r="AMF11" s="9"/>
      <c r="AMG11" s="9"/>
      <c r="AMH11" s="9"/>
      <c r="AMI11" s="9"/>
      <c r="AMJ11" s="9"/>
      <c r="AMK11" s="9"/>
      <c r="AML11" s="9"/>
      <c r="AMM11" s="9"/>
      <c r="AMN11" s="9"/>
      <c r="AMO11" s="9"/>
      <c r="AMP11" s="9"/>
      <c r="AMQ11" s="9"/>
      <c r="AMR11" s="9"/>
      <c r="AMS11" s="9"/>
      <c r="AMT11" s="9"/>
      <c r="AMU11" s="9"/>
      <c r="AMV11" s="9"/>
      <c r="AMW11" s="9"/>
      <c r="AMX11" s="9"/>
      <c r="AMY11" s="9"/>
      <c r="AMZ11" s="9"/>
      <c r="ANA11" s="9"/>
      <c r="ANB11" s="9"/>
      <c r="ANC11" s="9"/>
      <c r="AND11" s="9"/>
      <c r="ANE11" s="9"/>
      <c r="ANF11" s="9"/>
      <c r="ANG11" s="9"/>
      <c r="ANH11" s="9"/>
      <c r="ANI11" s="9"/>
      <c r="ANJ11" s="9"/>
      <c r="ANK11" s="9"/>
      <c r="ANL11" s="9"/>
      <c r="ANM11" s="9"/>
      <c r="ANN11" s="9"/>
      <c r="ANO11" s="9"/>
      <c r="ANP11" s="9"/>
      <c r="ANQ11" s="9"/>
      <c r="ANR11" s="9"/>
      <c r="ANS11" s="9"/>
      <c r="ANT11" s="9"/>
      <c r="ANU11" s="9"/>
      <c r="ANV11" s="9"/>
      <c r="ANW11" s="9"/>
      <c r="ANX11" s="9"/>
      <c r="ANY11" s="9"/>
      <c r="ANZ11" s="9"/>
      <c r="AOA11" s="9"/>
      <c r="AOB11" s="9"/>
      <c r="AOC11" s="9"/>
      <c r="AOD11" s="9"/>
      <c r="AOE11" s="9"/>
      <c r="AOF11" s="9"/>
      <c r="AOG11" s="9"/>
      <c r="AOH11" s="9"/>
      <c r="AOI11" s="9"/>
      <c r="AOJ11" s="9"/>
      <c r="AOK11" s="9"/>
      <c r="AOL11" s="9"/>
      <c r="AOM11" s="9"/>
      <c r="AON11" s="9"/>
      <c r="AOO11" s="9"/>
      <c r="AOP11" s="9"/>
      <c r="AOQ11" s="9"/>
      <c r="AOR11" s="9"/>
      <c r="AOS11" s="9"/>
      <c r="AOT11" s="9"/>
      <c r="AOU11" s="9"/>
      <c r="AOV11" s="9"/>
      <c r="AOW11" s="9"/>
      <c r="AOX11" s="9"/>
      <c r="AOY11" s="9"/>
      <c r="AOZ11" s="9"/>
      <c r="APA11" s="9"/>
      <c r="APB11" s="9"/>
      <c r="APC11" s="9"/>
      <c r="APD11" s="9"/>
      <c r="APE11" s="9"/>
      <c r="APF11" s="9"/>
      <c r="APG11" s="9"/>
      <c r="APH11" s="9"/>
      <c r="API11" s="9"/>
      <c r="APJ11" s="9"/>
      <c r="APK11" s="9"/>
      <c r="APL11" s="9"/>
      <c r="APM11" s="9"/>
      <c r="APN11" s="9"/>
      <c r="APO11" s="9"/>
      <c r="APP11" s="9"/>
      <c r="APQ11" s="9"/>
      <c r="APR11" s="9"/>
      <c r="APS11" s="9"/>
      <c r="APT11" s="9"/>
      <c r="APU11" s="9"/>
      <c r="APV11" s="9"/>
      <c r="APW11" s="9"/>
      <c r="APX11" s="9"/>
      <c r="APY11" s="9"/>
      <c r="APZ11" s="9"/>
      <c r="AQA11" s="9"/>
      <c r="AQB11" s="9"/>
      <c r="AQC11" s="9"/>
      <c r="AQD11" s="9"/>
      <c r="AQE11" s="9"/>
      <c r="AQF11" s="9"/>
      <c r="AQG11" s="9"/>
      <c r="AQH11" s="9"/>
      <c r="AQI11" s="9"/>
      <c r="AQJ11" s="9"/>
      <c r="AQK11" s="9"/>
      <c r="AQL11" s="9"/>
      <c r="AQM11" s="9"/>
      <c r="AQN11" s="9"/>
      <c r="AQO11" s="9"/>
      <c r="AQP11" s="9"/>
      <c r="AQQ11" s="9"/>
      <c r="AQR11" s="9"/>
      <c r="AQS11" s="9"/>
      <c r="AQT11" s="9"/>
      <c r="AQU11" s="9"/>
      <c r="AQV11" s="9"/>
      <c r="AQW11" s="9"/>
      <c r="AQX11" s="9"/>
      <c r="AQY11" s="9"/>
      <c r="AQZ11" s="9"/>
      <c r="ARA11" s="9"/>
      <c r="ARB11" s="9"/>
      <c r="ARC11" s="9"/>
      <c r="ARD11" s="9"/>
      <c r="ARE11" s="9"/>
      <c r="ARF11" s="9"/>
      <c r="ARG11" s="9"/>
      <c r="ARH11" s="9"/>
      <c r="ARI11" s="9"/>
      <c r="ARJ11" s="9"/>
      <c r="ARK11" s="9"/>
      <c r="ARL11" s="9"/>
      <c r="ARM11" s="9"/>
      <c r="ARN11" s="9"/>
      <c r="ARO11" s="9"/>
      <c r="ARP11" s="9"/>
      <c r="ARQ11" s="9"/>
      <c r="ARR11" s="9"/>
      <c r="ARS11" s="9"/>
      <c r="ART11" s="9"/>
      <c r="ARU11" s="9"/>
      <c r="ARV11" s="9"/>
      <c r="ARW11" s="9"/>
      <c r="ARX11" s="9"/>
      <c r="ARY11" s="9"/>
      <c r="ARZ11" s="9"/>
      <c r="ASA11" s="9"/>
      <c r="ASB11" s="9"/>
      <c r="ASC11" s="9"/>
      <c r="ASD11" s="9"/>
      <c r="ASE11" s="9"/>
      <c r="ASF11" s="9"/>
      <c r="ASG11" s="9"/>
      <c r="ASH11" s="9"/>
      <c r="ASI11" s="9"/>
      <c r="ASJ11" s="9"/>
      <c r="ASK11" s="9"/>
      <c r="ASL11" s="9"/>
      <c r="ASM11" s="9"/>
      <c r="ASN11" s="9"/>
      <c r="ASO11" s="9"/>
      <c r="ASP11" s="9"/>
      <c r="ASQ11" s="9"/>
      <c r="ASR11" s="9"/>
      <c r="ASS11" s="9"/>
      <c r="AST11" s="9"/>
      <c r="ASU11" s="9"/>
      <c r="ASV11" s="9"/>
      <c r="ASW11" s="9"/>
      <c r="ASX11" s="9"/>
      <c r="ASY11" s="9"/>
      <c r="ASZ11" s="9"/>
      <c r="ATA11" s="9"/>
      <c r="ATB11" s="9"/>
      <c r="ATC11" s="9"/>
      <c r="ATD11" s="9"/>
      <c r="ATE11" s="9"/>
      <c r="ATF11" s="9"/>
      <c r="ATG11" s="9"/>
      <c r="ATH11" s="9"/>
      <c r="ATI11" s="9"/>
      <c r="ATJ11" s="9"/>
      <c r="ATK11" s="9"/>
      <c r="ATL11" s="9"/>
      <c r="ATM11" s="9"/>
      <c r="ATN11" s="9"/>
      <c r="ATO11" s="9"/>
      <c r="ATP11" s="9"/>
      <c r="ATQ11" s="9"/>
      <c r="ATR11" s="9"/>
      <c r="ATS11" s="9"/>
      <c r="ATT11" s="9"/>
      <c r="ATU11" s="9"/>
      <c r="ATV11" s="9"/>
      <c r="ATW11" s="9"/>
      <c r="ATX11" s="9"/>
      <c r="ATY11" s="9"/>
      <c r="ATZ11" s="9"/>
      <c r="AUA11" s="9"/>
      <c r="AUB11" s="9"/>
      <c r="AUC11" s="9"/>
      <c r="AUD11" s="9"/>
      <c r="AUE11" s="9"/>
      <c r="AUF11" s="9"/>
      <c r="AUG11" s="9"/>
      <c r="AUH11" s="9"/>
      <c r="AUI11" s="9"/>
      <c r="AUJ11" s="9"/>
      <c r="AUK11" s="9"/>
      <c r="AUL11" s="9"/>
      <c r="AUM11" s="9"/>
      <c r="AUN11" s="9"/>
      <c r="AUO11" s="9"/>
      <c r="AUP11" s="9"/>
      <c r="AUQ11" s="9"/>
      <c r="AUR11" s="9"/>
      <c r="AUS11" s="9"/>
      <c r="AUT11" s="9"/>
      <c r="AUU11" s="9"/>
      <c r="AUV11" s="9"/>
      <c r="AUW11" s="9"/>
      <c r="AUX11" s="9"/>
      <c r="AUY11" s="9"/>
      <c r="AUZ11" s="9"/>
      <c r="AVA11" s="9"/>
      <c r="AVB11" s="9"/>
      <c r="AVC11" s="9"/>
      <c r="AVD11" s="9"/>
      <c r="AVE11" s="9"/>
      <c r="AVF11" s="9"/>
      <c r="AVG11" s="9"/>
      <c r="AVH11" s="9"/>
      <c r="AVI11" s="9"/>
      <c r="AVJ11" s="9"/>
      <c r="AVK11" s="9"/>
      <c r="AVL11" s="9"/>
      <c r="AVM11" s="9"/>
      <c r="AVN11" s="9"/>
      <c r="AVO11" s="9"/>
      <c r="AVP11" s="9"/>
      <c r="AVQ11" s="9"/>
      <c r="AVR11" s="9"/>
      <c r="AVS11" s="9"/>
      <c r="AVT11" s="9"/>
      <c r="AVU11" s="9"/>
      <c r="AVV11" s="9"/>
      <c r="AVW11" s="9"/>
      <c r="AVX11" s="9"/>
      <c r="AVY11" s="9"/>
      <c r="AVZ11" s="9"/>
      <c r="AWA11" s="9"/>
      <c r="AWB11" s="9"/>
      <c r="AWC11" s="9"/>
      <c r="AWD11" s="9"/>
      <c r="AWE11" s="9"/>
      <c r="AWF11" s="9"/>
      <c r="AWG11" s="9"/>
      <c r="AWH11" s="9"/>
      <c r="AWI11" s="9"/>
      <c r="AWJ11" s="9"/>
      <c r="AWK11" s="9"/>
      <c r="AWL11" s="9"/>
      <c r="AWM11" s="9"/>
      <c r="AWN11" s="9"/>
      <c r="AWO11" s="9"/>
      <c r="AWP11" s="9"/>
      <c r="AWQ11" s="9"/>
      <c r="AWR11" s="9"/>
      <c r="AWS11" s="9"/>
      <c r="AWT11" s="9"/>
      <c r="AWU11" s="9"/>
      <c r="AWV11" s="9"/>
      <c r="AWW11" s="9"/>
      <c r="AWX11" s="9"/>
      <c r="AWY11" s="9"/>
      <c r="AWZ11" s="9"/>
      <c r="AXA11" s="9"/>
      <c r="AXB11" s="9"/>
      <c r="AXC11" s="9"/>
      <c r="AXD11" s="9"/>
      <c r="AXE11" s="9"/>
      <c r="AXF11" s="9"/>
      <c r="AXG11" s="9"/>
      <c r="AXH11" s="9"/>
      <c r="AXI11" s="9"/>
      <c r="AXJ11" s="9"/>
      <c r="AXK11" s="9"/>
      <c r="AXL11" s="9"/>
      <c r="AXM11" s="9"/>
      <c r="AXN11" s="9"/>
      <c r="AXO11" s="9"/>
      <c r="AXP11" s="9"/>
      <c r="AXQ11" s="9"/>
      <c r="AXR11" s="9"/>
      <c r="AXS11" s="9"/>
      <c r="AXT11" s="9"/>
      <c r="AXU11" s="9"/>
      <c r="AXV11" s="9"/>
      <c r="AXW11" s="9"/>
      <c r="AXX11" s="9"/>
      <c r="AXY11" s="9"/>
      <c r="AXZ11" s="9"/>
      <c r="AYA11" s="9"/>
      <c r="AYB11" s="9"/>
      <c r="AYC11" s="9"/>
      <c r="AYD11" s="9"/>
      <c r="AYE11" s="9"/>
      <c r="AYF11" s="9"/>
      <c r="AYG11" s="9"/>
      <c r="AYH11" s="9"/>
      <c r="AYI11" s="9"/>
      <c r="AYJ11" s="9"/>
      <c r="AYK11" s="9"/>
      <c r="AYL11" s="9"/>
      <c r="AYM11" s="9"/>
      <c r="AYN11" s="9"/>
      <c r="AYO11" s="9"/>
      <c r="AYP11" s="9"/>
      <c r="AYQ11" s="9"/>
      <c r="AYR11" s="9"/>
      <c r="AYS11" s="9"/>
      <c r="AYT11" s="9"/>
      <c r="AYU11" s="9"/>
      <c r="AYV11" s="9"/>
      <c r="AYW11" s="9"/>
      <c r="AYX11" s="9"/>
      <c r="AYY11" s="9"/>
      <c r="AYZ11" s="9"/>
      <c r="AZA11" s="9"/>
      <c r="AZB11" s="9"/>
      <c r="AZC11" s="9"/>
      <c r="AZD11" s="9"/>
      <c r="AZE11" s="9"/>
      <c r="AZF11" s="9"/>
      <c r="AZG11" s="9"/>
      <c r="AZH11" s="9"/>
      <c r="AZI11" s="9"/>
      <c r="AZJ11" s="9"/>
      <c r="AZK11" s="9"/>
      <c r="AZL11" s="9"/>
      <c r="AZM11" s="9"/>
      <c r="AZN11" s="9"/>
      <c r="AZO11" s="9"/>
      <c r="AZP11" s="9"/>
      <c r="AZQ11" s="9"/>
      <c r="AZR11" s="9"/>
      <c r="AZS11" s="9"/>
      <c r="AZT11" s="9"/>
      <c r="AZU11" s="9"/>
      <c r="AZV11" s="9"/>
      <c r="AZW11" s="9"/>
      <c r="AZX11" s="9"/>
      <c r="AZY11" s="9"/>
      <c r="AZZ11" s="9"/>
      <c r="BAA11" s="9"/>
      <c r="BAB11" s="9"/>
      <c r="BAC11" s="9"/>
      <c r="BAD11" s="9"/>
      <c r="BAE11" s="9"/>
      <c r="BAF11" s="9"/>
      <c r="BAG11" s="9"/>
      <c r="BAH11" s="9"/>
      <c r="BAI11" s="9"/>
      <c r="BAJ11" s="9"/>
      <c r="BAK11" s="9"/>
      <c r="BAL11" s="9"/>
      <c r="BAM11" s="9"/>
      <c r="BAN11" s="9"/>
      <c r="BAO11" s="9"/>
      <c r="BAP11" s="9"/>
      <c r="BAQ11" s="9"/>
      <c r="BAR11" s="9"/>
      <c r="BAS11" s="9"/>
      <c r="BAT11" s="9"/>
      <c r="BAU11" s="9"/>
      <c r="BAV11" s="9"/>
      <c r="BAW11" s="9"/>
      <c r="BAX11" s="9"/>
      <c r="BAY11" s="9"/>
      <c r="BAZ11" s="9"/>
      <c r="BBA11" s="9"/>
      <c r="BBB11" s="9"/>
      <c r="BBC11" s="9"/>
      <c r="BBD11" s="9"/>
      <c r="BBE11" s="9"/>
      <c r="BBF11" s="9"/>
      <c r="BBG11" s="9"/>
      <c r="BBH11" s="9"/>
      <c r="BBI11" s="9"/>
      <c r="BBJ11" s="9"/>
      <c r="BBK11" s="9"/>
      <c r="BBL11" s="9"/>
      <c r="BBM11" s="9"/>
      <c r="BBN11" s="9"/>
      <c r="BBO11" s="9"/>
      <c r="BBP11" s="9"/>
      <c r="BBQ11" s="9"/>
      <c r="BBR11" s="9"/>
      <c r="BBS11" s="9"/>
      <c r="BBT11" s="9"/>
      <c r="BBU11" s="9"/>
      <c r="BBV11" s="9"/>
      <c r="BBW11" s="9"/>
      <c r="BBX11" s="9"/>
      <c r="BBY11" s="9"/>
      <c r="BBZ11" s="9"/>
      <c r="BCA11" s="9"/>
      <c r="BCB11" s="9"/>
      <c r="BCC11" s="9"/>
      <c r="BCD11" s="9"/>
      <c r="BCE11" s="9"/>
      <c r="BCF11" s="9"/>
      <c r="BCG11" s="9"/>
      <c r="BCH11" s="9"/>
      <c r="BCI11" s="9"/>
      <c r="BCJ11" s="9"/>
      <c r="BCK11" s="9"/>
      <c r="BCL11" s="9"/>
      <c r="BCM11" s="9"/>
      <c r="BCN11" s="9"/>
      <c r="BCO11" s="9"/>
      <c r="BCP11" s="9"/>
      <c r="BCQ11" s="9"/>
      <c r="BCR11" s="9"/>
      <c r="BCS11" s="9"/>
      <c r="BCT11" s="9"/>
      <c r="BCU11" s="9"/>
      <c r="BCV11" s="9"/>
      <c r="BCW11" s="9"/>
      <c r="BCX11" s="9"/>
      <c r="BCY11" s="9"/>
      <c r="BCZ11" s="9"/>
      <c r="BDA11" s="9"/>
      <c r="BDB11" s="9"/>
      <c r="BDC11" s="9"/>
      <c r="BDD11" s="9"/>
      <c r="BDE11" s="9"/>
      <c r="BDF11" s="9"/>
      <c r="BDG11" s="9"/>
      <c r="BDH11" s="9"/>
      <c r="BDI11" s="9"/>
      <c r="BDJ11" s="9"/>
      <c r="BDK11" s="9"/>
      <c r="BDL11" s="9"/>
      <c r="BDM11" s="9"/>
      <c r="BDN11" s="9"/>
      <c r="BDO11" s="9"/>
      <c r="BDP11" s="9"/>
      <c r="BDQ11" s="9"/>
      <c r="BDR11" s="9"/>
      <c r="BDS11" s="9"/>
      <c r="BDT11" s="9"/>
      <c r="BDU11" s="9"/>
      <c r="BDV11" s="9"/>
      <c r="BDW11" s="9"/>
      <c r="BDX11" s="9"/>
      <c r="BDY11" s="9"/>
      <c r="BDZ11" s="9"/>
      <c r="BEA11" s="9"/>
      <c r="BEB11" s="9"/>
      <c r="BEC11" s="9"/>
      <c r="BED11" s="9"/>
      <c r="BEE11" s="9"/>
      <c r="BEF11" s="9"/>
      <c r="BEG11" s="9"/>
      <c r="BEH11" s="9"/>
      <c r="BEI11" s="9"/>
      <c r="BEJ11" s="9"/>
      <c r="BEK11" s="9"/>
      <c r="BEL11" s="9"/>
      <c r="BEM11" s="9"/>
      <c r="BEN11" s="9"/>
      <c r="BEO11" s="9"/>
      <c r="BEP11" s="9"/>
      <c r="BEQ11" s="9"/>
      <c r="BER11" s="9"/>
      <c r="BES11" s="9"/>
      <c r="BET11" s="9"/>
      <c r="BEU11" s="9"/>
      <c r="BEV11" s="9"/>
      <c r="BEW11" s="9"/>
      <c r="BEX11" s="9"/>
      <c r="BEY11" s="9"/>
      <c r="BEZ11" s="9"/>
      <c r="BFA11" s="9"/>
      <c r="BFB11" s="9"/>
      <c r="BFC11" s="9"/>
      <c r="BFD11" s="9"/>
      <c r="BFE11" s="9"/>
      <c r="BFF11" s="9"/>
      <c r="BFG11" s="9"/>
      <c r="BFH11" s="9"/>
      <c r="BFI11" s="9"/>
      <c r="BFJ11" s="9"/>
      <c r="BFK11" s="9"/>
      <c r="BFL11" s="9"/>
      <c r="BFM11" s="9"/>
      <c r="BFN11" s="9"/>
      <c r="BFO11" s="9"/>
      <c r="BFP11" s="9"/>
      <c r="BFQ11" s="9"/>
      <c r="BFR11" s="9"/>
      <c r="BFS11" s="9"/>
      <c r="BFT11" s="9"/>
      <c r="BFU11" s="9"/>
      <c r="BFV11" s="9"/>
      <c r="BFW11" s="9"/>
      <c r="BFX11" s="9"/>
      <c r="BFY11" s="9"/>
      <c r="BFZ11" s="9"/>
      <c r="BGA11" s="9"/>
      <c r="BGB11" s="9"/>
      <c r="BGC11" s="9"/>
      <c r="BGD11" s="9"/>
      <c r="BGE11" s="9"/>
      <c r="BGF11" s="9"/>
      <c r="BGG11" s="9"/>
      <c r="BGH11" s="9"/>
      <c r="BGI11" s="9"/>
      <c r="BGJ11" s="9"/>
      <c r="BGK11" s="9"/>
      <c r="BGL11" s="9"/>
      <c r="BGM11" s="9"/>
      <c r="BGN11" s="9"/>
      <c r="BGO11" s="9"/>
      <c r="BGP11" s="9"/>
      <c r="BGQ11" s="9"/>
      <c r="BGR11" s="9"/>
      <c r="BGS11" s="9"/>
      <c r="BGT11" s="9"/>
      <c r="BGU11" s="9"/>
      <c r="BGV11" s="9"/>
      <c r="BGW11" s="9"/>
      <c r="BGX11" s="9"/>
      <c r="BGY11" s="9"/>
      <c r="BGZ11" s="9"/>
      <c r="BHA11" s="9"/>
      <c r="BHB11" s="9"/>
      <c r="BHC11" s="9"/>
      <c r="BHD11" s="9"/>
      <c r="BHE11" s="9"/>
      <c r="BHF11" s="9"/>
      <c r="BHG11" s="9"/>
      <c r="BHH11" s="9"/>
      <c r="BHI11" s="9"/>
      <c r="BHJ11" s="9"/>
      <c r="BHK11" s="9"/>
      <c r="BHL11" s="9"/>
      <c r="BHM11" s="9"/>
      <c r="BHN11" s="9"/>
      <c r="BHO11" s="9"/>
      <c r="BHP11" s="9"/>
      <c r="BHQ11" s="9"/>
      <c r="BHR11" s="9"/>
      <c r="BHS11" s="9"/>
      <c r="BHT11" s="9"/>
      <c r="BHU11" s="9"/>
      <c r="BHV11" s="9"/>
      <c r="BHW11" s="9"/>
      <c r="BHX11" s="9"/>
      <c r="BHY11" s="9"/>
      <c r="BHZ11" s="9"/>
      <c r="BIA11" s="9"/>
      <c r="BIB11" s="9"/>
      <c r="BIC11" s="9"/>
      <c r="BID11" s="9"/>
      <c r="BIE11" s="9"/>
      <c r="BIF11" s="9"/>
      <c r="BIG11" s="9"/>
      <c r="BIH11" s="9"/>
      <c r="BII11" s="9"/>
      <c r="BIJ11" s="9"/>
      <c r="BIK11" s="9"/>
      <c r="BIL11" s="9"/>
      <c r="BIM11" s="9"/>
      <c r="BIN11" s="9"/>
      <c r="BIO11" s="9"/>
      <c r="BIP11" s="9"/>
      <c r="BIQ11" s="9"/>
      <c r="BIR11" s="9"/>
      <c r="BIS11" s="9"/>
      <c r="BIT11" s="9"/>
      <c r="BIU11" s="9"/>
      <c r="BIV11" s="9"/>
      <c r="BIW11" s="9"/>
      <c r="BIX11" s="9"/>
      <c r="BIY11" s="9"/>
      <c r="BIZ11" s="9"/>
      <c r="BJA11" s="9"/>
      <c r="BJB11" s="9"/>
      <c r="BJC11" s="9"/>
      <c r="BJD11" s="9"/>
      <c r="BJE11" s="9"/>
      <c r="BJF11" s="9"/>
      <c r="BJG11" s="9"/>
      <c r="BJH11" s="9"/>
      <c r="BJI11" s="9"/>
      <c r="BJJ11" s="9"/>
      <c r="BJK11" s="9"/>
      <c r="BJL11" s="9"/>
      <c r="BJM11" s="9"/>
      <c r="BJN11" s="9"/>
      <c r="BJO11" s="9"/>
      <c r="BJP11" s="9"/>
      <c r="BJQ11" s="9"/>
      <c r="BJR11" s="9"/>
      <c r="BJS11" s="9"/>
      <c r="BJT11" s="9"/>
      <c r="BJU11" s="9"/>
      <c r="BJV11" s="9"/>
      <c r="BJW11" s="9"/>
      <c r="BJX11" s="9"/>
      <c r="BJY11" s="9"/>
      <c r="BJZ11" s="9"/>
      <c r="BKA11" s="9"/>
      <c r="BKB11" s="9"/>
      <c r="BKC11" s="9"/>
      <c r="BKD11" s="9"/>
      <c r="BKE11" s="9"/>
      <c r="BKF11" s="9"/>
      <c r="BKG11" s="9"/>
      <c r="BKH11" s="9"/>
      <c r="BKI11" s="9"/>
      <c r="BKJ11" s="9"/>
      <c r="BKK11" s="9"/>
      <c r="BKL11" s="9"/>
      <c r="BKM11" s="9"/>
      <c r="BKN11" s="9"/>
      <c r="BKO11" s="9"/>
      <c r="BKP11" s="9"/>
      <c r="BKQ11" s="9"/>
      <c r="BKR11" s="9"/>
      <c r="BKS11" s="9"/>
      <c r="BKT11" s="9"/>
      <c r="BKU11" s="9"/>
      <c r="BKV11" s="9"/>
      <c r="BKW11" s="9"/>
      <c r="BKX11" s="9"/>
      <c r="BKY11" s="9"/>
      <c r="BKZ11" s="9"/>
      <c r="BLA11" s="9"/>
      <c r="BLB11" s="9"/>
      <c r="BLC11" s="9"/>
      <c r="BLD11" s="9"/>
      <c r="BLE11" s="9"/>
      <c r="BLF11" s="9"/>
      <c r="BLG11" s="9"/>
      <c r="BLH11" s="9"/>
      <c r="BLI11" s="9"/>
      <c r="BLJ11" s="9"/>
      <c r="BLK11" s="9"/>
      <c r="BLL11" s="9"/>
      <c r="BLM11" s="9"/>
      <c r="BLN11" s="9"/>
      <c r="BLO11" s="9"/>
      <c r="BLP11" s="9"/>
      <c r="BLQ11" s="9"/>
      <c r="BLR11" s="9"/>
      <c r="BLS11" s="9"/>
      <c r="BLT11" s="9"/>
      <c r="BLU11" s="9"/>
      <c r="BLV11" s="9"/>
      <c r="BLW11" s="9"/>
      <c r="BLX11" s="9"/>
      <c r="BLY11" s="9"/>
      <c r="BLZ11" s="9"/>
      <c r="BMA11" s="9"/>
      <c r="BMB11" s="9"/>
      <c r="BMC11" s="9"/>
      <c r="BMD11" s="9"/>
      <c r="BME11" s="9"/>
      <c r="BMF11" s="9"/>
      <c r="BMG11" s="9"/>
      <c r="BMH11" s="9"/>
      <c r="BMI11" s="9"/>
      <c r="BMJ11" s="9"/>
      <c r="BMK11" s="9"/>
      <c r="BML11" s="9"/>
      <c r="BMM11" s="9"/>
      <c r="BMN11" s="9"/>
      <c r="BMO11" s="9"/>
      <c r="BMP11" s="9"/>
      <c r="BMQ11" s="9"/>
      <c r="BMR11" s="9"/>
      <c r="BMS11" s="9"/>
      <c r="BMT11" s="9"/>
      <c r="BMU11" s="9"/>
      <c r="BMV11" s="9"/>
      <c r="BMW11" s="9"/>
      <c r="BMX11" s="9"/>
      <c r="BMY11" s="9"/>
      <c r="BMZ11" s="9"/>
      <c r="BNA11" s="9"/>
      <c r="BNB11" s="9"/>
      <c r="BNC11" s="9"/>
      <c r="BND11" s="9"/>
      <c r="BNE11" s="9"/>
      <c r="BNF11" s="9"/>
      <c r="BNG11" s="9"/>
      <c r="BNH11" s="9"/>
      <c r="BNI11" s="9"/>
      <c r="BNJ11" s="9"/>
      <c r="BNK11" s="9"/>
      <c r="BNL11" s="9"/>
      <c r="BNM11" s="9"/>
      <c r="BNN11" s="9"/>
      <c r="BNO11" s="9"/>
      <c r="BNP11" s="9"/>
      <c r="BNQ11" s="9"/>
      <c r="BNR11" s="9"/>
      <c r="BNS11" s="9"/>
      <c r="BNT11" s="9"/>
      <c r="BNU11" s="9"/>
      <c r="BNV11" s="9"/>
      <c r="BNW11" s="9"/>
      <c r="BNX11" s="9"/>
      <c r="BNY11" s="9"/>
      <c r="BNZ11" s="9"/>
      <c r="BOA11" s="9"/>
      <c r="BOB11" s="9"/>
      <c r="BOC11" s="9"/>
      <c r="BOD11" s="9"/>
      <c r="BOE11" s="9"/>
      <c r="BOF11" s="9"/>
      <c r="BOG11" s="9"/>
      <c r="BOH11" s="9"/>
      <c r="BOI11" s="9"/>
      <c r="BOJ11" s="9"/>
      <c r="BOK11" s="9"/>
      <c r="BOL11" s="9"/>
      <c r="BOM11" s="9"/>
      <c r="BON11" s="9"/>
      <c r="BOO11" s="9"/>
      <c r="BOP11" s="9"/>
      <c r="BOQ11" s="9"/>
      <c r="BOR11" s="9"/>
      <c r="BOS11" s="9"/>
      <c r="BOT11" s="9"/>
      <c r="BOU11" s="9"/>
      <c r="BOV11" s="9"/>
      <c r="BOW11" s="9"/>
      <c r="BOX11" s="9"/>
      <c r="BOY11" s="9"/>
      <c r="BOZ11" s="9"/>
      <c r="BPA11" s="9"/>
      <c r="BPB11" s="9"/>
      <c r="BPC11" s="9"/>
      <c r="BPD11" s="9"/>
      <c r="BPE11" s="9"/>
      <c r="BPF11" s="9"/>
      <c r="BPG11" s="9"/>
      <c r="BPH11" s="9"/>
      <c r="BPI11" s="9"/>
      <c r="BPJ11" s="9"/>
      <c r="BPK11" s="9"/>
      <c r="BPL11" s="9"/>
      <c r="BPM11" s="9"/>
      <c r="BPN11" s="9"/>
      <c r="BPO11" s="9"/>
      <c r="BPP11" s="9"/>
      <c r="BPQ11" s="9"/>
      <c r="BPR11" s="9"/>
      <c r="BPS11" s="9"/>
      <c r="BPT11" s="9"/>
      <c r="BPU11" s="9"/>
      <c r="BPV11" s="9"/>
      <c r="BPW11" s="9"/>
      <c r="BPX11" s="9"/>
      <c r="BPY11" s="9"/>
      <c r="BPZ11" s="9"/>
      <c r="BQA11" s="9"/>
      <c r="BQB11" s="9"/>
      <c r="BQC11" s="9"/>
      <c r="BQD11" s="9"/>
      <c r="BQE11" s="9"/>
      <c r="BQF11" s="9"/>
      <c r="BQG11" s="9"/>
      <c r="BQH11" s="9"/>
      <c r="BQI11" s="9"/>
      <c r="BQJ11" s="9"/>
      <c r="BQK11" s="9"/>
      <c r="BQL11" s="9"/>
      <c r="BQM11" s="9"/>
      <c r="BQN11" s="9"/>
      <c r="BQO11" s="9"/>
      <c r="BQP11" s="9"/>
      <c r="BQQ11" s="9"/>
      <c r="BQR11" s="9"/>
      <c r="BQS11" s="9"/>
      <c r="BQT11" s="9"/>
      <c r="BQU11" s="9"/>
      <c r="BQV11" s="9"/>
      <c r="BQW11" s="9"/>
      <c r="BQX11" s="9"/>
      <c r="BQY11" s="9"/>
      <c r="BQZ11" s="9"/>
      <c r="BRA11" s="9"/>
      <c r="BRB11" s="9"/>
      <c r="BRC11" s="9"/>
      <c r="BRD11" s="9"/>
      <c r="BRE11" s="9"/>
      <c r="BRF11" s="9"/>
      <c r="BRG11" s="9"/>
      <c r="BRH11" s="9"/>
      <c r="BRI11" s="9"/>
      <c r="BRJ11" s="9"/>
      <c r="BRK11" s="9"/>
      <c r="BRL11" s="9"/>
      <c r="BRM11" s="9"/>
      <c r="BRN11" s="9"/>
      <c r="BRO11" s="9"/>
      <c r="BRP11" s="9"/>
      <c r="BRQ11" s="9"/>
      <c r="BRR11" s="9"/>
      <c r="BRS11" s="9"/>
      <c r="BRT11" s="9"/>
      <c r="BRU11" s="9"/>
      <c r="BRV11" s="9"/>
      <c r="BRW11" s="9"/>
      <c r="BRX11" s="9"/>
      <c r="BRY11" s="9"/>
      <c r="BRZ11" s="9"/>
      <c r="BSA11" s="9"/>
      <c r="BSB11" s="9"/>
      <c r="BSC11" s="9"/>
      <c r="BSD11" s="9"/>
      <c r="BSE11" s="9"/>
      <c r="BSF11" s="9"/>
      <c r="BSG11" s="9"/>
      <c r="BSH11" s="9"/>
      <c r="BSI11" s="9"/>
      <c r="BSJ11" s="9"/>
      <c r="BSK11" s="9"/>
      <c r="BSL11" s="9"/>
      <c r="BSM11" s="9"/>
      <c r="BSN11" s="9"/>
      <c r="BSO11" s="9"/>
      <c r="BSP11" s="9"/>
      <c r="BSQ11" s="9"/>
      <c r="BSR11" s="9"/>
      <c r="BSS11" s="9"/>
      <c r="BST11" s="9"/>
      <c r="BSU11" s="9"/>
      <c r="BSV11" s="9"/>
      <c r="BSW11" s="9"/>
      <c r="BSX11" s="9"/>
      <c r="BSY11" s="9"/>
      <c r="BSZ11" s="9"/>
      <c r="BTA11" s="9"/>
      <c r="BTB11" s="9"/>
      <c r="BTC11" s="9"/>
      <c r="BTD11" s="9"/>
      <c r="BTE11" s="9"/>
      <c r="BTF11" s="9"/>
      <c r="BTG11" s="9"/>
      <c r="BTH11" s="9"/>
      <c r="BTI11" s="9"/>
      <c r="BTJ11" s="9"/>
      <c r="BTK11" s="9"/>
      <c r="BTL11" s="9"/>
      <c r="BTM11" s="9"/>
      <c r="BTN11" s="9"/>
      <c r="BTO11" s="9"/>
      <c r="BTP11" s="9"/>
      <c r="BTQ11" s="9"/>
      <c r="BTR11" s="9"/>
      <c r="BTS11" s="9"/>
      <c r="BTT11" s="9"/>
      <c r="BTU11" s="9"/>
      <c r="BTV11" s="9"/>
      <c r="BTW11" s="9"/>
      <c r="BTX11" s="9"/>
      <c r="BTY11" s="9"/>
      <c r="BTZ11" s="9"/>
      <c r="BUA11" s="9"/>
      <c r="BUB11" s="9"/>
      <c r="BUC11" s="9"/>
      <c r="BUD11" s="9"/>
      <c r="BUE11" s="9"/>
      <c r="BUF11" s="9"/>
      <c r="BUG11" s="9"/>
      <c r="BUH11" s="9"/>
      <c r="BUI11" s="9"/>
      <c r="BUJ11" s="9"/>
      <c r="BUK11" s="9"/>
      <c r="BUL11" s="9"/>
      <c r="BUM11" s="9"/>
      <c r="BUN11" s="9"/>
      <c r="BUO11" s="9"/>
      <c r="BUP11" s="9"/>
      <c r="BUQ11" s="9"/>
      <c r="BUR11" s="9"/>
      <c r="BUS11" s="9"/>
      <c r="BUT11" s="9"/>
      <c r="BUU11" s="9"/>
      <c r="BUV11" s="9"/>
      <c r="BUW11" s="9"/>
      <c r="BUX11" s="9"/>
      <c r="BUY11" s="9"/>
      <c r="BUZ11" s="9"/>
      <c r="BVA11" s="9"/>
      <c r="BVB11" s="9"/>
      <c r="BVC11" s="9"/>
      <c r="BVD11" s="9"/>
      <c r="BVE11" s="9"/>
      <c r="BVF11" s="9"/>
      <c r="BVG11" s="9"/>
      <c r="BVH11" s="9"/>
      <c r="BVI11" s="9"/>
      <c r="BVJ11" s="9"/>
      <c r="BVK11" s="9"/>
      <c r="BVL11" s="9"/>
      <c r="BVM11" s="9"/>
      <c r="BVN11" s="9"/>
      <c r="BVO11" s="9"/>
      <c r="BVP11" s="9"/>
      <c r="BVQ11" s="9"/>
      <c r="BVR11" s="9"/>
      <c r="BVS11" s="9"/>
      <c r="BVT11" s="9"/>
      <c r="BVU11" s="9"/>
      <c r="BVV11" s="9"/>
      <c r="BVW11" s="9"/>
      <c r="BVX11" s="9"/>
      <c r="BVY11" s="9"/>
      <c r="BVZ11" s="9"/>
      <c r="BWA11" s="9"/>
      <c r="BWB11" s="9"/>
      <c r="BWC11" s="9"/>
      <c r="BWD11" s="9"/>
      <c r="BWE11" s="9"/>
      <c r="BWF11" s="9"/>
      <c r="BWG11" s="9"/>
      <c r="BWH11" s="9"/>
      <c r="BWI11" s="9"/>
      <c r="BWJ11" s="9"/>
      <c r="BWK11" s="9"/>
      <c r="BWL11" s="9"/>
      <c r="BWM11" s="9"/>
      <c r="BWN11" s="9"/>
      <c r="BWO11" s="9"/>
      <c r="BWP11" s="9"/>
      <c r="BWQ11" s="9"/>
      <c r="BWR11" s="9"/>
      <c r="BWS11" s="9"/>
      <c r="BWT11" s="9"/>
      <c r="BWU11" s="9"/>
      <c r="BWV11" s="9"/>
      <c r="BWW11" s="9"/>
      <c r="BWX11" s="9"/>
      <c r="BWY11" s="9"/>
      <c r="BWZ11" s="9"/>
      <c r="BXA11" s="9"/>
      <c r="BXB11" s="9"/>
      <c r="BXC11" s="9"/>
      <c r="BXD11" s="9"/>
      <c r="BXE11" s="9"/>
      <c r="BXF11" s="9"/>
      <c r="BXG11" s="9"/>
      <c r="BXH11" s="9"/>
      <c r="BXI11" s="9"/>
      <c r="BXJ11" s="9"/>
      <c r="BXK11" s="9"/>
      <c r="BXL11" s="9"/>
      <c r="BXM11" s="9"/>
      <c r="BXN11" s="9"/>
      <c r="BXO11" s="9"/>
      <c r="BXP11" s="9"/>
      <c r="BXQ11" s="9"/>
      <c r="BXR11" s="9"/>
      <c r="BXS11" s="9"/>
      <c r="BXT11" s="9"/>
      <c r="BXU11" s="9"/>
      <c r="BXV11" s="9"/>
      <c r="BXW11" s="9"/>
      <c r="BXX11" s="9"/>
      <c r="BXY11" s="9"/>
      <c r="BXZ11" s="9"/>
      <c r="BYA11" s="9"/>
      <c r="BYB11" s="9"/>
      <c r="BYC11" s="9"/>
      <c r="BYD11" s="9"/>
      <c r="BYE11" s="9"/>
      <c r="BYF11" s="9"/>
      <c r="BYG11" s="9"/>
      <c r="BYH11" s="9"/>
      <c r="BYI11" s="9"/>
      <c r="BYJ11" s="9"/>
      <c r="BYK11" s="9"/>
      <c r="BYL11" s="9"/>
      <c r="BYM11" s="9"/>
      <c r="BYN11" s="9"/>
      <c r="BYO11" s="9"/>
      <c r="BYP11" s="9"/>
      <c r="BYQ11" s="9"/>
      <c r="BYR11" s="9"/>
      <c r="BYS11" s="9"/>
      <c r="BYT11" s="9"/>
      <c r="BYU11" s="9"/>
      <c r="BYV11" s="9"/>
      <c r="BYW11" s="9"/>
      <c r="BYX11" s="9"/>
      <c r="BYY11" s="9"/>
      <c r="BYZ11" s="9"/>
      <c r="BZA11" s="9"/>
      <c r="BZB11" s="9"/>
      <c r="BZC11" s="9"/>
      <c r="BZD11" s="9"/>
      <c r="BZE11" s="9"/>
      <c r="BZF11" s="9"/>
      <c r="BZG11" s="9"/>
      <c r="BZH11" s="9"/>
      <c r="BZI11" s="9"/>
      <c r="BZJ11" s="9"/>
      <c r="BZK11" s="9"/>
      <c r="BZL11" s="9"/>
      <c r="BZM11" s="9"/>
      <c r="BZN11" s="9"/>
      <c r="BZO11" s="9"/>
      <c r="BZP11" s="9"/>
      <c r="BZQ11" s="9"/>
      <c r="BZR11" s="9"/>
      <c r="BZS11" s="9"/>
      <c r="BZT11" s="9"/>
      <c r="BZU11" s="9"/>
      <c r="BZV11" s="9"/>
      <c r="BZW11" s="9"/>
      <c r="BZX11" s="9"/>
      <c r="BZY11" s="9"/>
      <c r="BZZ11" s="9"/>
      <c r="CAA11" s="9"/>
      <c r="CAB11" s="9"/>
      <c r="CAC11" s="9"/>
      <c r="CAD11" s="9"/>
      <c r="CAE11" s="9"/>
      <c r="CAF11" s="9"/>
      <c r="CAG11" s="9"/>
      <c r="CAH11" s="9"/>
      <c r="CAI11" s="9"/>
      <c r="CAJ11" s="9"/>
      <c r="CAK11" s="9"/>
      <c r="CAL11" s="9"/>
      <c r="CAM11" s="9"/>
      <c r="CAN11" s="9"/>
      <c r="CAO11" s="9"/>
      <c r="CAP11" s="9"/>
      <c r="CAQ11" s="9"/>
      <c r="CAR11" s="9"/>
      <c r="CAS11" s="9"/>
      <c r="CAT11" s="9"/>
      <c r="CAU11" s="9"/>
      <c r="CAV11" s="9"/>
      <c r="CAW11" s="9"/>
      <c r="CAX11" s="9"/>
      <c r="CAY11" s="9"/>
      <c r="CAZ11" s="9"/>
      <c r="CBA11" s="9"/>
      <c r="CBB11" s="9"/>
      <c r="CBC11" s="9"/>
      <c r="CBD11" s="9"/>
      <c r="CBE11" s="9"/>
      <c r="CBF11" s="9"/>
      <c r="CBG11" s="9"/>
      <c r="CBH11" s="9"/>
      <c r="CBI11" s="9"/>
      <c r="CBJ11" s="9"/>
      <c r="CBK11" s="9"/>
      <c r="CBL11" s="9"/>
      <c r="CBM11" s="9"/>
      <c r="CBN11" s="9"/>
      <c r="CBO11" s="9"/>
      <c r="CBP11" s="9"/>
      <c r="CBQ11" s="9"/>
      <c r="CBR11" s="9"/>
      <c r="CBS11" s="9"/>
      <c r="CBT11" s="9"/>
      <c r="CBU11" s="9"/>
      <c r="CBV11" s="9"/>
      <c r="CBW11" s="9"/>
      <c r="CBX11" s="9"/>
      <c r="CBY11" s="9"/>
      <c r="CBZ11" s="9"/>
      <c r="CCA11" s="9"/>
      <c r="CCB11" s="9"/>
      <c r="CCC11" s="9"/>
      <c r="CCD11" s="9"/>
      <c r="CCE11" s="9"/>
      <c r="CCF11" s="9"/>
      <c r="CCG11" s="9"/>
      <c r="CCH11" s="9"/>
      <c r="CCI11" s="9"/>
      <c r="CCJ11" s="9"/>
      <c r="CCK11" s="9"/>
      <c r="CCL11" s="9"/>
      <c r="CCM11" s="9"/>
      <c r="CCN11" s="9"/>
      <c r="CCO11" s="9"/>
      <c r="CCP11" s="9"/>
      <c r="CCQ11" s="9"/>
      <c r="CCR11" s="9"/>
      <c r="CCS11" s="9"/>
      <c r="CCT11" s="9"/>
      <c r="CCU11" s="9"/>
      <c r="CCV11" s="9"/>
      <c r="CCW11" s="9"/>
      <c r="CCX11" s="9"/>
      <c r="CCY11" s="9"/>
      <c r="CCZ11" s="9"/>
      <c r="CDA11" s="9"/>
      <c r="CDB11" s="9"/>
      <c r="CDC11" s="9"/>
      <c r="CDD11" s="9"/>
      <c r="CDE11" s="9"/>
      <c r="CDF11" s="9"/>
      <c r="CDG11" s="9"/>
      <c r="CDH11" s="9"/>
      <c r="CDI11" s="9"/>
      <c r="CDJ11" s="9"/>
      <c r="CDK11" s="9"/>
      <c r="CDL11" s="9"/>
      <c r="CDM11" s="9"/>
      <c r="CDN11" s="9"/>
      <c r="CDO11" s="9"/>
      <c r="CDP11" s="9"/>
      <c r="CDQ11" s="9"/>
      <c r="CDR11" s="9"/>
      <c r="CDS11" s="9"/>
      <c r="CDT11" s="9"/>
      <c r="CDU11" s="9"/>
      <c r="CDV11" s="9"/>
      <c r="CDW11" s="9"/>
      <c r="CDX11" s="9"/>
      <c r="CDY11" s="9"/>
      <c r="CDZ11" s="9"/>
      <c r="CEA11" s="9"/>
      <c r="CEB11" s="9"/>
      <c r="CEC11" s="9"/>
      <c r="CED11" s="9"/>
      <c r="CEE11" s="9"/>
      <c r="CEF11" s="9"/>
      <c r="CEG11" s="9"/>
      <c r="CEH11" s="9"/>
      <c r="CEI11" s="9"/>
      <c r="CEJ11" s="9"/>
      <c r="CEK11" s="9"/>
      <c r="CEL11" s="9"/>
      <c r="CEM11" s="9"/>
      <c r="CEN11" s="9"/>
      <c r="CEO11" s="9"/>
      <c r="CEP11" s="9"/>
      <c r="CEQ11" s="9"/>
      <c r="CER11" s="9"/>
      <c r="CES11" s="9"/>
      <c r="CET11" s="9"/>
      <c r="CEU11" s="9"/>
      <c r="CEV11" s="9"/>
      <c r="CEW11" s="9"/>
      <c r="CEX11" s="9"/>
      <c r="CEY11" s="9"/>
      <c r="CEZ11" s="9"/>
      <c r="CFA11" s="9"/>
      <c r="CFB11" s="9"/>
      <c r="CFC11" s="9"/>
      <c r="CFD11" s="9"/>
      <c r="CFE11" s="9"/>
      <c r="CFF11" s="9"/>
      <c r="CFG11" s="9"/>
      <c r="CFH11" s="9"/>
      <c r="CFI11" s="9"/>
      <c r="CFJ11" s="9"/>
      <c r="CFK11" s="9"/>
      <c r="CFL11" s="9"/>
      <c r="CFM11" s="9"/>
      <c r="CFN11" s="9"/>
      <c r="CFO11" s="9"/>
      <c r="CFP11" s="9"/>
      <c r="CFQ11" s="9"/>
      <c r="CFR11" s="9"/>
      <c r="CFS11" s="9"/>
      <c r="CFT11" s="9"/>
      <c r="CFU11" s="9"/>
      <c r="CFV11" s="9"/>
      <c r="CFW11" s="9"/>
      <c r="CFX11" s="9"/>
      <c r="CFY11" s="9"/>
      <c r="CFZ11" s="9"/>
      <c r="CGA11" s="9"/>
      <c r="CGB11" s="9"/>
      <c r="CGC11" s="9"/>
      <c r="CGD11" s="9"/>
      <c r="CGE11" s="9"/>
      <c r="CGF11" s="9"/>
      <c r="CGG11" s="9"/>
      <c r="CGH11" s="9"/>
      <c r="CGI11" s="9"/>
      <c r="CGJ11" s="9"/>
      <c r="CGK11" s="9"/>
      <c r="CGL11" s="9"/>
      <c r="CGM11" s="9"/>
      <c r="CGN11" s="9"/>
      <c r="CGO11" s="9"/>
      <c r="CGP11" s="9"/>
      <c r="CGQ11" s="9"/>
      <c r="CGR11" s="9"/>
      <c r="CGS11" s="9"/>
      <c r="CGT11" s="9"/>
      <c r="CGU11" s="9"/>
      <c r="CGV11" s="9"/>
      <c r="CGW11" s="9"/>
      <c r="CGX11" s="9"/>
      <c r="CGY11" s="9"/>
      <c r="CGZ11" s="9"/>
      <c r="CHA11" s="9"/>
      <c r="CHB11" s="9"/>
      <c r="CHC11" s="9"/>
    </row>
    <row r="12" spans="1:2239" ht="13.5" customHeight="1">
      <c r="A12" s="254"/>
      <c r="B12" s="165"/>
      <c r="C12" s="165"/>
      <c r="D12" s="165"/>
      <c r="E12" s="167"/>
      <c r="F12" s="328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  <c r="IX12" s="9"/>
      <c r="IY12" s="9"/>
      <c r="IZ12" s="9"/>
      <c r="JA12" s="9"/>
      <c r="JB12" s="9"/>
      <c r="JC12" s="9"/>
      <c r="JD12" s="9"/>
      <c r="JE12" s="9"/>
      <c r="JF12" s="9"/>
      <c r="JG12" s="9"/>
      <c r="JH12" s="9"/>
      <c r="JI12" s="9"/>
      <c r="JJ12" s="9"/>
      <c r="JK12" s="9"/>
      <c r="JL12" s="9"/>
      <c r="JM12" s="9"/>
      <c r="JN12" s="9"/>
      <c r="JO12" s="9"/>
      <c r="JP12" s="9"/>
      <c r="JQ12" s="9"/>
      <c r="JR12" s="9"/>
      <c r="JS12" s="9"/>
      <c r="JT12" s="9"/>
      <c r="JU12" s="9"/>
      <c r="JV12" s="9"/>
      <c r="JW12" s="9"/>
      <c r="JX12" s="9"/>
      <c r="JY12" s="9"/>
      <c r="JZ12" s="9"/>
      <c r="KA12" s="9"/>
      <c r="KB12" s="9"/>
      <c r="KC12" s="9"/>
      <c r="KD12" s="9"/>
      <c r="KE12" s="9"/>
      <c r="KF12" s="9"/>
      <c r="KG12" s="9"/>
      <c r="KH12" s="9"/>
      <c r="KI12" s="9"/>
      <c r="KJ12" s="9"/>
      <c r="KK12" s="9"/>
      <c r="KL12" s="9"/>
      <c r="KM12" s="9"/>
      <c r="KN12" s="9"/>
      <c r="KO12" s="9"/>
      <c r="KP12" s="9"/>
      <c r="KQ12" s="9"/>
      <c r="KR12" s="9"/>
      <c r="KS12" s="9"/>
      <c r="KT12" s="9"/>
      <c r="KU12" s="9"/>
      <c r="KV12" s="9"/>
      <c r="KW12" s="9"/>
      <c r="KX12" s="9"/>
      <c r="KY12" s="9"/>
      <c r="KZ12" s="9"/>
      <c r="LA12" s="9"/>
      <c r="LB12" s="9"/>
      <c r="LC12" s="9"/>
      <c r="LD12" s="9"/>
      <c r="LE12" s="9"/>
      <c r="LF12" s="9"/>
      <c r="LG12" s="9"/>
      <c r="LH12" s="9"/>
      <c r="LI12" s="9"/>
      <c r="LJ12" s="9"/>
      <c r="LK12" s="9"/>
      <c r="LL12" s="9"/>
      <c r="LM12" s="9"/>
      <c r="LN12" s="9"/>
      <c r="LO12" s="9"/>
      <c r="LP12" s="9"/>
      <c r="LQ12" s="9"/>
      <c r="LR12" s="9"/>
      <c r="LS12" s="9"/>
      <c r="LT12" s="9"/>
      <c r="LU12" s="9"/>
      <c r="LV12" s="9"/>
      <c r="LW12" s="9"/>
      <c r="LX12" s="9"/>
      <c r="LY12" s="9"/>
      <c r="LZ12" s="9"/>
      <c r="MA12" s="9"/>
      <c r="MB12" s="9"/>
      <c r="MC12" s="9"/>
      <c r="MD12" s="9"/>
      <c r="ME12" s="9"/>
      <c r="MF12" s="9"/>
      <c r="MG12" s="9"/>
      <c r="MH12" s="9"/>
      <c r="MI12" s="9"/>
      <c r="MJ12" s="9"/>
      <c r="MK12" s="9"/>
      <c r="ML12" s="9"/>
      <c r="MM12" s="9"/>
      <c r="MN12" s="9"/>
      <c r="MO12" s="9"/>
      <c r="MP12" s="9"/>
      <c r="MQ12" s="9"/>
      <c r="MR12" s="9"/>
      <c r="MS12" s="9"/>
      <c r="MT12" s="9"/>
      <c r="MU12" s="9"/>
      <c r="MV12" s="9"/>
      <c r="MW12" s="9"/>
      <c r="MX12" s="9"/>
      <c r="MY12" s="9"/>
      <c r="MZ12" s="9"/>
      <c r="NA12" s="9"/>
      <c r="NB12" s="9"/>
      <c r="NC12" s="9"/>
      <c r="ND12" s="9"/>
      <c r="NE12" s="9"/>
      <c r="NF12" s="9"/>
      <c r="NG12" s="9"/>
      <c r="NH12" s="9"/>
      <c r="NI12" s="9"/>
      <c r="NJ12" s="9"/>
      <c r="NK12" s="9"/>
      <c r="NL12" s="9"/>
      <c r="NM12" s="9"/>
      <c r="NN12" s="9"/>
      <c r="NO12" s="9"/>
      <c r="NP12" s="9"/>
      <c r="NQ12" s="9"/>
      <c r="NR12" s="9"/>
      <c r="NS12" s="9"/>
      <c r="NT12" s="9"/>
      <c r="NU12" s="9"/>
      <c r="NV12" s="9"/>
      <c r="NW12" s="9"/>
      <c r="NX12" s="9"/>
      <c r="NY12" s="9"/>
      <c r="NZ12" s="9"/>
      <c r="OA12" s="9"/>
      <c r="OB12" s="9"/>
      <c r="OC12" s="9"/>
      <c r="OD12" s="9"/>
      <c r="OE12" s="9"/>
      <c r="OF12" s="9"/>
      <c r="OG12" s="9"/>
      <c r="OH12" s="9"/>
      <c r="OI12" s="9"/>
      <c r="OJ12" s="9"/>
      <c r="OK12" s="9"/>
      <c r="OL12" s="9"/>
      <c r="OM12" s="9"/>
      <c r="ON12" s="9"/>
      <c r="OO12" s="9"/>
      <c r="OP12" s="9"/>
      <c r="OQ12" s="9"/>
      <c r="OR12" s="9"/>
      <c r="OS12" s="9"/>
      <c r="OT12" s="9"/>
      <c r="OU12" s="9"/>
      <c r="OV12" s="9"/>
      <c r="OW12" s="9"/>
      <c r="OX12" s="9"/>
      <c r="OY12" s="9"/>
      <c r="OZ12" s="9"/>
      <c r="PA12" s="9"/>
      <c r="PB12" s="9"/>
      <c r="PC12" s="9"/>
      <c r="PD12" s="9"/>
      <c r="PE12" s="9"/>
      <c r="PF12" s="9"/>
      <c r="PG12" s="9"/>
      <c r="PH12" s="9"/>
      <c r="PI12" s="9"/>
      <c r="PJ12" s="9"/>
      <c r="PK12" s="9"/>
      <c r="PL12" s="9"/>
      <c r="PM12" s="9"/>
      <c r="PN12" s="9"/>
      <c r="PO12" s="9"/>
      <c r="PP12" s="9"/>
      <c r="PQ12" s="9"/>
      <c r="PR12" s="9"/>
      <c r="PS12" s="9"/>
      <c r="PT12" s="9"/>
      <c r="PU12" s="9"/>
      <c r="PV12" s="9"/>
      <c r="PW12" s="9"/>
      <c r="PX12" s="9"/>
      <c r="PY12" s="9"/>
      <c r="PZ12" s="9"/>
      <c r="QA12" s="9"/>
      <c r="QB12" s="9"/>
      <c r="QC12" s="9"/>
      <c r="QD12" s="9"/>
      <c r="QE12" s="9"/>
      <c r="QF12" s="9"/>
      <c r="QG12" s="9"/>
      <c r="QH12" s="9"/>
      <c r="QI12" s="9"/>
      <c r="QJ12" s="9"/>
      <c r="QK12" s="9"/>
      <c r="QL12" s="9"/>
      <c r="QM12" s="9"/>
      <c r="QN12" s="9"/>
      <c r="QO12" s="9"/>
      <c r="QP12" s="9"/>
      <c r="QQ12" s="9"/>
      <c r="QR12" s="9"/>
      <c r="QS12" s="9"/>
      <c r="QT12" s="9"/>
      <c r="QU12" s="9"/>
      <c r="QV12" s="9"/>
      <c r="QW12" s="9"/>
      <c r="QX12" s="9"/>
      <c r="QY12" s="9"/>
      <c r="QZ12" s="9"/>
      <c r="RA12" s="9"/>
      <c r="RB12" s="9"/>
      <c r="RC12" s="9"/>
      <c r="RD12" s="9"/>
      <c r="RE12" s="9"/>
      <c r="RF12" s="9"/>
      <c r="RG12" s="9"/>
      <c r="RH12" s="9"/>
      <c r="RI12" s="9"/>
      <c r="RJ12" s="9"/>
      <c r="RK12" s="9"/>
      <c r="RL12" s="9"/>
      <c r="RM12" s="9"/>
      <c r="RN12" s="9"/>
      <c r="RO12" s="9"/>
      <c r="RP12" s="9"/>
      <c r="RQ12" s="9"/>
      <c r="RR12" s="9"/>
      <c r="RS12" s="9"/>
      <c r="RT12" s="9"/>
      <c r="RU12" s="9"/>
      <c r="RV12" s="9"/>
      <c r="RW12" s="9"/>
      <c r="RX12" s="9"/>
      <c r="RY12" s="9"/>
      <c r="RZ12" s="9"/>
      <c r="SA12" s="9"/>
      <c r="SB12" s="9"/>
      <c r="SC12" s="9"/>
      <c r="SD12" s="9"/>
      <c r="SE12" s="9"/>
      <c r="SF12" s="9"/>
      <c r="SG12" s="9"/>
      <c r="SH12" s="9"/>
      <c r="SI12" s="9"/>
      <c r="SJ12" s="9"/>
      <c r="SK12" s="9"/>
      <c r="SL12" s="9"/>
      <c r="SM12" s="9"/>
      <c r="SN12" s="9"/>
      <c r="SO12" s="9"/>
      <c r="SP12" s="9"/>
      <c r="SQ12" s="9"/>
      <c r="SR12" s="9"/>
      <c r="SS12" s="9"/>
      <c r="ST12" s="9"/>
      <c r="SU12" s="9"/>
      <c r="SV12" s="9"/>
      <c r="SW12" s="9"/>
      <c r="SX12" s="9"/>
      <c r="SY12" s="9"/>
      <c r="SZ12" s="9"/>
      <c r="TA12" s="9"/>
      <c r="TB12" s="9"/>
      <c r="TC12" s="9"/>
      <c r="TD12" s="9"/>
      <c r="TE12" s="9"/>
      <c r="TF12" s="9"/>
      <c r="TG12" s="9"/>
      <c r="TH12" s="9"/>
      <c r="TI12" s="9"/>
      <c r="TJ12" s="9"/>
      <c r="TK12" s="9"/>
      <c r="TL12" s="9"/>
      <c r="TM12" s="9"/>
      <c r="TN12" s="9"/>
      <c r="TO12" s="9"/>
      <c r="TP12" s="9"/>
      <c r="TQ12" s="9"/>
      <c r="TR12" s="9"/>
      <c r="TS12" s="9"/>
      <c r="TT12" s="9"/>
      <c r="TU12" s="9"/>
      <c r="TV12" s="9"/>
      <c r="TW12" s="9"/>
      <c r="TX12" s="9"/>
      <c r="TY12" s="9"/>
      <c r="TZ12" s="9"/>
      <c r="UA12" s="9"/>
      <c r="UB12" s="9"/>
      <c r="UC12" s="9"/>
      <c r="UD12" s="9"/>
      <c r="UE12" s="9"/>
      <c r="UF12" s="9"/>
      <c r="UG12" s="9"/>
      <c r="UH12" s="9"/>
      <c r="UI12" s="9"/>
      <c r="UJ12" s="9"/>
      <c r="UK12" s="9"/>
      <c r="UL12" s="9"/>
      <c r="UM12" s="9"/>
      <c r="UN12" s="9"/>
      <c r="UO12" s="9"/>
      <c r="UP12" s="9"/>
      <c r="UQ12" s="9"/>
      <c r="UR12" s="9"/>
      <c r="US12" s="9"/>
      <c r="UT12" s="9"/>
      <c r="UU12" s="9"/>
      <c r="UV12" s="9"/>
      <c r="UW12" s="9"/>
      <c r="UX12" s="9"/>
      <c r="UY12" s="9"/>
      <c r="UZ12" s="9"/>
      <c r="VA12" s="9"/>
      <c r="VB12" s="9"/>
      <c r="VC12" s="9"/>
      <c r="VD12" s="9"/>
      <c r="VE12" s="9"/>
      <c r="VF12" s="9"/>
      <c r="VG12" s="9"/>
      <c r="VH12" s="9"/>
      <c r="VI12" s="9"/>
      <c r="VJ12" s="9"/>
      <c r="VK12" s="9"/>
      <c r="VL12" s="9"/>
      <c r="VM12" s="9"/>
      <c r="VN12" s="9"/>
      <c r="VO12" s="9"/>
      <c r="VP12" s="9"/>
      <c r="VQ12" s="9"/>
      <c r="VR12" s="9"/>
      <c r="VS12" s="9"/>
      <c r="VT12" s="9"/>
      <c r="VU12" s="9"/>
      <c r="VV12" s="9"/>
      <c r="VW12" s="9"/>
      <c r="VX12" s="9"/>
      <c r="VY12" s="9"/>
      <c r="VZ12" s="9"/>
      <c r="WA12" s="9"/>
      <c r="WB12" s="9"/>
      <c r="WC12" s="9"/>
      <c r="WD12" s="9"/>
      <c r="WE12" s="9"/>
      <c r="WF12" s="9"/>
      <c r="WG12" s="9"/>
      <c r="WH12" s="9"/>
      <c r="WI12" s="9"/>
      <c r="WJ12" s="9"/>
      <c r="WK12" s="9"/>
      <c r="WL12" s="9"/>
      <c r="WM12" s="9"/>
      <c r="WN12" s="9"/>
      <c r="WO12" s="9"/>
      <c r="WP12" s="9"/>
      <c r="WQ12" s="9"/>
      <c r="WR12" s="9"/>
      <c r="WS12" s="9"/>
      <c r="WT12" s="9"/>
      <c r="WU12" s="9"/>
      <c r="WV12" s="9"/>
      <c r="WW12" s="9"/>
      <c r="WX12" s="9"/>
      <c r="WY12" s="9"/>
      <c r="WZ12" s="9"/>
      <c r="XA12" s="9"/>
      <c r="XB12" s="9"/>
      <c r="XC12" s="9"/>
      <c r="XD12" s="9"/>
      <c r="XE12" s="9"/>
      <c r="XF12" s="9"/>
      <c r="XG12" s="9"/>
      <c r="XH12" s="9"/>
      <c r="XI12" s="9"/>
      <c r="XJ12" s="9"/>
      <c r="XK12" s="9"/>
      <c r="XL12" s="9"/>
      <c r="XM12" s="9"/>
      <c r="XN12" s="9"/>
      <c r="XO12" s="9"/>
      <c r="XP12" s="9"/>
      <c r="XQ12" s="9"/>
      <c r="XR12" s="9"/>
      <c r="XS12" s="9"/>
      <c r="XT12" s="9"/>
      <c r="XU12" s="9"/>
      <c r="XV12" s="9"/>
      <c r="XW12" s="9"/>
      <c r="XX12" s="9"/>
      <c r="XY12" s="9"/>
      <c r="XZ12" s="9"/>
      <c r="YA12" s="9"/>
      <c r="YB12" s="9"/>
      <c r="YC12" s="9"/>
      <c r="YD12" s="9"/>
      <c r="YE12" s="9"/>
      <c r="YF12" s="9"/>
      <c r="YG12" s="9"/>
      <c r="YH12" s="9"/>
      <c r="YI12" s="9"/>
      <c r="YJ12" s="9"/>
      <c r="YK12" s="9"/>
      <c r="YL12" s="9"/>
      <c r="YM12" s="9"/>
      <c r="YN12" s="9"/>
      <c r="YO12" s="9"/>
      <c r="YP12" s="9"/>
      <c r="YQ12" s="9"/>
      <c r="YR12" s="9"/>
      <c r="YS12" s="9"/>
      <c r="YT12" s="9"/>
      <c r="YU12" s="9"/>
      <c r="YV12" s="9"/>
      <c r="YW12" s="9"/>
      <c r="YX12" s="9"/>
      <c r="YY12" s="9"/>
      <c r="YZ12" s="9"/>
      <c r="ZA12" s="9"/>
      <c r="ZB12" s="9"/>
      <c r="ZC12" s="9"/>
      <c r="ZD12" s="9"/>
      <c r="ZE12" s="9"/>
      <c r="ZF12" s="9"/>
      <c r="ZG12" s="9"/>
      <c r="ZH12" s="9"/>
      <c r="ZI12" s="9"/>
      <c r="ZJ12" s="9"/>
      <c r="ZK12" s="9"/>
      <c r="ZL12" s="9"/>
      <c r="ZM12" s="9"/>
      <c r="ZN12" s="9"/>
      <c r="ZO12" s="9"/>
      <c r="ZP12" s="9"/>
      <c r="ZQ12" s="9"/>
      <c r="ZR12" s="9"/>
      <c r="ZS12" s="9"/>
      <c r="ZT12" s="9"/>
      <c r="ZU12" s="9"/>
      <c r="ZV12" s="9"/>
      <c r="ZW12" s="9"/>
      <c r="ZX12" s="9"/>
      <c r="ZY12" s="9"/>
      <c r="ZZ12" s="9"/>
      <c r="AAA12" s="9"/>
      <c r="AAB12" s="9"/>
      <c r="AAC12" s="9"/>
      <c r="AAD12" s="9"/>
      <c r="AAE12" s="9"/>
      <c r="AAF12" s="9"/>
      <c r="AAG12" s="9"/>
      <c r="AAH12" s="9"/>
      <c r="AAI12" s="9"/>
      <c r="AAJ12" s="9"/>
      <c r="AAK12" s="9"/>
      <c r="AAL12" s="9"/>
      <c r="AAM12" s="9"/>
      <c r="AAN12" s="9"/>
      <c r="AAO12" s="9"/>
      <c r="AAP12" s="9"/>
      <c r="AAQ12" s="9"/>
      <c r="AAR12" s="9"/>
      <c r="AAS12" s="9"/>
      <c r="AAT12" s="9"/>
      <c r="AAU12" s="9"/>
      <c r="AAV12" s="9"/>
      <c r="AAW12" s="9"/>
      <c r="AAX12" s="9"/>
      <c r="AAY12" s="9"/>
      <c r="AAZ12" s="9"/>
      <c r="ABA12" s="9"/>
      <c r="ABB12" s="9"/>
      <c r="ABC12" s="9"/>
      <c r="ABD12" s="9"/>
      <c r="ABE12" s="9"/>
      <c r="ABF12" s="9"/>
      <c r="ABG12" s="9"/>
      <c r="ABH12" s="9"/>
      <c r="ABI12" s="9"/>
      <c r="ABJ12" s="9"/>
      <c r="ABK12" s="9"/>
      <c r="ABL12" s="9"/>
      <c r="ABM12" s="9"/>
      <c r="ABN12" s="9"/>
      <c r="ABO12" s="9"/>
      <c r="ABP12" s="9"/>
      <c r="ABQ12" s="9"/>
      <c r="ABR12" s="9"/>
      <c r="ABS12" s="9"/>
      <c r="ABT12" s="9"/>
      <c r="ABU12" s="9"/>
      <c r="ABV12" s="9"/>
      <c r="ABW12" s="9"/>
      <c r="ABX12" s="9"/>
      <c r="ABY12" s="9"/>
      <c r="ABZ12" s="9"/>
      <c r="ACA12" s="9"/>
      <c r="ACB12" s="9"/>
      <c r="ACC12" s="9"/>
      <c r="ACD12" s="9"/>
      <c r="ACE12" s="9"/>
      <c r="ACF12" s="9"/>
      <c r="ACG12" s="9"/>
      <c r="ACH12" s="9"/>
      <c r="ACI12" s="9"/>
      <c r="ACJ12" s="9"/>
      <c r="ACK12" s="9"/>
      <c r="ACL12" s="9"/>
      <c r="ACM12" s="9"/>
      <c r="ACN12" s="9"/>
      <c r="ACO12" s="9"/>
      <c r="ACP12" s="9"/>
      <c r="ACQ12" s="9"/>
      <c r="ACR12" s="9"/>
      <c r="ACS12" s="9"/>
      <c r="ACT12" s="9"/>
      <c r="ACU12" s="9"/>
      <c r="ACV12" s="9"/>
      <c r="ACW12" s="9"/>
      <c r="ACX12" s="9"/>
      <c r="ACY12" s="9"/>
      <c r="ACZ12" s="9"/>
      <c r="ADA12" s="9"/>
      <c r="ADB12" s="9"/>
      <c r="ADC12" s="9"/>
      <c r="ADD12" s="9"/>
      <c r="ADE12" s="9"/>
      <c r="ADF12" s="9"/>
      <c r="ADG12" s="9"/>
      <c r="ADH12" s="9"/>
      <c r="ADI12" s="9"/>
      <c r="ADJ12" s="9"/>
      <c r="ADK12" s="9"/>
      <c r="ADL12" s="9"/>
      <c r="ADM12" s="9"/>
      <c r="ADN12" s="9"/>
      <c r="ADO12" s="9"/>
      <c r="ADP12" s="9"/>
      <c r="ADQ12" s="9"/>
      <c r="ADR12" s="9"/>
      <c r="ADS12" s="9"/>
      <c r="ADT12" s="9"/>
      <c r="ADU12" s="9"/>
      <c r="ADV12" s="9"/>
      <c r="ADW12" s="9"/>
      <c r="ADX12" s="9"/>
      <c r="ADY12" s="9"/>
      <c r="ADZ12" s="9"/>
      <c r="AEA12" s="9"/>
      <c r="AEB12" s="9"/>
      <c r="AEC12" s="9"/>
      <c r="AED12" s="9"/>
      <c r="AEE12" s="9"/>
      <c r="AEF12" s="9"/>
      <c r="AEG12" s="9"/>
      <c r="AEH12" s="9"/>
      <c r="AEI12" s="9"/>
      <c r="AEJ12" s="9"/>
      <c r="AEK12" s="9"/>
      <c r="AEL12" s="9"/>
      <c r="AEM12" s="9"/>
      <c r="AEN12" s="9"/>
      <c r="AEO12" s="9"/>
      <c r="AEP12" s="9"/>
      <c r="AEQ12" s="9"/>
      <c r="AER12" s="9"/>
      <c r="AES12" s="9"/>
      <c r="AET12" s="9"/>
      <c r="AEU12" s="9"/>
      <c r="AEV12" s="9"/>
      <c r="AEW12" s="9"/>
      <c r="AEX12" s="9"/>
      <c r="AEY12" s="9"/>
      <c r="AEZ12" s="9"/>
      <c r="AFA12" s="9"/>
      <c r="AFB12" s="9"/>
      <c r="AFC12" s="9"/>
      <c r="AFD12" s="9"/>
      <c r="AFE12" s="9"/>
      <c r="AFF12" s="9"/>
      <c r="AFG12" s="9"/>
      <c r="AFH12" s="9"/>
      <c r="AFI12" s="9"/>
      <c r="AFJ12" s="9"/>
      <c r="AFK12" s="9"/>
      <c r="AFL12" s="9"/>
      <c r="AFM12" s="9"/>
      <c r="AFN12" s="9"/>
      <c r="AFO12" s="9"/>
      <c r="AFP12" s="9"/>
      <c r="AFQ12" s="9"/>
      <c r="AFR12" s="9"/>
      <c r="AFS12" s="9"/>
      <c r="AFT12" s="9"/>
      <c r="AFU12" s="9"/>
      <c r="AFV12" s="9"/>
      <c r="AFW12" s="9"/>
      <c r="AFX12" s="9"/>
      <c r="AFY12" s="9"/>
      <c r="AFZ12" s="9"/>
      <c r="AGA12" s="9"/>
      <c r="AGB12" s="9"/>
      <c r="AGC12" s="9"/>
      <c r="AGD12" s="9"/>
      <c r="AGE12" s="9"/>
      <c r="AGF12" s="9"/>
      <c r="AGG12" s="9"/>
      <c r="AGH12" s="9"/>
      <c r="AGI12" s="9"/>
      <c r="AGJ12" s="9"/>
      <c r="AGK12" s="9"/>
      <c r="AGL12" s="9"/>
      <c r="AGM12" s="9"/>
      <c r="AGN12" s="9"/>
      <c r="AGO12" s="9"/>
      <c r="AGP12" s="9"/>
      <c r="AGQ12" s="9"/>
      <c r="AGR12" s="9"/>
      <c r="AGS12" s="9"/>
      <c r="AGT12" s="9"/>
      <c r="AGU12" s="9"/>
      <c r="AGV12" s="9"/>
      <c r="AGW12" s="9"/>
      <c r="AGX12" s="9"/>
      <c r="AGY12" s="9"/>
      <c r="AGZ12" s="9"/>
      <c r="AHA12" s="9"/>
      <c r="AHB12" s="9"/>
      <c r="AHC12" s="9"/>
      <c r="AHD12" s="9"/>
      <c r="AHE12" s="9"/>
      <c r="AHF12" s="9"/>
      <c r="AHG12" s="9"/>
      <c r="AHH12" s="9"/>
      <c r="AHI12" s="9"/>
      <c r="AHJ12" s="9"/>
      <c r="AHK12" s="9"/>
      <c r="AHL12" s="9"/>
      <c r="AHM12" s="9"/>
      <c r="AHN12" s="9"/>
      <c r="AHO12" s="9"/>
      <c r="AHP12" s="9"/>
      <c r="AHQ12" s="9"/>
      <c r="AHR12" s="9"/>
      <c r="AHS12" s="9"/>
      <c r="AHT12" s="9"/>
      <c r="AHU12" s="9"/>
      <c r="AHV12" s="9"/>
      <c r="AHW12" s="9"/>
      <c r="AHX12" s="9"/>
      <c r="AHY12" s="9"/>
      <c r="AHZ12" s="9"/>
      <c r="AIA12" s="9"/>
      <c r="AIB12" s="9"/>
      <c r="AIC12" s="9"/>
      <c r="AID12" s="9"/>
      <c r="AIE12" s="9"/>
      <c r="AIF12" s="9"/>
      <c r="AIG12" s="9"/>
      <c r="AIH12" s="9"/>
      <c r="AII12" s="9"/>
      <c r="AIJ12" s="9"/>
      <c r="AIK12" s="9"/>
      <c r="AIL12" s="9"/>
      <c r="AIM12" s="9"/>
      <c r="AIN12" s="9"/>
      <c r="AIO12" s="9"/>
      <c r="AIP12" s="9"/>
      <c r="AIQ12" s="9"/>
      <c r="AIR12" s="9"/>
      <c r="AIS12" s="9"/>
      <c r="AIT12" s="9"/>
      <c r="AIU12" s="9"/>
      <c r="AIV12" s="9"/>
      <c r="AIW12" s="9"/>
      <c r="AIX12" s="9"/>
      <c r="AIY12" s="9"/>
      <c r="AIZ12" s="9"/>
      <c r="AJA12" s="9"/>
      <c r="AJB12" s="9"/>
      <c r="AJC12" s="9"/>
      <c r="AJD12" s="9"/>
      <c r="AJE12" s="9"/>
      <c r="AJF12" s="9"/>
      <c r="AJG12" s="9"/>
      <c r="AJH12" s="9"/>
      <c r="AJI12" s="9"/>
      <c r="AJJ12" s="9"/>
      <c r="AJK12" s="9"/>
      <c r="AJL12" s="9"/>
      <c r="AJM12" s="9"/>
      <c r="AJN12" s="9"/>
      <c r="AJO12" s="9"/>
      <c r="AJP12" s="9"/>
      <c r="AJQ12" s="9"/>
      <c r="AJR12" s="9"/>
      <c r="AJS12" s="9"/>
      <c r="AJT12" s="9"/>
      <c r="AJU12" s="9"/>
      <c r="AJV12" s="9"/>
      <c r="AJW12" s="9"/>
      <c r="AJX12" s="9"/>
      <c r="AJY12" s="9"/>
      <c r="AJZ12" s="9"/>
      <c r="AKA12" s="9"/>
      <c r="AKB12" s="9"/>
      <c r="AKC12" s="9"/>
      <c r="AKD12" s="9"/>
      <c r="AKE12" s="9"/>
      <c r="AKF12" s="9"/>
      <c r="AKG12" s="9"/>
      <c r="AKH12" s="9"/>
      <c r="AKI12" s="9"/>
      <c r="AKJ12" s="9"/>
      <c r="AKK12" s="9"/>
      <c r="AKL12" s="9"/>
      <c r="AKM12" s="9"/>
      <c r="AKN12" s="9"/>
      <c r="AKO12" s="9"/>
      <c r="AKP12" s="9"/>
      <c r="AKQ12" s="9"/>
      <c r="AKR12" s="9"/>
      <c r="AKS12" s="9"/>
      <c r="AKT12" s="9"/>
      <c r="AKU12" s="9"/>
      <c r="AKV12" s="9"/>
      <c r="AKW12" s="9"/>
      <c r="AKX12" s="9"/>
      <c r="AKY12" s="9"/>
      <c r="AKZ12" s="9"/>
      <c r="ALA12" s="9"/>
      <c r="ALB12" s="9"/>
      <c r="ALC12" s="9"/>
      <c r="ALD12" s="9"/>
      <c r="ALE12" s="9"/>
      <c r="ALF12" s="9"/>
      <c r="ALG12" s="9"/>
      <c r="ALH12" s="9"/>
      <c r="ALI12" s="9"/>
      <c r="ALJ12" s="9"/>
      <c r="ALK12" s="9"/>
      <c r="ALL12" s="9"/>
      <c r="ALM12" s="9"/>
      <c r="ALN12" s="9"/>
      <c r="ALO12" s="9"/>
      <c r="ALP12" s="9"/>
      <c r="ALQ12" s="9"/>
      <c r="ALR12" s="9"/>
      <c r="ALS12" s="9"/>
      <c r="ALT12" s="9"/>
      <c r="ALU12" s="9"/>
      <c r="ALV12" s="9"/>
      <c r="ALW12" s="9"/>
      <c r="ALX12" s="9"/>
      <c r="ALY12" s="9"/>
      <c r="ALZ12" s="9"/>
      <c r="AMA12" s="9"/>
      <c r="AMB12" s="9"/>
      <c r="AMC12" s="9"/>
      <c r="AMD12" s="9"/>
      <c r="AME12" s="9"/>
      <c r="AMF12" s="9"/>
      <c r="AMG12" s="9"/>
      <c r="AMH12" s="9"/>
      <c r="AMI12" s="9"/>
      <c r="AMJ12" s="9"/>
      <c r="AMK12" s="9"/>
      <c r="AML12" s="9"/>
      <c r="AMM12" s="9"/>
      <c r="AMN12" s="9"/>
      <c r="AMO12" s="9"/>
      <c r="AMP12" s="9"/>
      <c r="AMQ12" s="9"/>
      <c r="AMR12" s="9"/>
      <c r="AMS12" s="9"/>
      <c r="AMT12" s="9"/>
      <c r="AMU12" s="9"/>
      <c r="AMV12" s="9"/>
      <c r="AMW12" s="9"/>
      <c r="AMX12" s="9"/>
      <c r="AMY12" s="9"/>
      <c r="AMZ12" s="9"/>
      <c r="ANA12" s="9"/>
      <c r="ANB12" s="9"/>
      <c r="ANC12" s="9"/>
      <c r="AND12" s="9"/>
      <c r="ANE12" s="9"/>
      <c r="ANF12" s="9"/>
      <c r="ANG12" s="9"/>
      <c r="ANH12" s="9"/>
      <c r="ANI12" s="9"/>
      <c r="ANJ12" s="9"/>
      <c r="ANK12" s="9"/>
      <c r="ANL12" s="9"/>
      <c r="ANM12" s="9"/>
      <c r="ANN12" s="9"/>
      <c r="ANO12" s="9"/>
      <c r="ANP12" s="9"/>
      <c r="ANQ12" s="9"/>
      <c r="ANR12" s="9"/>
      <c r="ANS12" s="9"/>
      <c r="ANT12" s="9"/>
      <c r="ANU12" s="9"/>
      <c r="ANV12" s="9"/>
      <c r="ANW12" s="9"/>
      <c r="ANX12" s="9"/>
      <c r="ANY12" s="9"/>
      <c r="ANZ12" s="9"/>
      <c r="AOA12" s="9"/>
      <c r="AOB12" s="9"/>
      <c r="AOC12" s="9"/>
      <c r="AOD12" s="9"/>
      <c r="AOE12" s="9"/>
      <c r="AOF12" s="9"/>
      <c r="AOG12" s="9"/>
      <c r="AOH12" s="9"/>
      <c r="AOI12" s="9"/>
      <c r="AOJ12" s="9"/>
      <c r="AOK12" s="9"/>
      <c r="AOL12" s="9"/>
      <c r="AOM12" s="9"/>
      <c r="AON12" s="9"/>
      <c r="AOO12" s="9"/>
      <c r="AOP12" s="9"/>
      <c r="AOQ12" s="9"/>
      <c r="AOR12" s="9"/>
      <c r="AOS12" s="9"/>
      <c r="AOT12" s="9"/>
      <c r="AOU12" s="9"/>
      <c r="AOV12" s="9"/>
      <c r="AOW12" s="9"/>
      <c r="AOX12" s="9"/>
      <c r="AOY12" s="9"/>
      <c r="AOZ12" s="9"/>
      <c r="APA12" s="9"/>
      <c r="APB12" s="9"/>
      <c r="APC12" s="9"/>
      <c r="APD12" s="9"/>
      <c r="APE12" s="9"/>
      <c r="APF12" s="9"/>
      <c r="APG12" s="9"/>
      <c r="APH12" s="9"/>
      <c r="API12" s="9"/>
      <c r="APJ12" s="9"/>
      <c r="APK12" s="9"/>
      <c r="APL12" s="9"/>
      <c r="APM12" s="9"/>
      <c r="APN12" s="9"/>
      <c r="APO12" s="9"/>
      <c r="APP12" s="9"/>
      <c r="APQ12" s="9"/>
      <c r="APR12" s="9"/>
      <c r="APS12" s="9"/>
      <c r="APT12" s="9"/>
      <c r="APU12" s="9"/>
      <c r="APV12" s="9"/>
      <c r="APW12" s="9"/>
      <c r="APX12" s="9"/>
      <c r="APY12" s="9"/>
      <c r="APZ12" s="9"/>
      <c r="AQA12" s="9"/>
      <c r="AQB12" s="9"/>
      <c r="AQC12" s="9"/>
      <c r="AQD12" s="9"/>
      <c r="AQE12" s="9"/>
      <c r="AQF12" s="9"/>
      <c r="AQG12" s="9"/>
      <c r="AQH12" s="9"/>
      <c r="AQI12" s="9"/>
      <c r="AQJ12" s="9"/>
      <c r="AQK12" s="9"/>
      <c r="AQL12" s="9"/>
      <c r="AQM12" s="9"/>
      <c r="AQN12" s="9"/>
      <c r="AQO12" s="9"/>
      <c r="AQP12" s="9"/>
      <c r="AQQ12" s="9"/>
      <c r="AQR12" s="9"/>
      <c r="AQS12" s="9"/>
      <c r="AQT12" s="9"/>
      <c r="AQU12" s="9"/>
      <c r="AQV12" s="9"/>
      <c r="AQW12" s="9"/>
      <c r="AQX12" s="9"/>
      <c r="AQY12" s="9"/>
      <c r="AQZ12" s="9"/>
      <c r="ARA12" s="9"/>
      <c r="ARB12" s="9"/>
      <c r="ARC12" s="9"/>
      <c r="ARD12" s="9"/>
      <c r="ARE12" s="9"/>
      <c r="ARF12" s="9"/>
      <c r="ARG12" s="9"/>
      <c r="ARH12" s="9"/>
      <c r="ARI12" s="9"/>
      <c r="ARJ12" s="9"/>
      <c r="ARK12" s="9"/>
      <c r="ARL12" s="9"/>
      <c r="ARM12" s="9"/>
      <c r="ARN12" s="9"/>
      <c r="ARO12" s="9"/>
      <c r="ARP12" s="9"/>
      <c r="ARQ12" s="9"/>
      <c r="ARR12" s="9"/>
      <c r="ARS12" s="9"/>
      <c r="ART12" s="9"/>
      <c r="ARU12" s="9"/>
      <c r="ARV12" s="9"/>
      <c r="ARW12" s="9"/>
      <c r="ARX12" s="9"/>
      <c r="ARY12" s="9"/>
      <c r="ARZ12" s="9"/>
      <c r="ASA12" s="9"/>
      <c r="ASB12" s="9"/>
      <c r="ASC12" s="9"/>
      <c r="ASD12" s="9"/>
      <c r="ASE12" s="9"/>
      <c r="ASF12" s="9"/>
      <c r="ASG12" s="9"/>
      <c r="ASH12" s="9"/>
      <c r="ASI12" s="9"/>
      <c r="ASJ12" s="9"/>
      <c r="ASK12" s="9"/>
      <c r="ASL12" s="9"/>
      <c r="ASM12" s="9"/>
      <c r="ASN12" s="9"/>
      <c r="ASO12" s="9"/>
      <c r="ASP12" s="9"/>
      <c r="ASQ12" s="9"/>
      <c r="ASR12" s="9"/>
      <c r="ASS12" s="9"/>
      <c r="AST12" s="9"/>
      <c r="ASU12" s="9"/>
      <c r="ASV12" s="9"/>
      <c r="ASW12" s="9"/>
      <c r="ASX12" s="9"/>
      <c r="ASY12" s="9"/>
      <c r="ASZ12" s="9"/>
      <c r="ATA12" s="9"/>
      <c r="ATB12" s="9"/>
      <c r="ATC12" s="9"/>
      <c r="ATD12" s="9"/>
      <c r="ATE12" s="9"/>
      <c r="ATF12" s="9"/>
      <c r="ATG12" s="9"/>
      <c r="ATH12" s="9"/>
      <c r="ATI12" s="9"/>
      <c r="ATJ12" s="9"/>
      <c r="ATK12" s="9"/>
      <c r="ATL12" s="9"/>
      <c r="ATM12" s="9"/>
      <c r="ATN12" s="9"/>
      <c r="ATO12" s="9"/>
      <c r="ATP12" s="9"/>
      <c r="ATQ12" s="9"/>
      <c r="ATR12" s="9"/>
      <c r="ATS12" s="9"/>
      <c r="ATT12" s="9"/>
      <c r="ATU12" s="9"/>
      <c r="ATV12" s="9"/>
      <c r="ATW12" s="9"/>
      <c r="ATX12" s="9"/>
      <c r="ATY12" s="9"/>
      <c r="ATZ12" s="9"/>
      <c r="AUA12" s="9"/>
      <c r="AUB12" s="9"/>
      <c r="AUC12" s="9"/>
      <c r="AUD12" s="9"/>
      <c r="AUE12" s="9"/>
      <c r="AUF12" s="9"/>
      <c r="AUG12" s="9"/>
      <c r="AUH12" s="9"/>
      <c r="AUI12" s="9"/>
      <c r="AUJ12" s="9"/>
      <c r="AUK12" s="9"/>
      <c r="AUL12" s="9"/>
      <c r="AUM12" s="9"/>
      <c r="AUN12" s="9"/>
      <c r="AUO12" s="9"/>
      <c r="AUP12" s="9"/>
      <c r="AUQ12" s="9"/>
      <c r="AUR12" s="9"/>
      <c r="AUS12" s="9"/>
      <c r="AUT12" s="9"/>
      <c r="AUU12" s="9"/>
      <c r="AUV12" s="9"/>
      <c r="AUW12" s="9"/>
      <c r="AUX12" s="9"/>
      <c r="AUY12" s="9"/>
      <c r="AUZ12" s="9"/>
      <c r="AVA12" s="9"/>
      <c r="AVB12" s="9"/>
      <c r="AVC12" s="9"/>
      <c r="AVD12" s="9"/>
      <c r="AVE12" s="9"/>
      <c r="AVF12" s="9"/>
      <c r="AVG12" s="9"/>
      <c r="AVH12" s="9"/>
      <c r="AVI12" s="9"/>
      <c r="AVJ12" s="9"/>
      <c r="AVK12" s="9"/>
      <c r="AVL12" s="9"/>
      <c r="AVM12" s="9"/>
      <c r="AVN12" s="9"/>
      <c r="AVO12" s="9"/>
      <c r="AVP12" s="9"/>
      <c r="AVQ12" s="9"/>
      <c r="AVR12" s="9"/>
      <c r="AVS12" s="9"/>
      <c r="AVT12" s="9"/>
      <c r="AVU12" s="9"/>
      <c r="AVV12" s="9"/>
      <c r="AVW12" s="9"/>
      <c r="AVX12" s="9"/>
      <c r="AVY12" s="9"/>
      <c r="AVZ12" s="9"/>
      <c r="AWA12" s="9"/>
      <c r="AWB12" s="9"/>
      <c r="AWC12" s="9"/>
      <c r="AWD12" s="9"/>
      <c r="AWE12" s="9"/>
      <c r="AWF12" s="9"/>
      <c r="AWG12" s="9"/>
      <c r="AWH12" s="9"/>
      <c r="AWI12" s="9"/>
      <c r="AWJ12" s="9"/>
      <c r="AWK12" s="9"/>
      <c r="AWL12" s="9"/>
      <c r="AWM12" s="9"/>
      <c r="AWN12" s="9"/>
      <c r="AWO12" s="9"/>
      <c r="AWP12" s="9"/>
      <c r="AWQ12" s="9"/>
      <c r="AWR12" s="9"/>
      <c r="AWS12" s="9"/>
      <c r="AWT12" s="9"/>
      <c r="AWU12" s="9"/>
      <c r="AWV12" s="9"/>
      <c r="AWW12" s="9"/>
      <c r="AWX12" s="9"/>
      <c r="AWY12" s="9"/>
      <c r="AWZ12" s="9"/>
      <c r="AXA12" s="9"/>
      <c r="AXB12" s="9"/>
      <c r="AXC12" s="9"/>
      <c r="AXD12" s="9"/>
      <c r="AXE12" s="9"/>
      <c r="AXF12" s="9"/>
      <c r="AXG12" s="9"/>
      <c r="AXH12" s="9"/>
      <c r="AXI12" s="9"/>
      <c r="AXJ12" s="9"/>
      <c r="AXK12" s="9"/>
      <c r="AXL12" s="9"/>
      <c r="AXM12" s="9"/>
      <c r="AXN12" s="9"/>
      <c r="AXO12" s="9"/>
      <c r="AXP12" s="9"/>
      <c r="AXQ12" s="9"/>
      <c r="AXR12" s="9"/>
      <c r="AXS12" s="9"/>
      <c r="AXT12" s="9"/>
      <c r="AXU12" s="9"/>
      <c r="AXV12" s="9"/>
      <c r="AXW12" s="9"/>
      <c r="AXX12" s="9"/>
      <c r="AXY12" s="9"/>
      <c r="AXZ12" s="9"/>
      <c r="AYA12" s="9"/>
      <c r="AYB12" s="9"/>
      <c r="AYC12" s="9"/>
      <c r="AYD12" s="9"/>
      <c r="AYE12" s="9"/>
      <c r="AYF12" s="9"/>
      <c r="AYG12" s="9"/>
      <c r="AYH12" s="9"/>
      <c r="AYI12" s="9"/>
      <c r="AYJ12" s="9"/>
      <c r="AYK12" s="9"/>
      <c r="AYL12" s="9"/>
      <c r="AYM12" s="9"/>
      <c r="AYN12" s="9"/>
      <c r="AYO12" s="9"/>
      <c r="AYP12" s="9"/>
      <c r="AYQ12" s="9"/>
      <c r="AYR12" s="9"/>
      <c r="AYS12" s="9"/>
      <c r="AYT12" s="9"/>
      <c r="AYU12" s="9"/>
      <c r="AYV12" s="9"/>
      <c r="AYW12" s="9"/>
      <c r="AYX12" s="9"/>
      <c r="AYY12" s="9"/>
      <c r="AYZ12" s="9"/>
      <c r="AZA12" s="9"/>
      <c r="AZB12" s="9"/>
      <c r="AZC12" s="9"/>
      <c r="AZD12" s="9"/>
      <c r="AZE12" s="9"/>
      <c r="AZF12" s="9"/>
      <c r="AZG12" s="9"/>
      <c r="AZH12" s="9"/>
      <c r="AZI12" s="9"/>
      <c r="AZJ12" s="9"/>
      <c r="AZK12" s="9"/>
      <c r="AZL12" s="9"/>
      <c r="AZM12" s="9"/>
      <c r="AZN12" s="9"/>
      <c r="AZO12" s="9"/>
      <c r="AZP12" s="9"/>
      <c r="AZQ12" s="9"/>
      <c r="AZR12" s="9"/>
      <c r="AZS12" s="9"/>
      <c r="AZT12" s="9"/>
      <c r="AZU12" s="9"/>
      <c r="AZV12" s="9"/>
      <c r="AZW12" s="9"/>
      <c r="AZX12" s="9"/>
      <c r="AZY12" s="9"/>
      <c r="AZZ12" s="9"/>
      <c r="BAA12" s="9"/>
      <c r="BAB12" s="9"/>
      <c r="BAC12" s="9"/>
      <c r="BAD12" s="9"/>
      <c r="BAE12" s="9"/>
      <c r="BAF12" s="9"/>
      <c r="BAG12" s="9"/>
      <c r="BAH12" s="9"/>
      <c r="BAI12" s="9"/>
      <c r="BAJ12" s="9"/>
      <c r="BAK12" s="9"/>
      <c r="BAL12" s="9"/>
      <c r="BAM12" s="9"/>
      <c r="BAN12" s="9"/>
      <c r="BAO12" s="9"/>
      <c r="BAP12" s="9"/>
      <c r="BAQ12" s="9"/>
      <c r="BAR12" s="9"/>
      <c r="BAS12" s="9"/>
      <c r="BAT12" s="9"/>
      <c r="BAU12" s="9"/>
      <c r="BAV12" s="9"/>
      <c r="BAW12" s="9"/>
      <c r="BAX12" s="9"/>
      <c r="BAY12" s="9"/>
      <c r="BAZ12" s="9"/>
      <c r="BBA12" s="9"/>
      <c r="BBB12" s="9"/>
      <c r="BBC12" s="9"/>
      <c r="BBD12" s="9"/>
      <c r="BBE12" s="9"/>
      <c r="BBF12" s="9"/>
      <c r="BBG12" s="9"/>
      <c r="BBH12" s="9"/>
      <c r="BBI12" s="9"/>
      <c r="BBJ12" s="9"/>
      <c r="BBK12" s="9"/>
      <c r="BBL12" s="9"/>
      <c r="BBM12" s="9"/>
      <c r="BBN12" s="9"/>
      <c r="BBO12" s="9"/>
      <c r="BBP12" s="9"/>
      <c r="BBQ12" s="9"/>
      <c r="BBR12" s="9"/>
      <c r="BBS12" s="9"/>
      <c r="BBT12" s="9"/>
      <c r="BBU12" s="9"/>
      <c r="BBV12" s="9"/>
      <c r="BBW12" s="9"/>
      <c r="BBX12" s="9"/>
      <c r="BBY12" s="9"/>
      <c r="BBZ12" s="9"/>
      <c r="BCA12" s="9"/>
      <c r="BCB12" s="9"/>
      <c r="BCC12" s="9"/>
      <c r="BCD12" s="9"/>
      <c r="BCE12" s="9"/>
      <c r="BCF12" s="9"/>
      <c r="BCG12" s="9"/>
      <c r="BCH12" s="9"/>
      <c r="BCI12" s="9"/>
      <c r="BCJ12" s="9"/>
      <c r="BCK12" s="9"/>
      <c r="BCL12" s="9"/>
      <c r="BCM12" s="9"/>
      <c r="BCN12" s="9"/>
      <c r="BCO12" s="9"/>
      <c r="BCP12" s="9"/>
      <c r="BCQ12" s="9"/>
      <c r="BCR12" s="9"/>
      <c r="BCS12" s="9"/>
      <c r="BCT12" s="9"/>
      <c r="BCU12" s="9"/>
      <c r="BCV12" s="9"/>
      <c r="BCW12" s="9"/>
      <c r="BCX12" s="9"/>
      <c r="BCY12" s="9"/>
      <c r="BCZ12" s="9"/>
      <c r="BDA12" s="9"/>
      <c r="BDB12" s="9"/>
      <c r="BDC12" s="9"/>
      <c r="BDD12" s="9"/>
      <c r="BDE12" s="9"/>
      <c r="BDF12" s="9"/>
      <c r="BDG12" s="9"/>
      <c r="BDH12" s="9"/>
      <c r="BDI12" s="9"/>
      <c r="BDJ12" s="9"/>
      <c r="BDK12" s="9"/>
      <c r="BDL12" s="9"/>
      <c r="BDM12" s="9"/>
      <c r="BDN12" s="9"/>
      <c r="BDO12" s="9"/>
      <c r="BDP12" s="9"/>
      <c r="BDQ12" s="9"/>
      <c r="BDR12" s="9"/>
      <c r="BDS12" s="9"/>
      <c r="BDT12" s="9"/>
      <c r="BDU12" s="9"/>
      <c r="BDV12" s="9"/>
      <c r="BDW12" s="9"/>
      <c r="BDX12" s="9"/>
      <c r="BDY12" s="9"/>
      <c r="BDZ12" s="9"/>
      <c r="BEA12" s="9"/>
      <c r="BEB12" s="9"/>
      <c r="BEC12" s="9"/>
      <c r="BED12" s="9"/>
      <c r="BEE12" s="9"/>
      <c r="BEF12" s="9"/>
      <c r="BEG12" s="9"/>
      <c r="BEH12" s="9"/>
      <c r="BEI12" s="9"/>
      <c r="BEJ12" s="9"/>
      <c r="BEK12" s="9"/>
      <c r="BEL12" s="9"/>
      <c r="BEM12" s="9"/>
      <c r="BEN12" s="9"/>
      <c r="BEO12" s="9"/>
      <c r="BEP12" s="9"/>
      <c r="BEQ12" s="9"/>
      <c r="BER12" s="9"/>
      <c r="BES12" s="9"/>
      <c r="BET12" s="9"/>
      <c r="BEU12" s="9"/>
      <c r="BEV12" s="9"/>
      <c r="BEW12" s="9"/>
      <c r="BEX12" s="9"/>
      <c r="BEY12" s="9"/>
      <c r="BEZ12" s="9"/>
      <c r="BFA12" s="9"/>
      <c r="BFB12" s="9"/>
      <c r="BFC12" s="9"/>
      <c r="BFD12" s="9"/>
      <c r="BFE12" s="9"/>
      <c r="BFF12" s="9"/>
      <c r="BFG12" s="9"/>
      <c r="BFH12" s="9"/>
      <c r="BFI12" s="9"/>
      <c r="BFJ12" s="9"/>
      <c r="BFK12" s="9"/>
      <c r="BFL12" s="9"/>
      <c r="BFM12" s="9"/>
      <c r="BFN12" s="9"/>
      <c r="BFO12" s="9"/>
      <c r="BFP12" s="9"/>
      <c r="BFQ12" s="9"/>
      <c r="BFR12" s="9"/>
      <c r="BFS12" s="9"/>
      <c r="BFT12" s="9"/>
      <c r="BFU12" s="9"/>
      <c r="BFV12" s="9"/>
      <c r="BFW12" s="9"/>
      <c r="BFX12" s="9"/>
      <c r="BFY12" s="9"/>
      <c r="BFZ12" s="9"/>
      <c r="BGA12" s="9"/>
      <c r="BGB12" s="9"/>
      <c r="BGC12" s="9"/>
      <c r="BGD12" s="9"/>
      <c r="BGE12" s="9"/>
      <c r="BGF12" s="9"/>
      <c r="BGG12" s="9"/>
      <c r="BGH12" s="9"/>
      <c r="BGI12" s="9"/>
      <c r="BGJ12" s="9"/>
      <c r="BGK12" s="9"/>
      <c r="BGL12" s="9"/>
      <c r="BGM12" s="9"/>
      <c r="BGN12" s="9"/>
      <c r="BGO12" s="9"/>
      <c r="BGP12" s="9"/>
      <c r="BGQ12" s="9"/>
      <c r="BGR12" s="9"/>
      <c r="BGS12" s="9"/>
      <c r="BGT12" s="9"/>
      <c r="BGU12" s="9"/>
      <c r="BGV12" s="9"/>
      <c r="BGW12" s="9"/>
      <c r="BGX12" s="9"/>
      <c r="BGY12" s="9"/>
      <c r="BGZ12" s="9"/>
      <c r="BHA12" s="9"/>
      <c r="BHB12" s="9"/>
      <c r="BHC12" s="9"/>
      <c r="BHD12" s="9"/>
      <c r="BHE12" s="9"/>
      <c r="BHF12" s="9"/>
      <c r="BHG12" s="9"/>
      <c r="BHH12" s="9"/>
      <c r="BHI12" s="9"/>
      <c r="BHJ12" s="9"/>
      <c r="BHK12" s="9"/>
      <c r="BHL12" s="9"/>
      <c r="BHM12" s="9"/>
      <c r="BHN12" s="9"/>
      <c r="BHO12" s="9"/>
      <c r="BHP12" s="9"/>
      <c r="BHQ12" s="9"/>
      <c r="BHR12" s="9"/>
      <c r="BHS12" s="9"/>
      <c r="BHT12" s="9"/>
      <c r="BHU12" s="9"/>
      <c r="BHV12" s="9"/>
      <c r="BHW12" s="9"/>
      <c r="BHX12" s="9"/>
      <c r="BHY12" s="9"/>
      <c r="BHZ12" s="9"/>
      <c r="BIA12" s="9"/>
      <c r="BIB12" s="9"/>
      <c r="BIC12" s="9"/>
      <c r="BID12" s="9"/>
      <c r="BIE12" s="9"/>
      <c r="BIF12" s="9"/>
      <c r="BIG12" s="9"/>
      <c r="BIH12" s="9"/>
      <c r="BII12" s="9"/>
      <c r="BIJ12" s="9"/>
      <c r="BIK12" s="9"/>
      <c r="BIL12" s="9"/>
      <c r="BIM12" s="9"/>
      <c r="BIN12" s="9"/>
      <c r="BIO12" s="9"/>
      <c r="BIP12" s="9"/>
      <c r="BIQ12" s="9"/>
      <c r="BIR12" s="9"/>
      <c r="BIS12" s="9"/>
      <c r="BIT12" s="9"/>
      <c r="BIU12" s="9"/>
      <c r="BIV12" s="9"/>
      <c r="BIW12" s="9"/>
      <c r="BIX12" s="9"/>
      <c r="BIY12" s="9"/>
      <c r="BIZ12" s="9"/>
      <c r="BJA12" s="9"/>
      <c r="BJB12" s="9"/>
      <c r="BJC12" s="9"/>
      <c r="BJD12" s="9"/>
      <c r="BJE12" s="9"/>
      <c r="BJF12" s="9"/>
      <c r="BJG12" s="9"/>
      <c r="BJH12" s="9"/>
      <c r="BJI12" s="9"/>
      <c r="BJJ12" s="9"/>
      <c r="BJK12" s="9"/>
      <c r="BJL12" s="9"/>
      <c r="BJM12" s="9"/>
      <c r="BJN12" s="9"/>
      <c r="BJO12" s="9"/>
      <c r="BJP12" s="9"/>
      <c r="BJQ12" s="9"/>
      <c r="BJR12" s="9"/>
      <c r="BJS12" s="9"/>
      <c r="BJT12" s="9"/>
      <c r="BJU12" s="9"/>
      <c r="BJV12" s="9"/>
      <c r="BJW12" s="9"/>
      <c r="BJX12" s="9"/>
      <c r="BJY12" s="9"/>
      <c r="BJZ12" s="9"/>
      <c r="BKA12" s="9"/>
      <c r="BKB12" s="9"/>
      <c r="BKC12" s="9"/>
      <c r="BKD12" s="9"/>
      <c r="BKE12" s="9"/>
      <c r="BKF12" s="9"/>
      <c r="BKG12" s="9"/>
      <c r="BKH12" s="9"/>
      <c r="BKI12" s="9"/>
      <c r="BKJ12" s="9"/>
      <c r="BKK12" s="9"/>
      <c r="BKL12" s="9"/>
      <c r="BKM12" s="9"/>
      <c r="BKN12" s="9"/>
      <c r="BKO12" s="9"/>
      <c r="BKP12" s="9"/>
      <c r="BKQ12" s="9"/>
      <c r="BKR12" s="9"/>
      <c r="BKS12" s="9"/>
      <c r="BKT12" s="9"/>
      <c r="BKU12" s="9"/>
      <c r="BKV12" s="9"/>
      <c r="BKW12" s="9"/>
      <c r="BKX12" s="9"/>
      <c r="BKY12" s="9"/>
      <c r="BKZ12" s="9"/>
      <c r="BLA12" s="9"/>
      <c r="BLB12" s="9"/>
      <c r="BLC12" s="9"/>
      <c r="BLD12" s="9"/>
      <c r="BLE12" s="9"/>
      <c r="BLF12" s="9"/>
      <c r="BLG12" s="9"/>
      <c r="BLH12" s="9"/>
      <c r="BLI12" s="9"/>
      <c r="BLJ12" s="9"/>
      <c r="BLK12" s="9"/>
      <c r="BLL12" s="9"/>
      <c r="BLM12" s="9"/>
      <c r="BLN12" s="9"/>
      <c r="BLO12" s="9"/>
      <c r="BLP12" s="9"/>
      <c r="BLQ12" s="9"/>
      <c r="BLR12" s="9"/>
      <c r="BLS12" s="9"/>
      <c r="BLT12" s="9"/>
      <c r="BLU12" s="9"/>
      <c r="BLV12" s="9"/>
      <c r="BLW12" s="9"/>
      <c r="BLX12" s="9"/>
      <c r="BLY12" s="9"/>
      <c r="BLZ12" s="9"/>
      <c r="BMA12" s="9"/>
      <c r="BMB12" s="9"/>
      <c r="BMC12" s="9"/>
      <c r="BMD12" s="9"/>
      <c r="BME12" s="9"/>
      <c r="BMF12" s="9"/>
      <c r="BMG12" s="9"/>
      <c r="BMH12" s="9"/>
      <c r="BMI12" s="9"/>
      <c r="BMJ12" s="9"/>
      <c r="BMK12" s="9"/>
      <c r="BML12" s="9"/>
      <c r="BMM12" s="9"/>
      <c r="BMN12" s="9"/>
      <c r="BMO12" s="9"/>
      <c r="BMP12" s="9"/>
      <c r="BMQ12" s="9"/>
      <c r="BMR12" s="9"/>
      <c r="BMS12" s="9"/>
      <c r="BMT12" s="9"/>
      <c r="BMU12" s="9"/>
      <c r="BMV12" s="9"/>
      <c r="BMW12" s="9"/>
      <c r="BMX12" s="9"/>
      <c r="BMY12" s="9"/>
      <c r="BMZ12" s="9"/>
      <c r="BNA12" s="9"/>
      <c r="BNB12" s="9"/>
      <c r="BNC12" s="9"/>
      <c r="BND12" s="9"/>
      <c r="BNE12" s="9"/>
      <c r="BNF12" s="9"/>
      <c r="BNG12" s="9"/>
      <c r="BNH12" s="9"/>
      <c r="BNI12" s="9"/>
      <c r="BNJ12" s="9"/>
      <c r="BNK12" s="9"/>
      <c r="BNL12" s="9"/>
      <c r="BNM12" s="9"/>
      <c r="BNN12" s="9"/>
      <c r="BNO12" s="9"/>
      <c r="BNP12" s="9"/>
      <c r="BNQ12" s="9"/>
      <c r="BNR12" s="9"/>
      <c r="BNS12" s="9"/>
      <c r="BNT12" s="9"/>
      <c r="BNU12" s="9"/>
      <c r="BNV12" s="9"/>
      <c r="BNW12" s="9"/>
      <c r="BNX12" s="9"/>
      <c r="BNY12" s="9"/>
      <c r="BNZ12" s="9"/>
      <c r="BOA12" s="9"/>
      <c r="BOB12" s="9"/>
      <c r="BOC12" s="9"/>
      <c r="BOD12" s="9"/>
      <c r="BOE12" s="9"/>
      <c r="BOF12" s="9"/>
      <c r="BOG12" s="9"/>
      <c r="BOH12" s="9"/>
      <c r="BOI12" s="9"/>
      <c r="BOJ12" s="9"/>
      <c r="BOK12" s="9"/>
      <c r="BOL12" s="9"/>
      <c r="BOM12" s="9"/>
      <c r="BON12" s="9"/>
      <c r="BOO12" s="9"/>
      <c r="BOP12" s="9"/>
      <c r="BOQ12" s="9"/>
      <c r="BOR12" s="9"/>
      <c r="BOS12" s="9"/>
      <c r="BOT12" s="9"/>
      <c r="BOU12" s="9"/>
      <c r="BOV12" s="9"/>
      <c r="BOW12" s="9"/>
      <c r="BOX12" s="9"/>
      <c r="BOY12" s="9"/>
      <c r="BOZ12" s="9"/>
      <c r="BPA12" s="9"/>
      <c r="BPB12" s="9"/>
      <c r="BPC12" s="9"/>
      <c r="BPD12" s="9"/>
      <c r="BPE12" s="9"/>
      <c r="BPF12" s="9"/>
      <c r="BPG12" s="9"/>
      <c r="BPH12" s="9"/>
      <c r="BPI12" s="9"/>
      <c r="BPJ12" s="9"/>
      <c r="BPK12" s="9"/>
      <c r="BPL12" s="9"/>
      <c r="BPM12" s="9"/>
      <c r="BPN12" s="9"/>
      <c r="BPO12" s="9"/>
      <c r="BPP12" s="9"/>
      <c r="BPQ12" s="9"/>
      <c r="BPR12" s="9"/>
      <c r="BPS12" s="9"/>
      <c r="BPT12" s="9"/>
      <c r="BPU12" s="9"/>
      <c r="BPV12" s="9"/>
      <c r="BPW12" s="9"/>
      <c r="BPX12" s="9"/>
      <c r="BPY12" s="9"/>
      <c r="BPZ12" s="9"/>
      <c r="BQA12" s="9"/>
      <c r="BQB12" s="9"/>
      <c r="BQC12" s="9"/>
      <c r="BQD12" s="9"/>
      <c r="BQE12" s="9"/>
      <c r="BQF12" s="9"/>
      <c r="BQG12" s="9"/>
      <c r="BQH12" s="9"/>
      <c r="BQI12" s="9"/>
      <c r="BQJ12" s="9"/>
      <c r="BQK12" s="9"/>
      <c r="BQL12" s="9"/>
      <c r="BQM12" s="9"/>
      <c r="BQN12" s="9"/>
      <c r="BQO12" s="9"/>
      <c r="BQP12" s="9"/>
      <c r="BQQ12" s="9"/>
      <c r="BQR12" s="9"/>
      <c r="BQS12" s="9"/>
      <c r="BQT12" s="9"/>
      <c r="BQU12" s="9"/>
      <c r="BQV12" s="9"/>
      <c r="BQW12" s="9"/>
      <c r="BQX12" s="9"/>
      <c r="BQY12" s="9"/>
      <c r="BQZ12" s="9"/>
      <c r="BRA12" s="9"/>
      <c r="BRB12" s="9"/>
      <c r="BRC12" s="9"/>
      <c r="BRD12" s="9"/>
      <c r="BRE12" s="9"/>
      <c r="BRF12" s="9"/>
      <c r="BRG12" s="9"/>
      <c r="BRH12" s="9"/>
      <c r="BRI12" s="9"/>
      <c r="BRJ12" s="9"/>
      <c r="BRK12" s="9"/>
      <c r="BRL12" s="9"/>
      <c r="BRM12" s="9"/>
      <c r="BRN12" s="9"/>
      <c r="BRO12" s="9"/>
      <c r="BRP12" s="9"/>
      <c r="BRQ12" s="9"/>
      <c r="BRR12" s="9"/>
      <c r="BRS12" s="9"/>
      <c r="BRT12" s="9"/>
      <c r="BRU12" s="9"/>
      <c r="BRV12" s="9"/>
      <c r="BRW12" s="9"/>
      <c r="BRX12" s="9"/>
      <c r="BRY12" s="9"/>
      <c r="BRZ12" s="9"/>
      <c r="BSA12" s="9"/>
      <c r="BSB12" s="9"/>
      <c r="BSC12" s="9"/>
      <c r="BSD12" s="9"/>
      <c r="BSE12" s="9"/>
      <c r="BSF12" s="9"/>
      <c r="BSG12" s="9"/>
      <c r="BSH12" s="9"/>
      <c r="BSI12" s="9"/>
      <c r="BSJ12" s="9"/>
      <c r="BSK12" s="9"/>
      <c r="BSL12" s="9"/>
      <c r="BSM12" s="9"/>
      <c r="BSN12" s="9"/>
      <c r="BSO12" s="9"/>
      <c r="BSP12" s="9"/>
      <c r="BSQ12" s="9"/>
      <c r="BSR12" s="9"/>
      <c r="BSS12" s="9"/>
      <c r="BST12" s="9"/>
      <c r="BSU12" s="9"/>
      <c r="BSV12" s="9"/>
      <c r="BSW12" s="9"/>
      <c r="BSX12" s="9"/>
      <c r="BSY12" s="9"/>
      <c r="BSZ12" s="9"/>
      <c r="BTA12" s="9"/>
      <c r="BTB12" s="9"/>
      <c r="BTC12" s="9"/>
      <c r="BTD12" s="9"/>
      <c r="BTE12" s="9"/>
      <c r="BTF12" s="9"/>
      <c r="BTG12" s="9"/>
      <c r="BTH12" s="9"/>
      <c r="BTI12" s="9"/>
      <c r="BTJ12" s="9"/>
      <c r="BTK12" s="9"/>
      <c r="BTL12" s="9"/>
      <c r="BTM12" s="9"/>
      <c r="BTN12" s="9"/>
      <c r="BTO12" s="9"/>
      <c r="BTP12" s="9"/>
      <c r="BTQ12" s="9"/>
      <c r="BTR12" s="9"/>
      <c r="BTS12" s="9"/>
      <c r="BTT12" s="9"/>
      <c r="BTU12" s="9"/>
      <c r="BTV12" s="9"/>
      <c r="BTW12" s="9"/>
      <c r="BTX12" s="9"/>
      <c r="BTY12" s="9"/>
      <c r="BTZ12" s="9"/>
      <c r="BUA12" s="9"/>
      <c r="BUB12" s="9"/>
      <c r="BUC12" s="9"/>
      <c r="BUD12" s="9"/>
      <c r="BUE12" s="9"/>
      <c r="BUF12" s="9"/>
      <c r="BUG12" s="9"/>
      <c r="BUH12" s="9"/>
      <c r="BUI12" s="9"/>
      <c r="BUJ12" s="9"/>
      <c r="BUK12" s="9"/>
      <c r="BUL12" s="9"/>
      <c r="BUM12" s="9"/>
      <c r="BUN12" s="9"/>
      <c r="BUO12" s="9"/>
      <c r="BUP12" s="9"/>
      <c r="BUQ12" s="9"/>
      <c r="BUR12" s="9"/>
      <c r="BUS12" s="9"/>
      <c r="BUT12" s="9"/>
      <c r="BUU12" s="9"/>
      <c r="BUV12" s="9"/>
      <c r="BUW12" s="9"/>
      <c r="BUX12" s="9"/>
      <c r="BUY12" s="9"/>
      <c r="BUZ12" s="9"/>
      <c r="BVA12" s="9"/>
      <c r="BVB12" s="9"/>
      <c r="BVC12" s="9"/>
      <c r="BVD12" s="9"/>
      <c r="BVE12" s="9"/>
      <c r="BVF12" s="9"/>
      <c r="BVG12" s="9"/>
      <c r="BVH12" s="9"/>
      <c r="BVI12" s="9"/>
      <c r="BVJ12" s="9"/>
      <c r="BVK12" s="9"/>
      <c r="BVL12" s="9"/>
      <c r="BVM12" s="9"/>
      <c r="BVN12" s="9"/>
      <c r="BVO12" s="9"/>
      <c r="BVP12" s="9"/>
      <c r="BVQ12" s="9"/>
      <c r="BVR12" s="9"/>
      <c r="BVS12" s="9"/>
      <c r="BVT12" s="9"/>
      <c r="BVU12" s="9"/>
      <c r="BVV12" s="9"/>
      <c r="BVW12" s="9"/>
      <c r="BVX12" s="9"/>
      <c r="BVY12" s="9"/>
      <c r="BVZ12" s="9"/>
      <c r="BWA12" s="9"/>
      <c r="BWB12" s="9"/>
      <c r="BWC12" s="9"/>
      <c r="BWD12" s="9"/>
      <c r="BWE12" s="9"/>
      <c r="BWF12" s="9"/>
      <c r="BWG12" s="9"/>
      <c r="BWH12" s="9"/>
      <c r="BWI12" s="9"/>
      <c r="BWJ12" s="9"/>
      <c r="BWK12" s="9"/>
      <c r="BWL12" s="9"/>
      <c r="BWM12" s="9"/>
      <c r="BWN12" s="9"/>
      <c r="BWO12" s="9"/>
      <c r="BWP12" s="9"/>
      <c r="BWQ12" s="9"/>
      <c r="BWR12" s="9"/>
      <c r="BWS12" s="9"/>
      <c r="BWT12" s="9"/>
      <c r="BWU12" s="9"/>
      <c r="BWV12" s="9"/>
      <c r="BWW12" s="9"/>
      <c r="BWX12" s="9"/>
      <c r="BWY12" s="9"/>
      <c r="BWZ12" s="9"/>
      <c r="BXA12" s="9"/>
      <c r="BXB12" s="9"/>
      <c r="BXC12" s="9"/>
      <c r="BXD12" s="9"/>
      <c r="BXE12" s="9"/>
      <c r="BXF12" s="9"/>
      <c r="BXG12" s="9"/>
      <c r="BXH12" s="9"/>
      <c r="BXI12" s="9"/>
      <c r="BXJ12" s="9"/>
      <c r="BXK12" s="9"/>
      <c r="BXL12" s="9"/>
      <c r="BXM12" s="9"/>
      <c r="BXN12" s="9"/>
      <c r="BXO12" s="9"/>
      <c r="BXP12" s="9"/>
      <c r="BXQ12" s="9"/>
      <c r="BXR12" s="9"/>
      <c r="BXS12" s="9"/>
      <c r="BXT12" s="9"/>
      <c r="BXU12" s="9"/>
      <c r="BXV12" s="9"/>
      <c r="BXW12" s="9"/>
      <c r="BXX12" s="9"/>
      <c r="BXY12" s="9"/>
      <c r="BXZ12" s="9"/>
      <c r="BYA12" s="9"/>
      <c r="BYB12" s="9"/>
      <c r="BYC12" s="9"/>
      <c r="BYD12" s="9"/>
      <c r="BYE12" s="9"/>
      <c r="BYF12" s="9"/>
      <c r="BYG12" s="9"/>
      <c r="BYH12" s="9"/>
      <c r="BYI12" s="9"/>
      <c r="BYJ12" s="9"/>
      <c r="BYK12" s="9"/>
      <c r="BYL12" s="9"/>
      <c r="BYM12" s="9"/>
      <c r="BYN12" s="9"/>
      <c r="BYO12" s="9"/>
      <c r="BYP12" s="9"/>
      <c r="BYQ12" s="9"/>
      <c r="BYR12" s="9"/>
      <c r="BYS12" s="9"/>
      <c r="BYT12" s="9"/>
      <c r="BYU12" s="9"/>
      <c r="BYV12" s="9"/>
      <c r="BYW12" s="9"/>
      <c r="BYX12" s="9"/>
      <c r="BYY12" s="9"/>
      <c r="BYZ12" s="9"/>
      <c r="BZA12" s="9"/>
      <c r="BZB12" s="9"/>
      <c r="BZC12" s="9"/>
      <c r="BZD12" s="9"/>
      <c r="BZE12" s="9"/>
      <c r="BZF12" s="9"/>
      <c r="BZG12" s="9"/>
      <c r="BZH12" s="9"/>
      <c r="BZI12" s="9"/>
      <c r="BZJ12" s="9"/>
      <c r="BZK12" s="9"/>
      <c r="BZL12" s="9"/>
      <c r="BZM12" s="9"/>
      <c r="BZN12" s="9"/>
      <c r="BZO12" s="9"/>
      <c r="BZP12" s="9"/>
      <c r="BZQ12" s="9"/>
      <c r="BZR12" s="9"/>
      <c r="BZS12" s="9"/>
      <c r="BZT12" s="9"/>
      <c r="BZU12" s="9"/>
      <c r="BZV12" s="9"/>
      <c r="BZW12" s="9"/>
      <c r="BZX12" s="9"/>
      <c r="BZY12" s="9"/>
      <c r="BZZ12" s="9"/>
      <c r="CAA12" s="9"/>
      <c r="CAB12" s="9"/>
      <c r="CAC12" s="9"/>
      <c r="CAD12" s="9"/>
      <c r="CAE12" s="9"/>
      <c r="CAF12" s="9"/>
      <c r="CAG12" s="9"/>
      <c r="CAH12" s="9"/>
      <c r="CAI12" s="9"/>
      <c r="CAJ12" s="9"/>
      <c r="CAK12" s="9"/>
      <c r="CAL12" s="9"/>
      <c r="CAM12" s="9"/>
      <c r="CAN12" s="9"/>
      <c r="CAO12" s="9"/>
      <c r="CAP12" s="9"/>
      <c r="CAQ12" s="9"/>
      <c r="CAR12" s="9"/>
      <c r="CAS12" s="9"/>
      <c r="CAT12" s="9"/>
      <c r="CAU12" s="9"/>
      <c r="CAV12" s="9"/>
      <c r="CAW12" s="9"/>
      <c r="CAX12" s="9"/>
      <c r="CAY12" s="9"/>
      <c r="CAZ12" s="9"/>
      <c r="CBA12" s="9"/>
      <c r="CBB12" s="9"/>
      <c r="CBC12" s="9"/>
      <c r="CBD12" s="9"/>
      <c r="CBE12" s="9"/>
      <c r="CBF12" s="9"/>
      <c r="CBG12" s="9"/>
      <c r="CBH12" s="9"/>
      <c r="CBI12" s="9"/>
      <c r="CBJ12" s="9"/>
      <c r="CBK12" s="9"/>
      <c r="CBL12" s="9"/>
      <c r="CBM12" s="9"/>
      <c r="CBN12" s="9"/>
      <c r="CBO12" s="9"/>
      <c r="CBP12" s="9"/>
      <c r="CBQ12" s="9"/>
      <c r="CBR12" s="9"/>
      <c r="CBS12" s="9"/>
      <c r="CBT12" s="9"/>
      <c r="CBU12" s="9"/>
      <c r="CBV12" s="9"/>
      <c r="CBW12" s="9"/>
      <c r="CBX12" s="9"/>
      <c r="CBY12" s="9"/>
      <c r="CBZ12" s="9"/>
      <c r="CCA12" s="9"/>
      <c r="CCB12" s="9"/>
      <c r="CCC12" s="9"/>
      <c r="CCD12" s="9"/>
      <c r="CCE12" s="9"/>
      <c r="CCF12" s="9"/>
      <c r="CCG12" s="9"/>
      <c r="CCH12" s="9"/>
      <c r="CCI12" s="9"/>
      <c r="CCJ12" s="9"/>
      <c r="CCK12" s="9"/>
      <c r="CCL12" s="9"/>
      <c r="CCM12" s="9"/>
      <c r="CCN12" s="9"/>
      <c r="CCO12" s="9"/>
      <c r="CCP12" s="9"/>
      <c r="CCQ12" s="9"/>
      <c r="CCR12" s="9"/>
      <c r="CCS12" s="9"/>
      <c r="CCT12" s="9"/>
      <c r="CCU12" s="9"/>
      <c r="CCV12" s="9"/>
      <c r="CCW12" s="9"/>
      <c r="CCX12" s="9"/>
      <c r="CCY12" s="9"/>
      <c r="CCZ12" s="9"/>
      <c r="CDA12" s="9"/>
      <c r="CDB12" s="9"/>
      <c r="CDC12" s="9"/>
      <c r="CDD12" s="9"/>
      <c r="CDE12" s="9"/>
      <c r="CDF12" s="9"/>
      <c r="CDG12" s="9"/>
      <c r="CDH12" s="9"/>
      <c r="CDI12" s="9"/>
      <c r="CDJ12" s="9"/>
      <c r="CDK12" s="9"/>
      <c r="CDL12" s="9"/>
      <c r="CDM12" s="9"/>
      <c r="CDN12" s="9"/>
      <c r="CDO12" s="9"/>
      <c r="CDP12" s="9"/>
      <c r="CDQ12" s="9"/>
      <c r="CDR12" s="9"/>
      <c r="CDS12" s="9"/>
      <c r="CDT12" s="9"/>
      <c r="CDU12" s="9"/>
      <c r="CDV12" s="9"/>
      <c r="CDW12" s="9"/>
      <c r="CDX12" s="9"/>
      <c r="CDY12" s="9"/>
      <c r="CDZ12" s="9"/>
      <c r="CEA12" s="9"/>
      <c r="CEB12" s="9"/>
      <c r="CEC12" s="9"/>
      <c r="CED12" s="9"/>
      <c r="CEE12" s="9"/>
      <c r="CEF12" s="9"/>
      <c r="CEG12" s="9"/>
      <c r="CEH12" s="9"/>
      <c r="CEI12" s="9"/>
      <c r="CEJ12" s="9"/>
      <c r="CEK12" s="9"/>
      <c r="CEL12" s="9"/>
      <c r="CEM12" s="9"/>
      <c r="CEN12" s="9"/>
      <c r="CEO12" s="9"/>
      <c r="CEP12" s="9"/>
      <c r="CEQ12" s="9"/>
      <c r="CER12" s="9"/>
      <c r="CES12" s="9"/>
      <c r="CET12" s="9"/>
      <c r="CEU12" s="9"/>
      <c r="CEV12" s="9"/>
      <c r="CEW12" s="9"/>
      <c r="CEX12" s="9"/>
      <c r="CEY12" s="9"/>
      <c r="CEZ12" s="9"/>
      <c r="CFA12" s="9"/>
      <c r="CFB12" s="9"/>
      <c r="CFC12" s="9"/>
      <c r="CFD12" s="9"/>
      <c r="CFE12" s="9"/>
      <c r="CFF12" s="9"/>
      <c r="CFG12" s="9"/>
      <c r="CFH12" s="9"/>
      <c r="CFI12" s="9"/>
      <c r="CFJ12" s="9"/>
      <c r="CFK12" s="9"/>
      <c r="CFL12" s="9"/>
      <c r="CFM12" s="9"/>
      <c r="CFN12" s="9"/>
      <c r="CFO12" s="9"/>
      <c r="CFP12" s="9"/>
      <c r="CFQ12" s="9"/>
      <c r="CFR12" s="9"/>
      <c r="CFS12" s="9"/>
      <c r="CFT12" s="9"/>
      <c r="CFU12" s="9"/>
      <c r="CFV12" s="9"/>
      <c r="CFW12" s="9"/>
      <c r="CFX12" s="9"/>
      <c r="CFY12" s="9"/>
      <c r="CFZ12" s="9"/>
      <c r="CGA12" s="9"/>
      <c r="CGB12" s="9"/>
      <c r="CGC12" s="9"/>
      <c r="CGD12" s="9"/>
      <c r="CGE12" s="9"/>
      <c r="CGF12" s="9"/>
      <c r="CGG12" s="9"/>
      <c r="CGH12" s="9"/>
      <c r="CGI12" s="9"/>
      <c r="CGJ12" s="9"/>
      <c r="CGK12" s="9"/>
      <c r="CGL12" s="9"/>
      <c r="CGM12" s="9"/>
      <c r="CGN12" s="9"/>
      <c r="CGO12" s="9"/>
      <c r="CGP12" s="9"/>
      <c r="CGQ12" s="9"/>
      <c r="CGR12" s="9"/>
      <c r="CGS12" s="9"/>
      <c r="CGT12" s="9"/>
      <c r="CGU12" s="9"/>
      <c r="CGV12" s="9"/>
      <c r="CGW12" s="9"/>
      <c r="CGX12" s="9"/>
      <c r="CGY12" s="9"/>
      <c r="CGZ12" s="9"/>
      <c r="CHA12" s="9"/>
      <c r="CHB12" s="9"/>
      <c r="CHC12" s="9"/>
    </row>
    <row r="13" spans="1:2239" ht="20.25">
      <c r="A13" s="178">
        <v>12020400</v>
      </c>
      <c r="B13" s="178" t="s">
        <v>590</v>
      </c>
      <c r="C13" s="325">
        <f>SUM(C15+C18+C21)</f>
        <v>450000000</v>
      </c>
      <c r="D13" s="325">
        <f>SUM(D15+D18+D21)</f>
        <v>450000000</v>
      </c>
      <c r="E13" s="261">
        <f>SUM(E15+E18+E22)</f>
        <v>214396042.93000001</v>
      </c>
      <c r="F13" s="261">
        <f>SUM(F15+F18+F21)</f>
        <v>276973412.30000001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  <c r="JG13" s="9"/>
      <c r="JH13" s="9"/>
      <c r="JI13" s="9"/>
      <c r="JJ13" s="9"/>
      <c r="JK13" s="9"/>
      <c r="JL13" s="9"/>
      <c r="JM13" s="9"/>
      <c r="JN13" s="9"/>
      <c r="JO13" s="9"/>
      <c r="JP13" s="9"/>
      <c r="JQ13" s="9"/>
      <c r="JR13" s="9"/>
      <c r="JS13" s="9"/>
      <c r="JT13" s="9"/>
      <c r="JU13" s="9"/>
      <c r="JV13" s="9"/>
      <c r="JW13" s="9"/>
      <c r="JX13" s="9"/>
      <c r="JY13" s="9"/>
      <c r="JZ13" s="9"/>
      <c r="KA13" s="9"/>
      <c r="KB13" s="9"/>
      <c r="KC13" s="9"/>
      <c r="KD13" s="9"/>
      <c r="KE13" s="9"/>
      <c r="KF13" s="9"/>
      <c r="KG13" s="9"/>
      <c r="KH13" s="9"/>
      <c r="KI13" s="9"/>
      <c r="KJ13" s="9"/>
      <c r="KK13" s="9"/>
      <c r="KL13" s="9"/>
      <c r="KM13" s="9"/>
      <c r="KN13" s="9"/>
      <c r="KO13" s="9"/>
      <c r="KP13" s="9"/>
      <c r="KQ13" s="9"/>
      <c r="KR13" s="9"/>
      <c r="KS13" s="9"/>
      <c r="KT13" s="9"/>
      <c r="KU13" s="9"/>
      <c r="KV13" s="9"/>
      <c r="KW13" s="9"/>
      <c r="KX13" s="9"/>
      <c r="KY13" s="9"/>
      <c r="KZ13" s="9"/>
      <c r="LA13" s="9"/>
      <c r="LB13" s="9"/>
      <c r="LC13" s="9"/>
      <c r="LD13" s="9"/>
      <c r="LE13" s="9"/>
      <c r="LF13" s="9"/>
      <c r="LG13" s="9"/>
      <c r="LH13" s="9"/>
      <c r="LI13" s="9"/>
      <c r="LJ13" s="9"/>
      <c r="LK13" s="9"/>
      <c r="LL13" s="9"/>
      <c r="LM13" s="9"/>
      <c r="LN13" s="9"/>
      <c r="LO13" s="9"/>
      <c r="LP13" s="9"/>
      <c r="LQ13" s="9"/>
      <c r="LR13" s="9"/>
      <c r="LS13" s="9"/>
      <c r="LT13" s="9"/>
      <c r="LU13" s="9"/>
      <c r="LV13" s="9"/>
      <c r="LW13" s="9"/>
      <c r="LX13" s="9"/>
      <c r="LY13" s="9"/>
      <c r="LZ13" s="9"/>
      <c r="MA13" s="9"/>
      <c r="MB13" s="9"/>
      <c r="MC13" s="9"/>
      <c r="MD13" s="9"/>
      <c r="ME13" s="9"/>
      <c r="MF13" s="9"/>
      <c r="MG13" s="9"/>
      <c r="MH13" s="9"/>
      <c r="MI13" s="9"/>
      <c r="MJ13" s="9"/>
      <c r="MK13" s="9"/>
      <c r="ML13" s="9"/>
      <c r="MM13" s="9"/>
      <c r="MN13" s="9"/>
      <c r="MO13" s="9"/>
      <c r="MP13" s="9"/>
      <c r="MQ13" s="9"/>
      <c r="MR13" s="9"/>
      <c r="MS13" s="9"/>
      <c r="MT13" s="9"/>
      <c r="MU13" s="9"/>
      <c r="MV13" s="9"/>
      <c r="MW13" s="9"/>
      <c r="MX13" s="9"/>
      <c r="MY13" s="9"/>
      <c r="MZ13" s="9"/>
      <c r="NA13" s="9"/>
      <c r="NB13" s="9"/>
      <c r="NC13" s="9"/>
      <c r="ND13" s="9"/>
      <c r="NE13" s="9"/>
      <c r="NF13" s="9"/>
      <c r="NG13" s="9"/>
      <c r="NH13" s="9"/>
      <c r="NI13" s="9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  <c r="NY13" s="9"/>
      <c r="NZ13" s="9"/>
      <c r="OA13" s="9"/>
      <c r="OB13" s="9"/>
      <c r="OC13" s="9"/>
      <c r="OD13" s="9"/>
      <c r="OE13" s="9"/>
      <c r="OF13" s="9"/>
      <c r="OG13" s="9"/>
      <c r="OH13" s="9"/>
      <c r="OI13" s="9"/>
      <c r="OJ13" s="9"/>
      <c r="OK13" s="9"/>
      <c r="OL13" s="9"/>
      <c r="OM13" s="9"/>
      <c r="ON13" s="9"/>
      <c r="OO13" s="9"/>
      <c r="OP13" s="9"/>
      <c r="OQ13" s="9"/>
      <c r="OR13" s="9"/>
      <c r="OS13" s="9"/>
      <c r="OT13" s="9"/>
      <c r="OU13" s="9"/>
      <c r="OV13" s="9"/>
      <c r="OW13" s="9"/>
      <c r="OX13" s="9"/>
      <c r="OY13" s="9"/>
      <c r="OZ13" s="9"/>
      <c r="PA13" s="9"/>
      <c r="PB13" s="9"/>
      <c r="PC13" s="9"/>
      <c r="PD13" s="9"/>
      <c r="PE13" s="9"/>
      <c r="PF13" s="9"/>
      <c r="PG13" s="9"/>
      <c r="PH13" s="9"/>
      <c r="PI13" s="9"/>
      <c r="PJ13" s="9"/>
      <c r="PK13" s="9"/>
      <c r="PL13" s="9"/>
      <c r="PM13" s="9"/>
      <c r="PN13" s="9"/>
      <c r="PO13" s="9"/>
      <c r="PP13" s="9"/>
      <c r="PQ13" s="9"/>
      <c r="PR13" s="9"/>
      <c r="PS13" s="9"/>
      <c r="PT13" s="9"/>
      <c r="PU13" s="9"/>
      <c r="PV13" s="9"/>
      <c r="PW13" s="9"/>
      <c r="PX13" s="9"/>
      <c r="PY13" s="9"/>
      <c r="PZ13" s="9"/>
      <c r="QA13" s="9"/>
      <c r="QB13" s="9"/>
      <c r="QC13" s="9"/>
      <c r="QD13" s="9"/>
      <c r="QE13" s="9"/>
      <c r="QF13" s="9"/>
      <c r="QG13" s="9"/>
      <c r="QH13" s="9"/>
      <c r="QI13" s="9"/>
      <c r="QJ13" s="9"/>
      <c r="QK13" s="9"/>
      <c r="QL13" s="9"/>
      <c r="QM13" s="9"/>
      <c r="QN13" s="9"/>
      <c r="QO13" s="9"/>
      <c r="QP13" s="9"/>
      <c r="QQ13" s="9"/>
      <c r="QR13" s="9"/>
      <c r="QS13" s="9"/>
      <c r="QT13" s="9"/>
      <c r="QU13" s="9"/>
      <c r="QV13" s="9"/>
      <c r="QW13" s="9"/>
      <c r="QX13" s="9"/>
      <c r="QY13" s="9"/>
      <c r="QZ13" s="9"/>
      <c r="RA13" s="9"/>
      <c r="RB13" s="9"/>
      <c r="RC13" s="9"/>
      <c r="RD13" s="9"/>
      <c r="RE13" s="9"/>
      <c r="RF13" s="9"/>
      <c r="RG13" s="9"/>
      <c r="RH13" s="9"/>
      <c r="RI13" s="9"/>
      <c r="RJ13" s="9"/>
      <c r="RK13" s="9"/>
      <c r="RL13" s="9"/>
      <c r="RM13" s="9"/>
      <c r="RN13" s="9"/>
      <c r="RO13" s="9"/>
      <c r="RP13" s="9"/>
      <c r="RQ13" s="9"/>
      <c r="RR13" s="9"/>
      <c r="RS13" s="9"/>
      <c r="RT13" s="9"/>
      <c r="RU13" s="9"/>
      <c r="RV13" s="9"/>
      <c r="RW13" s="9"/>
      <c r="RX13" s="9"/>
      <c r="RY13" s="9"/>
      <c r="RZ13" s="9"/>
      <c r="SA13" s="9"/>
      <c r="SB13" s="9"/>
      <c r="SC13" s="9"/>
      <c r="SD13" s="9"/>
      <c r="SE13" s="9"/>
      <c r="SF13" s="9"/>
      <c r="SG13" s="9"/>
      <c r="SH13" s="9"/>
      <c r="SI13" s="9"/>
      <c r="SJ13" s="9"/>
      <c r="SK13" s="9"/>
      <c r="SL13" s="9"/>
      <c r="SM13" s="9"/>
      <c r="SN13" s="9"/>
      <c r="SO13" s="9"/>
      <c r="SP13" s="9"/>
      <c r="SQ13" s="9"/>
      <c r="SR13" s="9"/>
      <c r="SS13" s="9"/>
      <c r="ST13" s="9"/>
      <c r="SU13" s="9"/>
      <c r="SV13" s="9"/>
      <c r="SW13" s="9"/>
      <c r="SX13" s="9"/>
      <c r="SY13" s="9"/>
      <c r="SZ13" s="9"/>
      <c r="TA13" s="9"/>
      <c r="TB13" s="9"/>
      <c r="TC13" s="9"/>
      <c r="TD13" s="9"/>
      <c r="TE13" s="9"/>
      <c r="TF13" s="9"/>
      <c r="TG13" s="9"/>
      <c r="TH13" s="9"/>
      <c r="TI13" s="9"/>
      <c r="TJ13" s="9"/>
      <c r="TK13" s="9"/>
      <c r="TL13" s="9"/>
      <c r="TM13" s="9"/>
      <c r="TN13" s="9"/>
      <c r="TO13" s="9"/>
      <c r="TP13" s="9"/>
      <c r="TQ13" s="9"/>
      <c r="TR13" s="9"/>
      <c r="TS13" s="9"/>
      <c r="TT13" s="9"/>
      <c r="TU13" s="9"/>
      <c r="TV13" s="9"/>
      <c r="TW13" s="9"/>
      <c r="TX13" s="9"/>
      <c r="TY13" s="9"/>
      <c r="TZ13" s="9"/>
      <c r="UA13" s="9"/>
      <c r="UB13" s="9"/>
      <c r="UC13" s="9"/>
      <c r="UD13" s="9"/>
      <c r="UE13" s="9"/>
      <c r="UF13" s="9"/>
      <c r="UG13" s="9"/>
      <c r="UH13" s="9"/>
      <c r="UI13" s="9"/>
      <c r="UJ13" s="9"/>
      <c r="UK13" s="9"/>
      <c r="UL13" s="9"/>
      <c r="UM13" s="9"/>
      <c r="UN13" s="9"/>
      <c r="UO13" s="9"/>
      <c r="UP13" s="9"/>
      <c r="UQ13" s="9"/>
      <c r="UR13" s="9"/>
      <c r="US13" s="9"/>
      <c r="UT13" s="9"/>
      <c r="UU13" s="9"/>
      <c r="UV13" s="9"/>
      <c r="UW13" s="9"/>
      <c r="UX13" s="9"/>
      <c r="UY13" s="9"/>
      <c r="UZ13" s="9"/>
      <c r="VA13" s="9"/>
      <c r="VB13" s="9"/>
      <c r="VC13" s="9"/>
      <c r="VD13" s="9"/>
      <c r="VE13" s="9"/>
      <c r="VF13" s="9"/>
      <c r="VG13" s="9"/>
      <c r="VH13" s="9"/>
      <c r="VI13" s="9"/>
      <c r="VJ13" s="9"/>
      <c r="VK13" s="9"/>
      <c r="VL13" s="9"/>
      <c r="VM13" s="9"/>
      <c r="VN13" s="9"/>
      <c r="VO13" s="9"/>
      <c r="VP13" s="9"/>
      <c r="VQ13" s="9"/>
      <c r="VR13" s="9"/>
      <c r="VS13" s="9"/>
      <c r="VT13" s="9"/>
      <c r="VU13" s="9"/>
      <c r="VV13" s="9"/>
      <c r="VW13" s="9"/>
      <c r="VX13" s="9"/>
      <c r="VY13" s="9"/>
      <c r="VZ13" s="9"/>
      <c r="WA13" s="9"/>
      <c r="WB13" s="9"/>
      <c r="WC13" s="9"/>
      <c r="WD13" s="9"/>
      <c r="WE13" s="9"/>
      <c r="WF13" s="9"/>
      <c r="WG13" s="9"/>
      <c r="WH13" s="9"/>
      <c r="WI13" s="9"/>
      <c r="WJ13" s="9"/>
      <c r="WK13" s="9"/>
      <c r="WL13" s="9"/>
      <c r="WM13" s="9"/>
      <c r="WN13" s="9"/>
      <c r="WO13" s="9"/>
      <c r="WP13" s="9"/>
      <c r="WQ13" s="9"/>
      <c r="WR13" s="9"/>
      <c r="WS13" s="9"/>
      <c r="WT13" s="9"/>
      <c r="WU13" s="9"/>
      <c r="WV13" s="9"/>
      <c r="WW13" s="9"/>
      <c r="WX13" s="9"/>
      <c r="WY13" s="9"/>
      <c r="WZ13" s="9"/>
      <c r="XA13" s="9"/>
      <c r="XB13" s="9"/>
      <c r="XC13" s="9"/>
      <c r="XD13" s="9"/>
      <c r="XE13" s="9"/>
      <c r="XF13" s="9"/>
      <c r="XG13" s="9"/>
      <c r="XH13" s="9"/>
      <c r="XI13" s="9"/>
      <c r="XJ13" s="9"/>
      <c r="XK13" s="9"/>
      <c r="XL13" s="9"/>
      <c r="XM13" s="9"/>
      <c r="XN13" s="9"/>
      <c r="XO13" s="9"/>
      <c r="XP13" s="9"/>
      <c r="XQ13" s="9"/>
      <c r="XR13" s="9"/>
      <c r="XS13" s="9"/>
      <c r="XT13" s="9"/>
      <c r="XU13" s="9"/>
      <c r="XV13" s="9"/>
      <c r="XW13" s="9"/>
      <c r="XX13" s="9"/>
      <c r="XY13" s="9"/>
      <c r="XZ13" s="9"/>
      <c r="YA13" s="9"/>
      <c r="YB13" s="9"/>
      <c r="YC13" s="9"/>
      <c r="YD13" s="9"/>
      <c r="YE13" s="9"/>
      <c r="YF13" s="9"/>
      <c r="YG13" s="9"/>
      <c r="YH13" s="9"/>
      <c r="YI13" s="9"/>
      <c r="YJ13" s="9"/>
      <c r="YK13" s="9"/>
      <c r="YL13" s="9"/>
      <c r="YM13" s="9"/>
      <c r="YN13" s="9"/>
      <c r="YO13" s="9"/>
      <c r="YP13" s="9"/>
      <c r="YQ13" s="9"/>
      <c r="YR13" s="9"/>
      <c r="YS13" s="9"/>
      <c r="YT13" s="9"/>
      <c r="YU13" s="9"/>
      <c r="YV13" s="9"/>
      <c r="YW13" s="9"/>
      <c r="YX13" s="9"/>
      <c r="YY13" s="9"/>
      <c r="YZ13" s="9"/>
      <c r="ZA13" s="9"/>
      <c r="ZB13" s="9"/>
      <c r="ZC13" s="9"/>
      <c r="ZD13" s="9"/>
      <c r="ZE13" s="9"/>
      <c r="ZF13" s="9"/>
      <c r="ZG13" s="9"/>
      <c r="ZH13" s="9"/>
      <c r="ZI13" s="9"/>
      <c r="ZJ13" s="9"/>
      <c r="ZK13" s="9"/>
      <c r="ZL13" s="9"/>
      <c r="ZM13" s="9"/>
      <c r="ZN13" s="9"/>
      <c r="ZO13" s="9"/>
      <c r="ZP13" s="9"/>
      <c r="ZQ13" s="9"/>
      <c r="ZR13" s="9"/>
      <c r="ZS13" s="9"/>
      <c r="ZT13" s="9"/>
      <c r="ZU13" s="9"/>
      <c r="ZV13" s="9"/>
      <c r="ZW13" s="9"/>
      <c r="ZX13" s="9"/>
      <c r="ZY13" s="9"/>
      <c r="ZZ13" s="9"/>
      <c r="AAA13" s="9"/>
      <c r="AAB13" s="9"/>
      <c r="AAC13" s="9"/>
      <c r="AAD13" s="9"/>
      <c r="AAE13" s="9"/>
      <c r="AAF13" s="9"/>
      <c r="AAG13" s="9"/>
      <c r="AAH13" s="9"/>
      <c r="AAI13" s="9"/>
      <c r="AAJ13" s="9"/>
      <c r="AAK13" s="9"/>
      <c r="AAL13" s="9"/>
      <c r="AAM13" s="9"/>
      <c r="AAN13" s="9"/>
      <c r="AAO13" s="9"/>
      <c r="AAP13" s="9"/>
      <c r="AAQ13" s="9"/>
      <c r="AAR13" s="9"/>
      <c r="AAS13" s="9"/>
      <c r="AAT13" s="9"/>
      <c r="AAU13" s="9"/>
      <c r="AAV13" s="9"/>
      <c r="AAW13" s="9"/>
      <c r="AAX13" s="9"/>
      <c r="AAY13" s="9"/>
      <c r="AAZ13" s="9"/>
      <c r="ABA13" s="9"/>
      <c r="ABB13" s="9"/>
      <c r="ABC13" s="9"/>
      <c r="ABD13" s="9"/>
      <c r="ABE13" s="9"/>
      <c r="ABF13" s="9"/>
      <c r="ABG13" s="9"/>
      <c r="ABH13" s="9"/>
      <c r="ABI13" s="9"/>
      <c r="ABJ13" s="9"/>
      <c r="ABK13" s="9"/>
      <c r="ABL13" s="9"/>
      <c r="ABM13" s="9"/>
      <c r="ABN13" s="9"/>
      <c r="ABO13" s="9"/>
      <c r="ABP13" s="9"/>
      <c r="ABQ13" s="9"/>
      <c r="ABR13" s="9"/>
      <c r="ABS13" s="9"/>
      <c r="ABT13" s="9"/>
      <c r="ABU13" s="9"/>
      <c r="ABV13" s="9"/>
      <c r="ABW13" s="9"/>
      <c r="ABX13" s="9"/>
      <c r="ABY13" s="9"/>
      <c r="ABZ13" s="9"/>
      <c r="ACA13" s="9"/>
      <c r="ACB13" s="9"/>
      <c r="ACC13" s="9"/>
      <c r="ACD13" s="9"/>
      <c r="ACE13" s="9"/>
      <c r="ACF13" s="9"/>
      <c r="ACG13" s="9"/>
      <c r="ACH13" s="9"/>
      <c r="ACI13" s="9"/>
      <c r="ACJ13" s="9"/>
      <c r="ACK13" s="9"/>
      <c r="ACL13" s="9"/>
      <c r="ACM13" s="9"/>
      <c r="ACN13" s="9"/>
      <c r="ACO13" s="9"/>
      <c r="ACP13" s="9"/>
      <c r="ACQ13" s="9"/>
      <c r="ACR13" s="9"/>
      <c r="ACS13" s="9"/>
      <c r="ACT13" s="9"/>
      <c r="ACU13" s="9"/>
      <c r="ACV13" s="9"/>
      <c r="ACW13" s="9"/>
      <c r="ACX13" s="9"/>
      <c r="ACY13" s="9"/>
      <c r="ACZ13" s="9"/>
      <c r="ADA13" s="9"/>
      <c r="ADB13" s="9"/>
      <c r="ADC13" s="9"/>
      <c r="ADD13" s="9"/>
      <c r="ADE13" s="9"/>
      <c r="ADF13" s="9"/>
      <c r="ADG13" s="9"/>
      <c r="ADH13" s="9"/>
      <c r="ADI13" s="9"/>
      <c r="ADJ13" s="9"/>
      <c r="ADK13" s="9"/>
      <c r="ADL13" s="9"/>
      <c r="ADM13" s="9"/>
      <c r="ADN13" s="9"/>
      <c r="ADO13" s="9"/>
      <c r="ADP13" s="9"/>
      <c r="ADQ13" s="9"/>
      <c r="ADR13" s="9"/>
      <c r="ADS13" s="9"/>
      <c r="ADT13" s="9"/>
      <c r="ADU13" s="9"/>
      <c r="ADV13" s="9"/>
      <c r="ADW13" s="9"/>
      <c r="ADX13" s="9"/>
      <c r="ADY13" s="9"/>
      <c r="ADZ13" s="9"/>
      <c r="AEA13" s="9"/>
      <c r="AEB13" s="9"/>
      <c r="AEC13" s="9"/>
      <c r="AED13" s="9"/>
      <c r="AEE13" s="9"/>
      <c r="AEF13" s="9"/>
      <c r="AEG13" s="9"/>
      <c r="AEH13" s="9"/>
      <c r="AEI13" s="9"/>
      <c r="AEJ13" s="9"/>
      <c r="AEK13" s="9"/>
      <c r="AEL13" s="9"/>
      <c r="AEM13" s="9"/>
      <c r="AEN13" s="9"/>
      <c r="AEO13" s="9"/>
      <c r="AEP13" s="9"/>
      <c r="AEQ13" s="9"/>
      <c r="AER13" s="9"/>
      <c r="AES13" s="9"/>
      <c r="AET13" s="9"/>
      <c r="AEU13" s="9"/>
      <c r="AEV13" s="9"/>
      <c r="AEW13" s="9"/>
      <c r="AEX13" s="9"/>
      <c r="AEY13" s="9"/>
      <c r="AEZ13" s="9"/>
      <c r="AFA13" s="9"/>
      <c r="AFB13" s="9"/>
      <c r="AFC13" s="9"/>
      <c r="AFD13" s="9"/>
      <c r="AFE13" s="9"/>
      <c r="AFF13" s="9"/>
      <c r="AFG13" s="9"/>
      <c r="AFH13" s="9"/>
      <c r="AFI13" s="9"/>
      <c r="AFJ13" s="9"/>
      <c r="AFK13" s="9"/>
      <c r="AFL13" s="9"/>
      <c r="AFM13" s="9"/>
      <c r="AFN13" s="9"/>
      <c r="AFO13" s="9"/>
      <c r="AFP13" s="9"/>
      <c r="AFQ13" s="9"/>
      <c r="AFR13" s="9"/>
      <c r="AFS13" s="9"/>
      <c r="AFT13" s="9"/>
      <c r="AFU13" s="9"/>
      <c r="AFV13" s="9"/>
      <c r="AFW13" s="9"/>
      <c r="AFX13" s="9"/>
      <c r="AFY13" s="9"/>
      <c r="AFZ13" s="9"/>
      <c r="AGA13" s="9"/>
      <c r="AGB13" s="9"/>
      <c r="AGC13" s="9"/>
      <c r="AGD13" s="9"/>
      <c r="AGE13" s="9"/>
      <c r="AGF13" s="9"/>
      <c r="AGG13" s="9"/>
      <c r="AGH13" s="9"/>
      <c r="AGI13" s="9"/>
      <c r="AGJ13" s="9"/>
      <c r="AGK13" s="9"/>
      <c r="AGL13" s="9"/>
      <c r="AGM13" s="9"/>
      <c r="AGN13" s="9"/>
      <c r="AGO13" s="9"/>
      <c r="AGP13" s="9"/>
      <c r="AGQ13" s="9"/>
      <c r="AGR13" s="9"/>
      <c r="AGS13" s="9"/>
      <c r="AGT13" s="9"/>
      <c r="AGU13" s="9"/>
      <c r="AGV13" s="9"/>
      <c r="AGW13" s="9"/>
      <c r="AGX13" s="9"/>
      <c r="AGY13" s="9"/>
      <c r="AGZ13" s="9"/>
      <c r="AHA13" s="9"/>
      <c r="AHB13" s="9"/>
      <c r="AHC13" s="9"/>
      <c r="AHD13" s="9"/>
      <c r="AHE13" s="9"/>
      <c r="AHF13" s="9"/>
      <c r="AHG13" s="9"/>
      <c r="AHH13" s="9"/>
      <c r="AHI13" s="9"/>
      <c r="AHJ13" s="9"/>
      <c r="AHK13" s="9"/>
      <c r="AHL13" s="9"/>
      <c r="AHM13" s="9"/>
      <c r="AHN13" s="9"/>
      <c r="AHO13" s="9"/>
      <c r="AHP13" s="9"/>
      <c r="AHQ13" s="9"/>
      <c r="AHR13" s="9"/>
      <c r="AHS13" s="9"/>
      <c r="AHT13" s="9"/>
      <c r="AHU13" s="9"/>
      <c r="AHV13" s="9"/>
      <c r="AHW13" s="9"/>
      <c r="AHX13" s="9"/>
      <c r="AHY13" s="9"/>
      <c r="AHZ13" s="9"/>
      <c r="AIA13" s="9"/>
      <c r="AIB13" s="9"/>
      <c r="AIC13" s="9"/>
      <c r="AID13" s="9"/>
      <c r="AIE13" s="9"/>
      <c r="AIF13" s="9"/>
      <c r="AIG13" s="9"/>
      <c r="AIH13" s="9"/>
      <c r="AII13" s="9"/>
      <c r="AIJ13" s="9"/>
      <c r="AIK13" s="9"/>
      <c r="AIL13" s="9"/>
      <c r="AIM13" s="9"/>
      <c r="AIN13" s="9"/>
      <c r="AIO13" s="9"/>
      <c r="AIP13" s="9"/>
      <c r="AIQ13" s="9"/>
      <c r="AIR13" s="9"/>
      <c r="AIS13" s="9"/>
      <c r="AIT13" s="9"/>
      <c r="AIU13" s="9"/>
      <c r="AIV13" s="9"/>
      <c r="AIW13" s="9"/>
      <c r="AIX13" s="9"/>
      <c r="AIY13" s="9"/>
      <c r="AIZ13" s="9"/>
      <c r="AJA13" s="9"/>
      <c r="AJB13" s="9"/>
      <c r="AJC13" s="9"/>
      <c r="AJD13" s="9"/>
      <c r="AJE13" s="9"/>
      <c r="AJF13" s="9"/>
      <c r="AJG13" s="9"/>
      <c r="AJH13" s="9"/>
      <c r="AJI13" s="9"/>
      <c r="AJJ13" s="9"/>
      <c r="AJK13" s="9"/>
      <c r="AJL13" s="9"/>
      <c r="AJM13" s="9"/>
      <c r="AJN13" s="9"/>
      <c r="AJO13" s="9"/>
      <c r="AJP13" s="9"/>
      <c r="AJQ13" s="9"/>
      <c r="AJR13" s="9"/>
      <c r="AJS13" s="9"/>
      <c r="AJT13" s="9"/>
      <c r="AJU13" s="9"/>
      <c r="AJV13" s="9"/>
      <c r="AJW13" s="9"/>
      <c r="AJX13" s="9"/>
      <c r="AJY13" s="9"/>
      <c r="AJZ13" s="9"/>
      <c r="AKA13" s="9"/>
      <c r="AKB13" s="9"/>
      <c r="AKC13" s="9"/>
      <c r="AKD13" s="9"/>
      <c r="AKE13" s="9"/>
      <c r="AKF13" s="9"/>
      <c r="AKG13" s="9"/>
      <c r="AKH13" s="9"/>
      <c r="AKI13" s="9"/>
      <c r="AKJ13" s="9"/>
      <c r="AKK13" s="9"/>
      <c r="AKL13" s="9"/>
      <c r="AKM13" s="9"/>
      <c r="AKN13" s="9"/>
      <c r="AKO13" s="9"/>
      <c r="AKP13" s="9"/>
      <c r="AKQ13" s="9"/>
      <c r="AKR13" s="9"/>
      <c r="AKS13" s="9"/>
      <c r="AKT13" s="9"/>
      <c r="AKU13" s="9"/>
      <c r="AKV13" s="9"/>
      <c r="AKW13" s="9"/>
      <c r="AKX13" s="9"/>
      <c r="AKY13" s="9"/>
      <c r="AKZ13" s="9"/>
      <c r="ALA13" s="9"/>
      <c r="ALB13" s="9"/>
      <c r="ALC13" s="9"/>
      <c r="ALD13" s="9"/>
      <c r="ALE13" s="9"/>
      <c r="ALF13" s="9"/>
      <c r="ALG13" s="9"/>
      <c r="ALH13" s="9"/>
      <c r="ALI13" s="9"/>
      <c r="ALJ13" s="9"/>
      <c r="ALK13" s="9"/>
      <c r="ALL13" s="9"/>
      <c r="ALM13" s="9"/>
      <c r="ALN13" s="9"/>
      <c r="ALO13" s="9"/>
      <c r="ALP13" s="9"/>
      <c r="ALQ13" s="9"/>
      <c r="ALR13" s="9"/>
      <c r="ALS13" s="9"/>
      <c r="ALT13" s="9"/>
      <c r="ALU13" s="9"/>
      <c r="ALV13" s="9"/>
      <c r="ALW13" s="9"/>
      <c r="ALX13" s="9"/>
      <c r="ALY13" s="9"/>
      <c r="ALZ13" s="9"/>
      <c r="AMA13" s="9"/>
      <c r="AMB13" s="9"/>
      <c r="AMC13" s="9"/>
      <c r="AMD13" s="9"/>
      <c r="AME13" s="9"/>
      <c r="AMF13" s="9"/>
      <c r="AMG13" s="9"/>
      <c r="AMH13" s="9"/>
      <c r="AMI13" s="9"/>
      <c r="AMJ13" s="9"/>
      <c r="AMK13" s="9"/>
      <c r="AML13" s="9"/>
      <c r="AMM13" s="9"/>
      <c r="AMN13" s="9"/>
      <c r="AMO13" s="9"/>
      <c r="AMP13" s="9"/>
      <c r="AMQ13" s="9"/>
      <c r="AMR13" s="9"/>
      <c r="AMS13" s="9"/>
      <c r="AMT13" s="9"/>
      <c r="AMU13" s="9"/>
      <c r="AMV13" s="9"/>
      <c r="AMW13" s="9"/>
      <c r="AMX13" s="9"/>
      <c r="AMY13" s="9"/>
      <c r="AMZ13" s="9"/>
      <c r="ANA13" s="9"/>
      <c r="ANB13" s="9"/>
      <c r="ANC13" s="9"/>
      <c r="AND13" s="9"/>
      <c r="ANE13" s="9"/>
      <c r="ANF13" s="9"/>
      <c r="ANG13" s="9"/>
      <c r="ANH13" s="9"/>
      <c r="ANI13" s="9"/>
      <c r="ANJ13" s="9"/>
      <c r="ANK13" s="9"/>
      <c r="ANL13" s="9"/>
      <c r="ANM13" s="9"/>
      <c r="ANN13" s="9"/>
      <c r="ANO13" s="9"/>
      <c r="ANP13" s="9"/>
      <c r="ANQ13" s="9"/>
      <c r="ANR13" s="9"/>
      <c r="ANS13" s="9"/>
      <c r="ANT13" s="9"/>
      <c r="ANU13" s="9"/>
      <c r="ANV13" s="9"/>
      <c r="ANW13" s="9"/>
      <c r="ANX13" s="9"/>
      <c r="ANY13" s="9"/>
      <c r="ANZ13" s="9"/>
      <c r="AOA13" s="9"/>
      <c r="AOB13" s="9"/>
      <c r="AOC13" s="9"/>
      <c r="AOD13" s="9"/>
      <c r="AOE13" s="9"/>
      <c r="AOF13" s="9"/>
      <c r="AOG13" s="9"/>
      <c r="AOH13" s="9"/>
      <c r="AOI13" s="9"/>
      <c r="AOJ13" s="9"/>
      <c r="AOK13" s="9"/>
      <c r="AOL13" s="9"/>
      <c r="AOM13" s="9"/>
      <c r="AON13" s="9"/>
      <c r="AOO13" s="9"/>
      <c r="AOP13" s="9"/>
      <c r="AOQ13" s="9"/>
      <c r="AOR13" s="9"/>
      <c r="AOS13" s="9"/>
      <c r="AOT13" s="9"/>
      <c r="AOU13" s="9"/>
      <c r="AOV13" s="9"/>
      <c r="AOW13" s="9"/>
      <c r="AOX13" s="9"/>
      <c r="AOY13" s="9"/>
      <c r="AOZ13" s="9"/>
      <c r="APA13" s="9"/>
      <c r="APB13" s="9"/>
      <c r="APC13" s="9"/>
      <c r="APD13" s="9"/>
      <c r="APE13" s="9"/>
      <c r="APF13" s="9"/>
      <c r="APG13" s="9"/>
      <c r="APH13" s="9"/>
      <c r="API13" s="9"/>
      <c r="APJ13" s="9"/>
      <c r="APK13" s="9"/>
      <c r="APL13" s="9"/>
      <c r="APM13" s="9"/>
      <c r="APN13" s="9"/>
      <c r="APO13" s="9"/>
      <c r="APP13" s="9"/>
      <c r="APQ13" s="9"/>
      <c r="APR13" s="9"/>
      <c r="APS13" s="9"/>
      <c r="APT13" s="9"/>
      <c r="APU13" s="9"/>
      <c r="APV13" s="9"/>
      <c r="APW13" s="9"/>
      <c r="APX13" s="9"/>
      <c r="APY13" s="9"/>
      <c r="APZ13" s="9"/>
      <c r="AQA13" s="9"/>
      <c r="AQB13" s="9"/>
      <c r="AQC13" s="9"/>
      <c r="AQD13" s="9"/>
      <c r="AQE13" s="9"/>
      <c r="AQF13" s="9"/>
      <c r="AQG13" s="9"/>
      <c r="AQH13" s="9"/>
      <c r="AQI13" s="9"/>
      <c r="AQJ13" s="9"/>
      <c r="AQK13" s="9"/>
      <c r="AQL13" s="9"/>
      <c r="AQM13" s="9"/>
      <c r="AQN13" s="9"/>
      <c r="AQO13" s="9"/>
      <c r="AQP13" s="9"/>
      <c r="AQQ13" s="9"/>
      <c r="AQR13" s="9"/>
      <c r="AQS13" s="9"/>
      <c r="AQT13" s="9"/>
      <c r="AQU13" s="9"/>
      <c r="AQV13" s="9"/>
      <c r="AQW13" s="9"/>
      <c r="AQX13" s="9"/>
      <c r="AQY13" s="9"/>
      <c r="AQZ13" s="9"/>
      <c r="ARA13" s="9"/>
      <c r="ARB13" s="9"/>
      <c r="ARC13" s="9"/>
      <c r="ARD13" s="9"/>
      <c r="ARE13" s="9"/>
      <c r="ARF13" s="9"/>
      <c r="ARG13" s="9"/>
      <c r="ARH13" s="9"/>
      <c r="ARI13" s="9"/>
      <c r="ARJ13" s="9"/>
      <c r="ARK13" s="9"/>
      <c r="ARL13" s="9"/>
      <c r="ARM13" s="9"/>
      <c r="ARN13" s="9"/>
      <c r="ARO13" s="9"/>
      <c r="ARP13" s="9"/>
      <c r="ARQ13" s="9"/>
      <c r="ARR13" s="9"/>
      <c r="ARS13" s="9"/>
      <c r="ART13" s="9"/>
      <c r="ARU13" s="9"/>
      <c r="ARV13" s="9"/>
      <c r="ARW13" s="9"/>
      <c r="ARX13" s="9"/>
      <c r="ARY13" s="9"/>
      <c r="ARZ13" s="9"/>
      <c r="ASA13" s="9"/>
      <c r="ASB13" s="9"/>
      <c r="ASC13" s="9"/>
      <c r="ASD13" s="9"/>
      <c r="ASE13" s="9"/>
      <c r="ASF13" s="9"/>
      <c r="ASG13" s="9"/>
      <c r="ASH13" s="9"/>
      <c r="ASI13" s="9"/>
      <c r="ASJ13" s="9"/>
      <c r="ASK13" s="9"/>
      <c r="ASL13" s="9"/>
      <c r="ASM13" s="9"/>
      <c r="ASN13" s="9"/>
      <c r="ASO13" s="9"/>
      <c r="ASP13" s="9"/>
      <c r="ASQ13" s="9"/>
      <c r="ASR13" s="9"/>
      <c r="ASS13" s="9"/>
      <c r="AST13" s="9"/>
      <c r="ASU13" s="9"/>
      <c r="ASV13" s="9"/>
      <c r="ASW13" s="9"/>
      <c r="ASX13" s="9"/>
      <c r="ASY13" s="9"/>
      <c r="ASZ13" s="9"/>
      <c r="ATA13" s="9"/>
      <c r="ATB13" s="9"/>
      <c r="ATC13" s="9"/>
      <c r="ATD13" s="9"/>
      <c r="ATE13" s="9"/>
      <c r="ATF13" s="9"/>
      <c r="ATG13" s="9"/>
      <c r="ATH13" s="9"/>
      <c r="ATI13" s="9"/>
      <c r="ATJ13" s="9"/>
      <c r="ATK13" s="9"/>
      <c r="ATL13" s="9"/>
      <c r="ATM13" s="9"/>
      <c r="ATN13" s="9"/>
      <c r="ATO13" s="9"/>
      <c r="ATP13" s="9"/>
      <c r="ATQ13" s="9"/>
      <c r="ATR13" s="9"/>
      <c r="ATS13" s="9"/>
      <c r="ATT13" s="9"/>
      <c r="ATU13" s="9"/>
      <c r="ATV13" s="9"/>
      <c r="ATW13" s="9"/>
      <c r="ATX13" s="9"/>
      <c r="ATY13" s="9"/>
      <c r="ATZ13" s="9"/>
      <c r="AUA13" s="9"/>
      <c r="AUB13" s="9"/>
      <c r="AUC13" s="9"/>
      <c r="AUD13" s="9"/>
      <c r="AUE13" s="9"/>
      <c r="AUF13" s="9"/>
      <c r="AUG13" s="9"/>
      <c r="AUH13" s="9"/>
      <c r="AUI13" s="9"/>
      <c r="AUJ13" s="9"/>
      <c r="AUK13" s="9"/>
      <c r="AUL13" s="9"/>
      <c r="AUM13" s="9"/>
      <c r="AUN13" s="9"/>
      <c r="AUO13" s="9"/>
      <c r="AUP13" s="9"/>
      <c r="AUQ13" s="9"/>
      <c r="AUR13" s="9"/>
      <c r="AUS13" s="9"/>
      <c r="AUT13" s="9"/>
      <c r="AUU13" s="9"/>
      <c r="AUV13" s="9"/>
      <c r="AUW13" s="9"/>
      <c r="AUX13" s="9"/>
      <c r="AUY13" s="9"/>
      <c r="AUZ13" s="9"/>
      <c r="AVA13" s="9"/>
      <c r="AVB13" s="9"/>
      <c r="AVC13" s="9"/>
      <c r="AVD13" s="9"/>
      <c r="AVE13" s="9"/>
      <c r="AVF13" s="9"/>
      <c r="AVG13" s="9"/>
      <c r="AVH13" s="9"/>
      <c r="AVI13" s="9"/>
      <c r="AVJ13" s="9"/>
      <c r="AVK13" s="9"/>
      <c r="AVL13" s="9"/>
      <c r="AVM13" s="9"/>
      <c r="AVN13" s="9"/>
      <c r="AVO13" s="9"/>
      <c r="AVP13" s="9"/>
      <c r="AVQ13" s="9"/>
      <c r="AVR13" s="9"/>
      <c r="AVS13" s="9"/>
      <c r="AVT13" s="9"/>
      <c r="AVU13" s="9"/>
      <c r="AVV13" s="9"/>
      <c r="AVW13" s="9"/>
      <c r="AVX13" s="9"/>
      <c r="AVY13" s="9"/>
      <c r="AVZ13" s="9"/>
      <c r="AWA13" s="9"/>
      <c r="AWB13" s="9"/>
      <c r="AWC13" s="9"/>
      <c r="AWD13" s="9"/>
      <c r="AWE13" s="9"/>
      <c r="AWF13" s="9"/>
      <c r="AWG13" s="9"/>
      <c r="AWH13" s="9"/>
      <c r="AWI13" s="9"/>
      <c r="AWJ13" s="9"/>
      <c r="AWK13" s="9"/>
      <c r="AWL13" s="9"/>
      <c r="AWM13" s="9"/>
      <c r="AWN13" s="9"/>
      <c r="AWO13" s="9"/>
      <c r="AWP13" s="9"/>
      <c r="AWQ13" s="9"/>
      <c r="AWR13" s="9"/>
      <c r="AWS13" s="9"/>
      <c r="AWT13" s="9"/>
      <c r="AWU13" s="9"/>
      <c r="AWV13" s="9"/>
      <c r="AWW13" s="9"/>
      <c r="AWX13" s="9"/>
      <c r="AWY13" s="9"/>
      <c r="AWZ13" s="9"/>
      <c r="AXA13" s="9"/>
      <c r="AXB13" s="9"/>
      <c r="AXC13" s="9"/>
      <c r="AXD13" s="9"/>
      <c r="AXE13" s="9"/>
      <c r="AXF13" s="9"/>
      <c r="AXG13" s="9"/>
      <c r="AXH13" s="9"/>
      <c r="AXI13" s="9"/>
      <c r="AXJ13" s="9"/>
      <c r="AXK13" s="9"/>
      <c r="AXL13" s="9"/>
      <c r="AXM13" s="9"/>
      <c r="AXN13" s="9"/>
      <c r="AXO13" s="9"/>
      <c r="AXP13" s="9"/>
      <c r="AXQ13" s="9"/>
      <c r="AXR13" s="9"/>
      <c r="AXS13" s="9"/>
      <c r="AXT13" s="9"/>
      <c r="AXU13" s="9"/>
      <c r="AXV13" s="9"/>
      <c r="AXW13" s="9"/>
      <c r="AXX13" s="9"/>
      <c r="AXY13" s="9"/>
      <c r="AXZ13" s="9"/>
      <c r="AYA13" s="9"/>
      <c r="AYB13" s="9"/>
      <c r="AYC13" s="9"/>
      <c r="AYD13" s="9"/>
      <c r="AYE13" s="9"/>
      <c r="AYF13" s="9"/>
      <c r="AYG13" s="9"/>
      <c r="AYH13" s="9"/>
      <c r="AYI13" s="9"/>
      <c r="AYJ13" s="9"/>
      <c r="AYK13" s="9"/>
      <c r="AYL13" s="9"/>
      <c r="AYM13" s="9"/>
      <c r="AYN13" s="9"/>
      <c r="AYO13" s="9"/>
      <c r="AYP13" s="9"/>
      <c r="AYQ13" s="9"/>
      <c r="AYR13" s="9"/>
      <c r="AYS13" s="9"/>
      <c r="AYT13" s="9"/>
      <c r="AYU13" s="9"/>
      <c r="AYV13" s="9"/>
      <c r="AYW13" s="9"/>
      <c r="AYX13" s="9"/>
      <c r="AYY13" s="9"/>
      <c r="AYZ13" s="9"/>
      <c r="AZA13" s="9"/>
      <c r="AZB13" s="9"/>
      <c r="AZC13" s="9"/>
      <c r="AZD13" s="9"/>
      <c r="AZE13" s="9"/>
      <c r="AZF13" s="9"/>
      <c r="AZG13" s="9"/>
      <c r="AZH13" s="9"/>
      <c r="AZI13" s="9"/>
      <c r="AZJ13" s="9"/>
      <c r="AZK13" s="9"/>
      <c r="AZL13" s="9"/>
      <c r="AZM13" s="9"/>
      <c r="AZN13" s="9"/>
      <c r="AZO13" s="9"/>
      <c r="AZP13" s="9"/>
      <c r="AZQ13" s="9"/>
      <c r="AZR13" s="9"/>
      <c r="AZS13" s="9"/>
      <c r="AZT13" s="9"/>
      <c r="AZU13" s="9"/>
      <c r="AZV13" s="9"/>
      <c r="AZW13" s="9"/>
      <c r="AZX13" s="9"/>
      <c r="AZY13" s="9"/>
      <c r="AZZ13" s="9"/>
      <c r="BAA13" s="9"/>
      <c r="BAB13" s="9"/>
      <c r="BAC13" s="9"/>
      <c r="BAD13" s="9"/>
      <c r="BAE13" s="9"/>
      <c r="BAF13" s="9"/>
      <c r="BAG13" s="9"/>
      <c r="BAH13" s="9"/>
      <c r="BAI13" s="9"/>
      <c r="BAJ13" s="9"/>
      <c r="BAK13" s="9"/>
      <c r="BAL13" s="9"/>
      <c r="BAM13" s="9"/>
      <c r="BAN13" s="9"/>
      <c r="BAO13" s="9"/>
      <c r="BAP13" s="9"/>
      <c r="BAQ13" s="9"/>
      <c r="BAR13" s="9"/>
      <c r="BAS13" s="9"/>
      <c r="BAT13" s="9"/>
      <c r="BAU13" s="9"/>
      <c r="BAV13" s="9"/>
      <c r="BAW13" s="9"/>
      <c r="BAX13" s="9"/>
      <c r="BAY13" s="9"/>
      <c r="BAZ13" s="9"/>
      <c r="BBA13" s="9"/>
      <c r="BBB13" s="9"/>
      <c r="BBC13" s="9"/>
      <c r="BBD13" s="9"/>
      <c r="BBE13" s="9"/>
      <c r="BBF13" s="9"/>
      <c r="BBG13" s="9"/>
      <c r="BBH13" s="9"/>
      <c r="BBI13" s="9"/>
      <c r="BBJ13" s="9"/>
      <c r="BBK13" s="9"/>
      <c r="BBL13" s="9"/>
      <c r="BBM13" s="9"/>
      <c r="BBN13" s="9"/>
      <c r="BBO13" s="9"/>
      <c r="BBP13" s="9"/>
      <c r="BBQ13" s="9"/>
      <c r="BBR13" s="9"/>
      <c r="BBS13" s="9"/>
      <c r="BBT13" s="9"/>
      <c r="BBU13" s="9"/>
      <c r="BBV13" s="9"/>
      <c r="BBW13" s="9"/>
      <c r="BBX13" s="9"/>
      <c r="BBY13" s="9"/>
      <c r="BBZ13" s="9"/>
      <c r="BCA13" s="9"/>
      <c r="BCB13" s="9"/>
      <c r="BCC13" s="9"/>
      <c r="BCD13" s="9"/>
      <c r="BCE13" s="9"/>
      <c r="BCF13" s="9"/>
      <c r="BCG13" s="9"/>
      <c r="BCH13" s="9"/>
      <c r="BCI13" s="9"/>
      <c r="BCJ13" s="9"/>
      <c r="BCK13" s="9"/>
      <c r="BCL13" s="9"/>
      <c r="BCM13" s="9"/>
      <c r="BCN13" s="9"/>
      <c r="BCO13" s="9"/>
      <c r="BCP13" s="9"/>
      <c r="BCQ13" s="9"/>
      <c r="BCR13" s="9"/>
      <c r="BCS13" s="9"/>
      <c r="BCT13" s="9"/>
      <c r="BCU13" s="9"/>
      <c r="BCV13" s="9"/>
      <c r="BCW13" s="9"/>
      <c r="BCX13" s="9"/>
      <c r="BCY13" s="9"/>
      <c r="BCZ13" s="9"/>
      <c r="BDA13" s="9"/>
      <c r="BDB13" s="9"/>
      <c r="BDC13" s="9"/>
      <c r="BDD13" s="9"/>
      <c r="BDE13" s="9"/>
      <c r="BDF13" s="9"/>
      <c r="BDG13" s="9"/>
      <c r="BDH13" s="9"/>
      <c r="BDI13" s="9"/>
      <c r="BDJ13" s="9"/>
      <c r="BDK13" s="9"/>
      <c r="BDL13" s="9"/>
      <c r="BDM13" s="9"/>
      <c r="BDN13" s="9"/>
      <c r="BDO13" s="9"/>
      <c r="BDP13" s="9"/>
      <c r="BDQ13" s="9"/>
      <c r="BDR13" s="9"/>
      <c r="BDS13" s="9"/>
      <c r="BDT13" s="9"/>
      <c r="BDU13" s="9"/>
      <c r="BDV13" s="9"/>
      <c r="BDW13" s="9"/>
      <c r="BDX13" s="9"/>
      <c r="BDY13" s="9"/>
      <c r="BDZ13" s="9"/>
      <c r="BEA13" s="9"/>
      <c r="BEB13" s="9"/>
      <c r="BEC13" s="9"/>
      <c r="BED13" s="9"/>
      <c r="BEE13" s="9"/>
      <c r="BEF13" s="9"/>
      <c r="BEG13" s="9"/>
      <c r="BEH13" s="9"/>
      <c r="BEI13" s="9"/>
      <c r="BEJ13" s="9"/>
      <c r="BEK13" s="9"/>
      <c r="BEL13" s="9"/>
      <c r="BEM13" s="9"/>
      <c r="BEN13" s="9"/>
      <c r="BEO13" s="9"/>
      <c r="BEP13" s="9"/>
      <c r="BEQ13" s="9"/>
      <c r="BER13" s="9"/>
      <c r="BES13" s="9"/>
      <c r="BET13" s="9"/>
      <c r="BEU13" s="9"/>
      <c r="BEV13" s="9"/>
      <c r="BEW13" s="9"/>
      <c r="BEX13" s="9"/>
      <c r="BEY13" s="9"/>
      <c r="BEZ13" s="9"/>
      <c r="BFA13" s="9"/>
      <c r="BFB13" s="9"/>
      <c r="BFC13" s="9"/>
      <c r="BFD13" s="9"/>
      <c r="BFE13" s="9"/>
      <c r="BFF13" s="9"/>
      <c r="BFG13" s="9"/>
      <c r="BFH13" s="9"/>
      <c r="BFI13" s="9"/>
      <c r="BFJ13" s="9"/>
      <c r="BFK13" s="9"/>
      <c r="BFL13" s="9"/>
      <c r="BFM13" s="9"/>
      <c r="BFN13" s="9"/>
      <c r="BFO13" s="9"/>
      <c r="BFP13" s="9"/>
      <c r="BFQ13" s="9"/>
      <c r="BFR13" s="9"/>
      <c r="BFS13" s="9"/>
      <c r="BFT13" s="9"/>
      <c r="BFU13" s="9"/>
      <c r="BFV13" s="9"/>
      <c r="BFW13" s="9"/>
      <c r="BFX13" s="9"/>
      <c r="BFY13" s="9"/>
      <c r="BFZ13" s="9"/>
      <c r="BGA13" s="9"/>
      <c r="BGB13" s="9"/>
      <c r="BGC13" s="9"/>
      <c r="BGD13" s="9"/>
      <c r="BGE13" s="9"/>
      <c r="BGF13" s="9"/>
      <c r="BGG13" s="9"/>
      <c r="BGH13" s="9"/>
      <c r="BGI13" s="9"/>
      <c r="BGJ13" s="9"/>
      <c r="BGK13" s="9"/>
      <c r="BGL13" s="9"/>
      <c r="BGM13" s="9"/>
      <c r="BGN13" s="9"/>
      <c r="BGO13" s="9"/>
      <c r="BGP13" s="9"/>
      <c r="BGQ13" s="9"/>
      <c r="BGR13" s="9"/>
      <c r="BGS13" s="9"/>
      <c r="BGT13" s="9"/>
      <c r="BGU13" s="9"/>
      <c r="BGV13" s="9"/>
      <c r="BGW13" s="9"/>
      <c r="BGX13" s="9"/>
      <c r="BGY13" s="9"/>
      <c r="BGZ13" s="9"/>
      <c r="BHA13" s="9"/>
      <c r="BHB13" s="9"/>
      <c r="BHC13" s="9"/>
      <c r="BHD13" s="9"/>
      <c r="BHE13" s="9"/>
      <c r="BHF13" s="9"/>
      <c r="BHG13" s="9"/>
      <c r="BHH13" s="9"/>
      <c r="BHI13" s="9"/>
      <c r="BHJ13" s="9"/>
      <c r="BHK13" s="9"/>
      <c r="BHL13" s="9"/>
      <c r="BHM13" s="9"/>
      <c r="BHN13" s="9"/>
      <c r="BHO13" s="9"/>
      <c r="BHP13" s="9"/>
      <c r="BHQ13" s="9"/>
      <c r="BHR13" s="9"/>
      <c r="BHS13" s="9"/>
      <c r="BHT13" s="9"/>
      <c r="BHU13" s="9"/>
      <c r="BHV13" s="9"/>
      <c r="BHW13" s="9"/>
      <c r="BHX13" s="9"/>
      <c r="BHY13" s="9"/>
      <c r="BHZ13" s="9"/>
      <c r="BIA13" s="9"/>
      <c r="BIB13" s="9"/>
      <c r="BIC13" s="9"/>
      <c r="BID13" s="9"/>
      <c r="BIE13" s="9"/>
      <c r="BIF13" s="9"/>
      <c r="BIG13" s="9"/>
      <c r="BIH13" s="9"/>
      <c r="BII13" s="9"/>
      <c r="BIJ13" s="9"/>
      <c r="BIK13" s="9"/>
      <c r="BIL13" s="9"/>
      <c r="BIM13" s="9"/>
      <c r="BIN13" s="9"/>
      <c r="BIO13" s="9"/>
      <c r="BIP13" s="9"/>
      <c r="BIQ13" s="9"/>
      <c r="BIR13" s="9"/>
      <c r="BIS13" s="9"/>
      <c r="BIT13" s="9"/>
      <c r="BIU13" s="9"/>
      <c r="BIV13" s="9"/>
      <c r="BIW13" s="9"/>
      <c r="BIX13" s="9"/>
      <c r="BIY13" s="9"/>
      <c r="BIZ13" s="9"/>
      <c r="BJA13" s="9"/>
      <c r="BJB13" s="9"/>
      <c r="BJC13" s="9"/>
      <c r="BJD13" s="9"/>
      <c r="BJE13" s="9"/>
      <c r="BJF13" s="9"/>
      <c r="BJG13" s="9"/>
      <c r="BJH13" s="9"/>
      <c r="BJI13" s="9"/>
      <c r="BJJ13" s="9"/>
      <c r="BJK13" s="9"/>
      <c r="BJL13" s="9"/>
      <c r="BJM13" s="9"/>
      <c r="BJN13" s="9"/>
      <c r="BJO13" s="9"/>
      <c r="BJP13" s="9"/>
      <c r="BJQ13" s="9"/>
      <c r="BJR13" s="9"/>
      <c r="BJS13" s="9"/>
      <c r="BJT13" s="9"/>
      <c r="BJU13" s="9"/>
      <c r="BJV13" s="9"/>
      <c r="BJW13" s="9"/>
      <c r="BJX13" s="9"/>
      <c r="BJY13" s="9"/>
      <c r="BJZ13" s="9"/>
      <c r="BKA13" s="9"/>
      <c r="BKB13" s="9"/>
      <c r="BKC13" s="9"/>
      <c r="BKD13" s="9"/>
      <c r="BKE13" s="9"/>
      <c r="BKF13" s="9"/>
      <c r="BKG13" s="9"/>
      <c r="BKH13" s="9"/>
      <c r="BKI13" s="9"/>
      <c r="BKJ13" s="9"/>
      <c r="BKK13" s="9"/>
      <c r="BKL13" s="9"/>
      <c r="BKM13" s="9"/>
      <c r="BKN13" s="9"/>
      <c r="BKO13" s="9"/>
      <c r="BKP13" s="9"/>
      <c r="BKQ13" s="9"/>
      <c r="BKR13" s="9"/>
      <c r="BKS13" s="9"/>
      <c r="BKT13" s="9"/>
      <c r="BKU13" s="9"/>
      <c r="BKV13" s="9"/>
      <c r="BKW13" s="9"/>
      <c r="BKX13" s="9"/>
      <c r="BKY13" s="9"/>
      <c r="BKZ13" s="9"/>
      <c r="BLA13" s="9"/>
      <c r="BLB13" s="9"/>
      <c r="BLC13" s="9"/>
      <c r="BLD13" s="9"/>
      <c r="BLE13" s="9"/>
      <c r="BLF13" s="9"/>
      <c r="BLG13" s="9"/>
      <c r="BLH13" s="9"/>
      <c r="BLI13" s="9"/>
      <c r="BLJ13" s="9"/>
      <c r="BLK13" s="9"/>
      <c r="BLL13" s="9"/>
      <c r="BLM13" s="9"/>
      <c r="BLN13" s="9"/>
      <c r="BLO13" s="9"/>
      <c r="BLP13" s="9"/>
      <c r="BLQ13" s="9"/>
      <c r="BLR13" s="9"/>
      <c r="BLS13" s="9"/>
      <c r="BLT13" s="9"/>
      <c r="BLU13" s="9"/>
      <c r="BLV13" s="9"/>
      <c r="BLW13" s="9"/>
      <c r="BLX13" s="9"/>
      <c r="BLY13" s="9"/>
      <c r="BLZ13" s="9"/>
      <c r="BMA13" s="9"/>
      <c r="BMB13" s="9"/>
      <c r="BMC13" s="9"/>
      <c r="BMD13" s="9"/>
      <c r="BME13" s="9"/>
      <c r="BMF13" s="9"/>
      <c r="BMG13" s="9"/>
      <c r="BMH13" s="9"/>
      <c r="BMI13" s="9"/>
      <c r="BMJ13" s="9"/>
      <c r="BMK13" s="9"/>
      <c r="BML13" s="9"/>
      <c r="BMM13" s="9"/>
      <c r="BMN13" s="9"/>
      <c r="BMO13" s="9"/>
      <c r="BMP13" s="9"/>
      <c r="BMQ13" s="9"/>
      <c r="BMR13" s="9"/>
      <c r="BMS13" s="9"/>
      <c r="BMT13" s="9"/>
      <c r="BMU13" s="9"/>
      <c r="BMV13" s="9"/>
      <c r="BMW13" s="9"/>
      <c r="BMX13" s="9"/>
      <c r="BMY13" s="9"/>
      <c r="BMZ13" s="9"/>
      <c r="BNA13" s="9"/>
      <c r="BNB13" s="9"/>
      <c r="BNC13" s="9"/>
      <c r="BND13" s="9"/>
      <c r="BNE13" s="9"/>
      <c r="BNF13" s="9"/>
      <c r="BNG13" s="9"/>
      <c r="BNH13" s="9"/>
      <c r="BNI13" s="9"/>
      <c r="BNJ13" s="9"/>
      <c r="BNK13" s="9"/>
      <c r="BNL13" s="9"/>
      <c r="BNM13" s="9"/>
      <c r="BNN13" s="9"/>
      <c r="BNO13" s="9"/>
      <c r="BNP13" s="9"/>
      <c r="BNQ13" s="9"/>
      <c r="BNR13" s="9"/>
      <c r="BNS13" s="9"/>
      <c r="BNT13" s="9"/>
      <c r="BNU13" s="9"/>
      <c r="BNV13" s="9"/>
      <c r="BNW13" s="9"/>
      <c r="BNX13" s="9"/>
      <c r="BNY13" s="9"/>
      <c r="BNZ13" s="9"/>
      <c r="BOA13" s="9"/>
      <c r="BOB13" s="9"/>
      <c r="BOC13" s="9"/>
      <c r="BOD13" s="9"/>
      <c r="BOE13" s="9"/>
      <c r="BOF13" s="9"/>
      <c r="BOG13" s="9"/>
      <c r="BOH13" s="9"/>
      <c r="BOI13" s="9"/>
      <c r="BOJ13" s="9"/>
      <c r="BOK13" s="9"/>
      <c r="BOL13" s="9"/>
      <c r="BOM13" s="9"/>
      <c r="BON13" s="9"/>
      <c r="BOO13" s="9"/>
      <c r="BOP13" s="9"/>
      <c r="BOQ13" s="9"/>
      <c r="BOR13" s="9"/>
      <c r="BOS13" s="9"/>
      <c r="BOT13" s="9"/>
      <c r="BOU13" s="9"/>
      <c r="BOV13" s="9"/>
      <c r="BOW13" s="9"/>
      <c r="BOX13" s="9"/>
      <c r="BOY13" s="9"/>
      <c r="BOZ13" s="9"/>
      <c r="BPA13" s="9"/>
      <c r="BPB13" s="9"/>
      <c r="BPC13" s="9"/>
      <c r="BPD13" s="9"/>
      <c r="BPE13" s="9"/>
      <c r="BPF13" s="9"/>
      <c r="BPG13" s="9"/>
      <c r="BPH13" s="9"/>
      <c r="BPI13" s="9"/>
      <c r="BPJ13" s="9"/>
      <c r="BPK13" s="9"/>
      <c r="BPL13" s="9"/>
      <c r="BPM13" s="9"/>
      <c r="BPN13" s="9"/>
      <c r="BPO13" s="9"/>
      <c r="BPP13" s="9"/>
      <c r="BPQ13" s="9"/>
      <c r="BPR13" s="9"/>
      <c r="BPS13" s="9"/>
      <c r="BPT13" s="9"/>
      <c r="BPU13" s="9"/>
      <c r="BPV13" s="9"/>
      <c r="BPW13" s="9"/>
      <c r="BPX13" s="9"/>
      <c r="BPY13" s="9"/>
      <c r="BPZ13" s="9"/>
      <c r="BQA13" s="9"/>
      <c r="BQB13" s="9"/>
      <c r="BQC13" s="9"/>
      <c r="BQD13" s="9"/>
      <c r="BQE13" s="9"/>
      <c r="BQF13" s="9"/>
      <c r="BQG13" s="9"/>
      <c r="BQH13" s="9"/>
      <c r="BQI13" s="9"/>
      <c r="BQJ13" s="9"/>
      <c r="BQK13" s="9"/>
      <c r="BQL13" s="9"/>
      <c r="BQM13" s="9"/>
      <c r="BQN13" s="9"/>
      <c r="BQO13" s="9"/>
      <c r="BQP13" s="9"/>
      <c r="BQQ13" s="9"/>
      <c r="BQR13" s="9"/>
      <c r="BQS13" s="9"/>
      <c r="BQT13" s="9"/>
      <c r="BQU13" s="9"/>
      <c r="BQV13" s="9"/>
      <c r="BQW13" s="9"/>
      <c r="BQX13" s="9"/>
      <c r="BQY13" s="9"/>
      <c r="BQZ13" s="9"/>
      <c r="BRA13" s="9"/>
      <c r="BRB13" s="9"/>
      <c r="BRC13" s="9"/>
      <c r="BRD13" s="9"/>
      <c r="BRE13" s="9"/>
      <c r="BRF13" s="9"/>
      <c r="BRG13" s="9"/>
      <c r="BRH13" s="9"/>
      <c r="BRI13" s="9"/>
      <c r="BRJ13" s="9"/>
      <c r="BRK13" s="9"/>
      <c r="BRL13" s="9"/>
      <c r="BRM13" s="9"/>
      <c r="BRN13" s="9"/>
      <c r="BRO13" s="9"/>
      <c r="BRP13" s="9"/>
      <c r="BRQ13" s="9"/>
      <c r="BRR13" s="9"/>
      <c r="BRS13" s="9"/>
      <c r="BRT13" s="9"/>
      <c r="BRU13" s="9"/>
      <c r="BRV13" s="9"/>
      <c r="BRW13" s="9"/>
      <c r="BRX13" s="9"/>
      <c r="BRY13" s="9"/>
      <c r="BRZ13" s="9"/>
      <c r="BSA13" s="9"/>
      <c r="BSB13" s="9"/>
      <c r="BSC13" s="9"/>
      <c r="BSD13" s="9"/>
      <c r="BSE13" s="9"/>
      <c r="BSF13" s="9"/>
      <c r="BSG13" s="9"/>
      <c r="BSH13" s="9"/>
      <c r="BSI13" s="9"/>
      <c r="BSJ13" s="9"/>
      <c r="BSK13" s="9"/>
      <c r="BSL13" s="9"/>
      <c r="BSM13" s="9"/>
      <c r="BSN13" s="9"/>
      <c r="BSO13" s="9"/>
      <c r="BSP13" s="9"/>
      <c r="BSQ13" s="9"/>
      <c r="BSR13" s="9"/>
      <c r="BSS13" s="9"/>
      <c r="BST13" s="9"/>
      <c r="BSU13" s="9"/>
      <c r="BSV13" s="9"/>
      <c r="BSW13" s="9"/>
      <c r="BSX13" s="9"/>
      <c r="BSY13" s="9"/>
      <c r="BSZ13" s="9"/>
      <c r="BTA13" s="9"/>
      <c r="BTB13" s="9"/>
      <c r="BTC13" s="9"/>
      <c r="BTD13" s="9"/>
      <c r="BTE13" s="9"/>
      <c r="BTF13" s="9"/>
      <c r="BTG13" s="9"/>
      <c r="BTH13" s="9"/>
      <c r="BTI13" s="9"/>
      <c r="BTJ13" s="9"/>
      <c r="BTK13" s="9"/>
      <c r="BTL13" s="9"/>
      <c r="BTM13" s="9"/>
      <c r="BTN13" s="9"/>
      <c r="BTO13" s="9"/>
      <c r="BTP13" s="9"/>
      <c r="BTQ13" s="9"/>
      <c r="BTR13" s="9"/>
      <c r="BTS13" s="9"/>
      <c r="BTT13" s="9"/>
      <c r="BTU13" s="9"/>
      <c r="BTV13" s="9"/>
      <c r="BTW13" s="9"/>
      <c r="BTX13" s="9"/>
      <c r="BTY13" s="9"/>
      <c r="BTZ13" s="9"/>
      <c r="BUA13" s="9"/>
      <c r="BUB13" s="9"/>
      <c r="BUC13" s="9"/>
      <c r="BUD13" s="9"/>
      <c r="BUE13" s="9"/>
      <c r="BUF13" s="9"/>
      <c r="BUG13" s="9"/>
      <c r="BUH13" s="9"/>
      <c r="BUI13" s="9"/>
      <c r="BUJ13" s="9"/>
      <c r="BUK13" s="9"/>
      <c r="BUL13" s="9"/>
      <c r="BUM13" s="9"/>
      <c r="BUN13" s="9"/>
      <c r="BUO13" s="9"/>
      <c r="BUP13" s="9"/>
      <c r="BUQ13" s="9"/>
      <c r="BUR13" s="9"/>
      <c r="BUS13" s="9"/>
      <c r="BUT13" s="9"/>
      <c r="BUU13" s="9"/>
      <c r="BUV13" s="9"/>
      <c r="BUW13" s="9"/>
      <c r="BUX13" s="9"/>
      <c r="BUY13" s="9"/>
      <c r="BUZ13" s="9"/>
      <c r="BVA13" s="9"/>
      <c r="BVB13" s="9"/>
      <c r="BVC13" s="9"/>
      <c r="BVD13" s="9"/>
      <c r="BVE13" s="9"/>
      <c r="BVF13" s="9"/>
      <c r="BVG13" s="9"/>
      <c r="BVH13" s="9"/>
      <c r="BVI13" s="9"/>
      <c r="BVJ13" s="9"/>
      <c r="BVK13" s="9"/>
      <c r="BVL13" s="9"/>
      <c r="BVM13" s="9"/>
      <c r="BVN13" s="9"/>
      <c r="BVO13" s="9"/>
      <c r="BVP13" s="9"/>
      <c r="BVQ13" s="9"/>
      <c r="BVR13" s="9"/>
      <c r="BVS13" s="9"/>
      <c r="BVT13" s="9"/>
      <c r="BVU13" s="9"/>
      <c r="BVV13" s="9"/>
      <c r="BVW13" s="9"/>
      <c r="BVX13" s="9"/>
      <c r="BVY13" s="9"/>
      <c r="BVZ13" s="9"/>
      <c r="BWA13" s="9"/>
      <c r="BWB13" s="9"/>
      <c r="BWC13" s="9"/>
      <c r="BWD13" s="9"/>
      <c r="BWE13" s="9"/>
      <c r="BWF13" s="9"/>
      <c r="BWG13" s="9"/>
      <c r="BWH13" s="9"/>
      <c r="BWI13" s="9"/>
      <c r="BWJ13" s="9"/>
      <c r="BWK13" s="9"/>
      <c r="BWL13" s="9"/>
      <c r="BWM13" s="9"/>
      <c r="BWN13" s="9"/>
      <c r="BWO13" s="9"/>
      <c r="BWP13" s="9"/>
      <c r="BWQ13" s="9"/>
      <c r="BWR13" s="9"/>
      <c r="BWS13" s="9"/>
      <c r="BWT13" s="9"/>
      <c r="BWU13" s="9"/>
      <c r="BWV13" s="9"/>
      <c r="BWW13" s="9"/>
      <c r="BWX13" s="9"/>
      <c r="BWY13" s="9"/>
      <c r="BWZ13" s="9"/>
      <c r="BXA13" s="9"/>
      <c r="BXB13" s="9"/>
      <c r="BXC13" s="9"/>
      <c r="BXD13" s="9"/>
      <c r="BXE13" s="9"/>
      <c r="BXF13" s="9"/>
      <c r="BXG13" s="9"/>
      <c r="BXH13" s="9"/>
      <c r="BXI13" s="9"/>
      <c r="BXJ13" s="9"/>
      <c r="BXK13" s="9"/>
      <c r="BXL13" s="9"/>
      <c r="BXM13" s="9"/>
      <c r="BXN13" s="9"/>
      <c r="BXO13" s="9"/>
      <c r="BXP13" s="9"/>
      <c r="BXQ13" s="9"/>
      <c r="BXR13" s="9"/>
      <c r="BXS13" s="9"/>
      <c r="BXT13" s="9"/>
      <c r="BXU13" s="9"/>
      <c r="BXV13" s="9"/>
      <c r="BXW13" s="9"/>
      <c r="BXX13" s="9"/>
      <c r="BXY13" s="9"/>
      <c r="BXZ13" s="9"/>
      <c r="BYA13" s="9"/>
      <c r="BYB13" s="9"/>
      <c r="BYC13" s="9"/>
      <c r="BYD13" s="9"/>
      <c r="BYE13" s="9"/>
      <c r="BYF13" s="9"/>
      <c r="BYG13" s="9"/>
      <c r="BYH13" s="9"/>
      <c r="BYI13" s="9"/>
      <c r="BYJ13" s="9"/>
      <c r="BYK13" s="9"/>
      <c r="BYL13" s="9"/>
      <c r="BYM13" s="9"/>
      <c r="BYN13" s="9"/>
      <c r="BYO13" s="9"/>
      <c r="BYP13" s="9"/>
      <c r="BYQ13" s="9"/>
      <c r="BYR13" s="9"/>
      <c r="BYS13" s="9"/>
      <c r="BYT13" s="9"/>
      <c r="BYU13" s="9"/>
      <c r="BYV13" s="9"/>
      <c r="BYW13" s="9"/>
      <c r="BYX13" s="9"/>
      <c r="BYY13" s="9"/>
      <c r="BYZ13" s="9"/>
      <c r="BZA13" s="9"/>
      <c r="BZB13" s="9"/>
      <c r="BZC13" s="9"/>
      <c r="BZD13" s="9"/>
      <c r="BZE13" s="9"/>
      <c r="BZF13" s="9"/>
      <c r="BZG13" s="9"/>
      <c r="BZH13" s="9"/>
      <c r="BZI13" s="9"/>
      <c r="BZJ13" s="9"/>
      <c r="BZK13" s="9"/>
      <c r="BZL13" s="9"/>
      <c r="BZM13" s="9"/>
      <c r="BZN13" s="9"/>
      <c r="BZO13" s="9"/>
      <c r="BZP13" s="9"/>
      <c r="BZQ13" s="9"/>
      <c r="BZR13" s="9"/>
      <c r="BZS13" s="9"/>
      <c r="BZT13" s="9"/>
      <c r="BZU13" s="9"/>
      <c r="BZV13" s="9"/>
      <c r="BZW13" s="9"/>
      <c r="BZX13" s="9"/>
      <c r="BZY13" s="9"/>
      <c r="BZZ13" s="9"/>
      <c r="CAA13" s="9"/>
      <c r="CAB13" s="9"/>
      <c r="CAC13" s="9"/>
      <c r="CAD13" s="9"/>
      <c r="CAE13" s="9"/>
      <c r="CAF13" s="9"/>
      <c r="CAG13" s="9"/>
      <c r="CAH13" s="9"/>
      <c r="CAI13" s="9"/>
      <c r="CAJ13" s="9"/>
      <c r="CAK13" s="9"/>
      <c r="CAL13" s="9"/>
      <c r="CAM13" s="9"/>
      <c r="CAN13" s="9"/>
      <c r="CAO13" s="9"/>
      <c r="CAP13" s="9"/>
      <c r="CAQ13" s="9"/>
      <c r="CAR13" s="9"/>
      <c r="CAS13" s="9"/>
      <c r="CAT13" s="9"/>
      <c r="CAU13" s="9"/>
      <c r="CAV13" s="9"/>
      <c r="CAW13" s="9"/>
      <c r="CAX13" s="9"/>
      <c r="CAY13" s="9"/>
      <c r="CAZ13" s="9"/>
      <c r="CBA13" s="9"/>
      <c r="CBB13" s="9"/>
      <c r="CBC13" s="9"/>
      <c r="CBD13" s="9"/>
      <c r="CBE13" s="9"/>
      <c r="CBF13" s="9"/>
      <c r="CBG13" s="9"/>
      <c r="CBH13" s="9"/>
      <c r="CBI13" s="9"/>
      <c r="CBJ13" s="9"/>
      <c r="CBK13" s="9"/>
      <c r="CBL13" s="9"/>
      <c r="CBM13" s="9"/>
      <c r="CBN13" s="9"/>
      <c r="CBO13" s="9"/>
      <c r="CBP13" s="9"/>
      <c r="CBQ13" s="9"/>
      <c r="CBR13" s="9"/>
      <c r="CBS13" s="9"/>
      <c r="CBT13" s="9"/>
      <c r="CBU13" s="9"/>
      <c r="CBV13" s="9"/>
      <c r="CBW13" s="9"/>
      <c r="CBX13" s="9"/>
      <c r="CBY13" s="9"/>
      <c r="CBZ13" s="9"/>
      <c r="CCA13" s="9"/>
      <c r="CCB13" s="9"/>
      <c r="CCC13" s="9"/>
      <c r="CCD13" s="9"/>
      <c r="CCE13" s="9"/>
      <c r="CCF13" s="9"/>
      <c r="CCG13" s="9"/>
      <c r="CCH13" s="9"/>
      <c r="CCI13" s="9"/>
      <c r="CCJ13" s="9"/>
      <c r="CCK13" s="9"/>
      <c r="CCL13" s="9"/>
      <c r="CCM13" s="9"/>
      <c r="CCN13" s="9"/>
      <c r="CCO13" s="9"/>
      <c r="CCP13" s="9"/>
      <c r="CCQ13" s="9"/>
      <c r="CCR13" s="9"/>
      <c r="CCS13" s="9"/>
      <c r="CCT13" s="9"/>
      <c r="CCU13" s="9"/>
      <c r="CCV13" s="9"/>
      <c r="CCW13" s="9"/>
      <c r="CCX13" s="9"/>
      <c r="CCY13" s="9"/>
      <c r="CCZ13" s="9"/>
      <c r="CDA13" s="9"/>
      <c r="CDB13" s="9"/>
      <c r="CDC13" s="9"/>
      <c r="CDD13" s="9"/>
      <c r="CDE13" s="9"/>
      <c r="CDF13" s="9"/>
      <c r="CDG13" s="9"/>
      <c r="CDH13" s="9"/>
      <c r="CDI13" s="9"/>
      <c r="CDJ13" s="9"/>
      <c r="CDK13" s="9"/>
      <c r="CDL13" s="9"/>
      <c r="CDM13" s="9"/>
      <c r="CDN13" s="9"/>
      <c r="CDO13" s="9"/>
      <c r="CDP13" s="9"/>
      <c r="CDQ13" s="9"/>
      <c r="CDR13" s="9"/>
      <c r="CDS13" s="9"/>
      <c r="CDT13" s="9"/>
      <c r="CDU13" s="9"/>
      <c r="CDV13" s="9"/>
      <c r="CDW13" s="9"/>
      <c r="CDX13" s="9"/>
      <c r="CDY13" s="9"/>
      <c r="CDZ13" s="9"/>
      <c r="CEA13" s="9"/>
      <c r="CEB13" s="9"/>
      <c r="CEC13" s="9"/>
      <c r="CED13" s="9"/>
      <c r="CEE13" s="9"/>
      <c r="CEF13" s="9"/>
      <c r="CEG13" s="9"/>
      <c r="CEH13" s="9"/>
      <c r="CEI13" s="9"/>
      <c r="CEJ13" s="9"/>
      <c r="CEK13" s="9"/>
      <c r="CEL13" s="9"/>
      <c r="CEM13" s="9"/>
      <c r="CEN13" s="9"/>
      <c r="CEO13" s="9"/>
      <c r="CEP13" s="9"/>
      <c r="CEQ13" s="9"/>
      <c r="CER13" s="9"/>
      <c r="CES13" s="9"/>
      <c r="CET13" s="9"/>
      <c r="CEU13" s="9"/>
      <c r="CEV13" s="9"/>
      <c r="CEW13" s="9"/>
      <c r="CEX13" s="9"/>
      <c r="CEY13" s="9"/>
      <c r="CEZ13" s="9"/>
      <c r="CFA13" s="9"/>
      <c r="CFB13" s="9"/>
      <c r="CFC13" s="9"/>
      <c r="CFD13" s="9"/>
      <c r="CFE13" s="9"/>
      <c r="CFF13" s="9"/>
      <c r="CFG13" s="9"/>
      <c r="CFH13" s="9"/>
      <c r="CFI13" s="9"/>
      <c r="CFJ13" s="9"/>
      <c r="CFK13" s="9"/>
      <c r="CFL13" s="9"/>
      <c r="CFM13" s="9"/>
      <c r="CFN13" s="9"/>
      <c r="CFO13" s="9"/>
      <c r="CFP13" s="9"/>
      <c r="CFQ13" s="9"/>
      <c r="CFR13" s="9"/>
      <c r="CFS13" s="9"/>
      <c r="CFT13" s="9"/>
      <c r="CFU13" s="9"/>
      <c r="CFV13" s="9"/>
      <c r="CFW13" s="9"/>
      <c r="CFX13" s="9"/>
      <c r="CFY13" s="9"/>
      <c r="CFZ13" s="9"/>
      <c r="CGA13" s="9"/>
      <c r="CGB13" s="9"/>
      <c r="CGC13" s="9"/>
      <c r="CGD13" s="9"/>
      <c r="CGE13" s="9"/>
      <c r="CGF13" s="9"/>
      <c r="CGG13" s="9"/>
      <c r="CGH13" s="9"/>
      <c r="CGI13" s="9"/>
      <c r="CGJ13" s="9"/>
      <c r="CGK13" s="9"/>
      <c r="CGL13" s="9"/>
      <c r="CGM13" s="9"/>
      <c r="CGN13" s="9"/>
      <c r="CGO13" s="9"/>
      <c r="CGP13" s="9"/>
      <c r="CGQ13" s="9"/>
      <c r="CGR13" s="9"/>
      <c r="CGS13" s="9"/>
      <c r="CGT13" s="9"/>
      <c r="CGU13" s="9"/>
      <c r="CGV13" s="9"/>
      <c r="CGW13" s="9"/>
      <c r="CGX13" s="9"/>
      <c r="CGY13" s="9"/>
      <c r="CGZ13" s="9"/>
      <c r="CHA13" s="9"/>
      <c r="CHB13" s="9"/>
      <c r="CHC13" s="9"/>
    </row>
    <row r="14" spans="1:2239" ht="20.25">
      <c r="A14" s="178"/>
      <c r="B14" s="178"/>
      <c r="C14" s="178"/>
      <c r="D14" s="178"/>
      <c r="E14" s="263"/>
      <c r="F14" s="32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  <c r="JJ14" s="9"/>
      <c r="JK14" s="9"/>
      <c r="JL14" s="9"/>
      <c r="JM14" s="9"/>
      <c r="JN14" s="9"/>
      <c r="JO14" s="9"/>
      <c r="JP14" s="9"/>
      <c r="JQ14" s="9"/>
      <c r="JR14" s="9"/>
      <c r="JS14" s="9"/>
      <c r="JT14" s="9"/>
      <c r="JU14" s="9"/>
      <c r="JV14" s="9"/>
      <c r="JW14" s="9"/>
      <c r="JX14" s="9"/>
      <c r="JY14" s="9"/>
      <c r="JZ14" s="9"/>
      <c r="KA14" s="9"/>
      <c r="KB14" s="9"/>
      <c r="KC14" s="9"/>
      <c r="KD14" s="9"/>
      <c r="KE14" s="9"/>
      <c r="KF14" s="9"/>
      <c r="KG14" s="9"/>
      <c r="KH14" s="9"/>
      <c r="KI14" s="9"/>
      <c r="KJ14" s="9"/>
      <c r="KK14" s="9"/>
      <c r="KL14" s="9"/>
      <c r="KM14" s="9"/>
      <c r="KN14" s="9"/>
      <c r="KO14" s="9"/>
      <c r="KP14" s="9"/>
      <c r="KQ14" s="9"/>
      <c r="KR14" s="9"/>
      <c r="KS14" s="9"/>
      <c r="KT14" s="9"/>
      <c r="KU14" s="9"/>
      <c r="KV14" s="9"/>
      <c r="KW14" s="9"/>
      <c r="KX14" s="9"/>
      <c r="KY14" s="9"/>
      <c r="KZ14" s="9"/>
      <c r="LA14" s="9"/>
      <c r="LB14" s="9"/>
      <c r="LC14" s="9"/>
      <c r="LD14" s="9"/>
      <c r="LE14" s="9"/>
      <c r="LF14" s="9"/>
      <c r="LG14" s="9"/>
      <c r="LH14" s="9"/>
      <c r="LI14" s="9"/>
      <c r="LJ14" s="9"/>
      <c r="LK14" s="9"/>
      <c r="LL14" s="9"/>
      <c r="LM14" s="9"/>
      <c r="LN14" s="9"/>
      <c r="LO14" s="9"/>
      <c r="LP14" s="9"/>
      <c r="LQ14" s="9"/>
      <c r="LR14" s="9"/>
      <c r="LS14" s="9"/>
      <c r="LT14" s="9"/>
      <c r="LU14" s="9"/>
      <c r="LV14" s="9"/>
      <c r="LW14" s="9"/>
      <c r="LX14" s="9"/>
      <c r="LY14" s="9"/>
      <c r="LZ14" s="9"/>
      <c r="MA14" s="9"/>
      <c r="MB14" s="9"/>
      <c r="MC14" s="9"/>
      <c r="MD14" s="9"/>
      <c r="ME14" s="9"/>
      <c r="MF14" s="9"/>
      <c r="MG14" s="9"/>
      <c r="MH14" s="9"/>
      <c r="MI14" s="9"/>
      <c r="MJ14" s="9"/>
      <c r="MK14" s="9"/>
      <c r="ML14" s="9"/>
      <c r="MM14" s="9"/>
      <c r="MN14" s="9"/>
      <c r="MO14" s="9"/>
      <c r="MP14" s="9"/>
      <c r="MQ14" s="9"/>
      <c r="MR14" s="9"/>
      <c r="MS14" s="9"/>
      <c r="MT14" s="9"/>
      <c r="MU14" s="9"/>
      <c r="MV14" s="9"/>
      <c r="MW14" s="9"/>
      <c r="MX14" s="9"/>
      <c r="MY14" s="9"/>
      <c r="MZ14" s="9"/>
      <c r="NA14" s="9"/>
      <c r="NB14" s="9"/>
      <c r="NC14" s="9"/>
      <c r="ND14" s="9"/>
      <c r="NE14" s="9"/>
      <c r="NF14" s="9"/>
      <c r="NG14" s="9"/>
      <c r="NH14" s="9"/>
      <c r="NI14" s="9"/>
      <c r="NJ14" s="9"/>
      <c r="NK14" s="9"/>
      <c r="NL14" s="9"/>
      <c r="NM14" s="9"/>
      <c r="NN14" s="9"/>
      <c r="NO14" s="9"/>
      <c r="NP14" s="9"/>
      <c r="NQ14" s="9"/>
      <c r="NR14" s="9"/>
      <c r="NS14" s="9"/>
      <c r="NT14" s="9"/>
      <c r="NU14" s="9"/>
      <c r="NV14" s="9"/>
      <c r="NW14" s="9"/>
      <c r="NX14" s="9"/>
      <c r="NY14" s="9"/>
      <c r="NZ14" s="9"/>
      <c r="OA14" s="9"/>
      <c r="OB14" s="9"/>
      <c r="OC14" s="9"/>
      <c r="OD14" s="9"/>
      <c r="OE14" s="9"/>
      <c r="OF14" s="9"/>
      <c r="OG14" s="9"/>
      <c r="OH14" s="9"/>
      <c r="OI14" s="9"/>
      <c r="OJ14" s="9"/>
      <c r="OK14" s="9"/>
      <c r="OL14" s="9"/>
      <c r="OM14" s="9"/>
      <c r="ON14" s="9"/>
      <c r="OO14" s="9"/>
      <c r="OP14" s="9"/>
      <c r="OQ14" s="9"/>
      <c r="OR14" s="9"/>
      <c r="OS14" s="9"/>
      <c r="OT14" s="9"/>
      <c r="OU14" s="9"/>
      <c r="OV14" s="9"/>
      <c r="OW14" s="9"/>
      <c r="OX14" s="9"/>
      <c r="OY14" s="9"/>
      <c r="OZ14" s="9"/>
      <c r="PA14" s="9"/>
      <c r="PB14" s="9"/>
      <c r="PC14" s="9"/>
      <c r="PD14" s="9"/>
      <c r="PE14" s="9"/>
      <c r="PF14" s="9"/>
      <c r="PG14" s="9"/>
      <c r="PH14" s="9"/>
      <c r="PI14" s="9"/>
      <c r="PJ14" s="9"/>
      <c r="PK14" s="9"/>
      <c r="PL14" s="9"/>
      <c r="PM14" s="9"/>
      <c r="PN14" s="9"/>
      <c r="PO14" s="9"/>
      <c r="PP14" s="9"/>
      <c r="PQ14" s="9"/>
      <c r="PR14" s="9"/>
      <c r="PS14" s="9"/>
      <c r="PT14" s="9"/>
      <c r="PU14" s="9"/>
      <c r="PV14" s="9"/>
      <c r="PW14" s="9"/>
      <c r="PX14" s="9"/>
      <c r="PY14" s="9"/>
      <c r="PZ14" s="9"/>
      <c r="QA14" s="9"/>
      <c r="QB14" s="9"/>
      <c r="QC14" s="9"/>
      <c r="QD14" s="9"/>
      <c r="QE14" s="9"/>
      <c r="QF14" s="9"/>
      <c r="QG14" s="9"/>
      <c r="QH14" s="9"/>
      <c r="QI14" s="9"/>
      <c r="QJ14" s="9"/>
      <c r="QK14" s="9"/>
      <c r="QL14" s="9"/>
      <c r="QM14" s="9"/>
      <c r="QN14" s="9"/>
      <c r="QO14" s="9"/>
      <c r="QP14" s="9"/>
      <c r="QQ14" s="9"/>
      <c r="QR14" s="9"/>
      <c r="QS14" s="9"/>
      <c r="QT14" s="9"/>
      <c r="QU14" s="9"/>
      <c r="QV14" s="9"/>
      <c r="QW14" s="9"/>
      <c r="QX14" s="9"/>
      <c r="QY14" s="9"/>
      <c r="QZ14" s="9"/>
      <c r="RA14" s="9"/>
      <c r="RB14" s="9"/>
      <c r="RC14" s="9"/>
      <c r="RD14" s="9"/>
      <c r="RE14" s="9"/>
      <c r="RF14" s="9"/>
      <c r="RG14" s="9"/>
      <c r="RH14" s="9"/>
      <c r="RI14" s="9"/>
      <c r="RJ14" s="9"/>
      <c r="RK14" s="9"/>
      <c r="RL14" s="9"/>
      <c r="RM14" s="9"/>
      <c r="RN14" s="9"/>
      <c r="RO14" s="9"/>
      <c r="RP14" s="9"/>
      <c r="RQ14" s="9"/>
      <c r="RR14" s="9"/>
      <c r="RS14" s="9"/>
      <c r="RT14" s="9"/>
      <c r="RU14" s="9"/>
      <c r="RV14" s="9"/>
      <c r="RW14" s="9"/>
      <c r="RX14" s="9"/>
      <c r="RY14" s="9"/>
      <c r="RZ14" s="9"/>
      <c r="SA14" s="9"/>
      <c r="SB14" s="9"/>
      <c r="SC14" s="9"/>
      <c r="SD14" s="9"/>
      <c r="SE14" s="9"/>
      <c r="SF14" s="9"/>
      <c r="SG14" s="9"/>
      <c r="SH14" s="9"/>
      <c r="SI14" s="9"/>
      <c r="SJ14" s="9"/>
      <c r="SK14" s="9"/>
      <c r="SL14" s="9"/>
      <c r="SM14" s="9"/>
      <c r="SN14" s="9"/>
      <c r="SO14" s="9"/>
      <c r="SP14" s="9"/>
      <c r="SQ14" s="9"/>
      <c r="SR14" s="9"/>
      <c r="SS14" s="9"/>
      <c r="ST14" s="9"/>
      <c r="SU14" s="9"/>
      <c r="SV14" s="9"/>
      <c r="SW14" s="9"/>
      <c r="SX14" s="9"/>
      <c r="SY14" s="9"/>
      <c r="SZ14" s="9"/>
      <c r="TA14" s="9"/>
      <c r="TB14" s="9"/>
      <c r="TC14" s="9"/>
      <c r="TD14" s="9"/>
      <c r="TE14" s="9"/>
      <c r="TF14" s="9"/>
      <c r="TG14" s="9"/>
      <c r="TH14" s="9"/>
      <c r="TI14" s="9"/>
      <c r="TJ14" s="9"/>
      <c r="TK14" s="9"/>
      <c r="TL14" s="9"/>
      <c r="TM14" s="9"/>
      <c r="TN14" s="9"/>
      <c r="TO14" s="9"/>
      <c r="TP14" s="9"/>
      <c r="TQ14" s="9"/>
      <c r="TR14" s="9"/>
      <c r="TS14" s="9"/>
      <c r="TT14" s="9"/>
      <c r="TU14" s="9"/>
      <c r="TV14" s="9"/>
      <c r="TW14" s="9"/>
      <c r="TX14" s="9"/>
      <c r="TY14" s="9"/>
      <c r="TZ14" s="9"/>
      <c r="UA14" s="9"/>
      <c r="UB14" s="9"/>
      <c r="UC14" s="9"/>
      <c r="UD14" s="9"/>
      <c r="UE14" s="9"/>
      <c r="UF14" s="9"/>
      <c r="UG14" s="9"/>
      <c r="UH14" s="9"/>
      <c r="UI14" s="9"/>
      <c r="UJ14" s="9"/>
      <c r="UK14" s="9"/>
      <c r="UL14" s="9"/>
      <c r="UM14" s="9"/>
      <c r="UN14" s="9"/>
      <c r="UO14" s="9"/>
      <c r="UP14" s="9"/>
      <c r="UQ14" s="9"/>
      <c r="UR14" s="9"/>
      <c r="US14" s="9"/>
      <c r="UT14" s="9"/>
      <c r="UU14" s="9"/>
      <c r="UV14" s="9"/>
      <c r="UW14" s="9"/>
      <c r="UX14" s="9"/>
      <c r="UY14" s="9"/>
      <c r="UZ14" s="9"/>
      <c r="VA14" s="9"/>
      <c r="VB14" s="9"/>
      <c r="VC14" s="9"/>
      <c r="VD14" s="9"/>
      <c r="VE14" s="9"/>
      <c r="VF14" s="9"/>
      <c r="VG14" s="9"/>
      <c r="VH14" s="9"/>
      <c r="VI14" s="9"/>
      <c r="VJ14" s="9"/>
      <c r="VK14" s="9"/>
      <c r="VL14" s="9"/>
      <c r="VM14" s="9"/>
      <c r="VN14" s="9"/>
      <c r="VO14" s="9"/>
      <c r="VP14" s="9"/>
      <c r="VQ14" s="9"/>
      <c r="VR14" s="9"/>
      <c r="VS14" s="9"/>
      <c r="VT14" s="9"/>
      <c r="VU14" s="9"/>
      <c r="VV14" s="9"/>
      <c r="VW14" s="9"/>
      <c r="VX14" s="9"/>
      <c r="VY14" s="9"/>
      <c r="VZ14" s="9"/>
      <c r="WA14" s="9"/>
      <c r="WB14" s="9"/>
      <c r="WC14" s="9"/>
      <c r="WD14" s="9"/>
      <c r="WE14" s="9"/>
      <c r="WF14" s="9"/>
      <c r="WG14" s="9"/>
      <c r="WH14" s="9"/>
      <c r="WI14" s="9"/>
      <c r="WJ14" s="9"/>
      <c r="WK14" s="9"/>
      <c r="WL14" s="9"/>
      <c r="WM14" s="9"/>
      <c r="WN14" s="9"/>
      <c r="WO14" s="9"/>
      <c r="WP14" s="9"/>
      <c r="WQ14" s="9"/>
      <c r="WR14" s="9"/>
      <c r="WS14" s="9"/>
      <c r="WT14" s="9"/>
      <c r="WU14" s="9"/>
      <c r="WV14" s="9"/>
      <c r="WW14" s="9"/>
      <c r="WX14" s="9"/>
      <c r="WY14" s="9"/>
      <c r="WZ14" s="9"/>
      <c r="XA14" s="9"/>
      <c r="XB14" s="9"/>
      <c r="XC14" s="9"/>
      <c r="XD14" s="9"/>
      <c r="XE14" s="9"/>
      <c r="XF14" s="9"/>
      <c r="XG14" s="9"/>
      <c r="XH14" s="9"/>
      <c r="XI14" s="9"/>
      <c r="XJ14" s="9"/>
      <c r="XK14" s="9"/>
      <c r="XL14" s="9"/>
      <c r="XM14" s="9"/>
      <c r="XN14" s="9"/>
      <c r="XO14" s="9"/>
      <c r="XP14" s="9"/>
      <c r="XQ14" s="9"/>
      <c r="XR14" s="9"/>
      <c r="XS14" s="9"/>
      <c r="XT14" s="9"/>
      <c r="XU14" s="9"/>
      <c r="XV14" s="9"/>
      <c r="XW14" s="9"/>
      <c r="XX14" s="9"/>
      <c r="XY14" s="9"/>
      <c r="XZ14" s="9"/>
      <c r="YA14" s="9"/>
      <c r="YB14" s="9"/>
      <c r="YC14" s="9"/>
      <c r="YD14" s="9"/>
      <c r="YE14" s="9"/>
      <c r="YF14" s="9"/>
      <c r="YG14" s="9"/>
      <c r="YH14" s="9"/>
      <c r="YI14" s="9"/>
      <c r="YJ14" s="9"/>
      <c r="YK14" s="9"/>
      <c r="YL14" s="9"/>
      <c r="YM14" s="9"/>
      <c r="YN14" s="9"/>
      <c r="YO14" s="9"/>
      <c r="YP14" s="9"/>
      <c r="YQ14" s="9"/>
      <c r="YR14" s="9"/>
      <c r="YS14" s="9"/>
      <c r="YT14" s="9"/>
      <c r="YU14" s="9"/>
      <c r="YV14" s="9"/>
      <c r="YW14" s="9"/>
      <c r="YX14" s="9"/>
      <c r="YY14" s="9"/>
      <c r="YZ14" s="9"/>
      <c r="ZA14" s="9"/>
      <c r="ZB14" s="9"/>
      <c r="ZC14" s="9"/>
      <c r="ZD14" s="9"/>
      <c r="ZE14" s="9"/>
      <c r="ZF14" s="9"/>
      <c r="ZG14" s="9"/>
      <c r="ZH14" s="9"/>
      <c r="ZI14" s="9"/>
      <c r="ZJ14" s="9"/>
      <c r="ZK14" s="9"/>
      <c r="ZL14" s="9"/>
      <c r="ZM14" s="9"/>
      <c r="ZN14" s="9"/>
      <c r="ZO14" s="9"/>
      <c r="ZP14" s="9"/>
      <c r="ZQ14" s="9"/>
      <c r="ZR14" s="9"/>
      <c r="ZS14" s="9"/>
      <c r="ZT14" s="9"/>
      <c r="ZU14" s="9"/>
      <c r="ZV14" s="9"/>
      <c r="ZW14" s="9"/>
      <c r="ZX14" s="9"/>
      <c r="ZY14" s="9"/>
      <c r="ZZ14" s="9"/>
      <c r="AAA14" s="9"/>
      <c r="AAB14" s="9"/>
      <c r="AAC14" s="9"/>
      <c r="AAD14" s="9"/>
      <c r="AAE14" s="9"/>
      <c r="AAF14" s="9"/>
      <c r="AAG14" s="9"/>
      <c r="AAH14" s="9"/>
      <c r="AAI14" s="9"/>
      <c r="AAJ14" s="9"/>
      <c r="AAK14" s="9"/>
      <c r="AAL14" s="9"/>
      <c r="AAM14" s="9"/>
      <c r="AAN14" s="9"/>
      <c r="AAO14" s="9"/>
      <c r="AAP14" s="9"/>
      <c r="AAQ14" s="9"/>
      <c r="AAR14" s="9"/>
      <c r="AAS14" s="9"/>
      <c r="AAT14" s="9"/>
      <c r="AAU14" s="9"/>
      <c r="AAV14" s="9"/>
      <c r="AAW14" s="9"/>
      <c r="AAX14" s="9"/>
      <c r="AAY14" s="9"/>
      <c r="AAZ14" s="9"/>
      <c r="ABA14" s="9"/>
      <c r="ABB14" s="9"/>
      <c r="ABC14" s="9"/>
      <c r="ABD14" s="9"/>
      <c r="ABE14" s="9"/>
      <c r="ABF14" s="9"/>
      <c r="ABG14" s="9"/>
      <c r="ABH14" s="9"/>
      <c r="ABI14" s="9"/>
      <c r="ABJ14" s="9"/>
      <c r="ABK14" s="9"/>
      <c r="ABL14" s="9"/>
      <c r="ABM14" s="9"/>
      <c r="ABN14" s="9"/>
      <c r="ABO14" s="9"/>
      <c r="ABP14" s="9"/>
      <c r="ABQ14" s="9"/>
      <c r="ABR14" s="9"/>
      <c r="ABS14" s="9"/>
      <c r="ABT14" s="9"/>
      <c r="ABU14" s="9"/>
      <c r="ABV14" s="9"/>
      <c r="ABW14" s="9"/>
      <c r="ABX14" s="9"/>
      <c r="ABY14" s="9"/>
      <c r="ABZ14" s="9"/>
      <c r="ACA14" s="9"/>
      <c r="ACB14" s="9"/>
      <c r="ACC14" s="9"/>
      <c r="ACD14" s="9"/>
      <c r="ACE14" s="9"/>
      <c r="ACF14" s="9"/>
      <c r="ACG14" s="9"/>
      <c r="ACH14" s="9"/>
      <c r="ACI14" s="9"/>
      <c r="ACJ14" s="9"/>
      <c r="ACK14" s="9"/>
      <c r="ACL14" s="9"/>
      <c r="ACM14" s="9"/>
      <c r="ACN14" s="9"/>
      <c r="ACO14" s="9"/>
      <c r="ACP14" s="9"/>
      <c r="ACQ14" s="9"/>
      <c r="ACR14" s="9"/>
      <c r="ACS14" s="9"/>
      <c r="ACT14" s="9"/>
      <c r="ACU14" s="9"/>
      <c r="ACV14" s="9"/>
      <c r="ACW14" s="9"/>
      <c r="ACX14" s="9"/>
      <c r="ACY14" s="9"/>
      <c r="ACZ14" s="9"/>
      <c r="ADA14" s="9"/>
      <c r="ADB14" s="9"/>
      <c r="ADC14" s="9"/>
      <c r="ADD14" s="9"/>
      <c r="ADE14" s="9"/>
      <c r="ADF14" s="9"/>
      <c r="ADG14" s="9"/>
      <c r="ADH14" s="9"/>
      <c r="ADI14" s="9"/>
      <c r="ADJ14" s="9"/>
      <c r="ADK14" s="9"/>
      <c r="ADL14" s="9"/>
      <c r="ADM14" s="9"/>
      <c r="ADN14" s="9"/>
      <c r="ADO14" s="9"/>
      <c r="ADP14" s="9"/>
      <c r="ADQ14" s="9"/>
      <c r="ADR14" s="9"/>
      <c r="ADS14" s="9"/>
      <c r="ADT14" s="9"/>
      <c r="ADU14" s="9"/>
      <c r="ADV14" s="9"/>
      <c r="ADW14" s="9"/>
      <c r="ADX14" s="9"/>
      <c r="ADY14" s="9"/>
      <c r="ADZ14" s="9"/>
      <c r="AEA14" s="9"/>
      <c r="AEB14" s="9"/>
      <c r="AEC14" s="9"/>
      <c r="AED14" s="9"/>
      <c r="AEE14" s="9"/>
      <c r="AEF14" s="9"/>
      <c r="AEG14" s="9"/>
      <c r="AEH14" s="9"/>
      <c r="AEI14" s="9"/>
      <c r="AEJ14" s="9"/>
      <c r="AEK14" s="9"/>
      <c r="AEL14" s="9"/>
      <c r="AEM14" s="9"/>
      <c r="AEN14" s="9"/>
      <c r="AEO14" s="9"/>
      <c r="AEP14" s="9"/>
      <c r="AEQ14" s="9"/>
      <c r="AER14" s="9"/>
      <c r="AES14" s="9"/>
      <c r="AET14" s="9"/>
      <c r="AEU14" s="9"/>
      <c r="AEV14" s="9"/>
      <c r="AEW14" s="9"/>
      <c r="AEX14" s="9"/>
      <c r="AEY14" s="9"/>
      <c r="AEZ14" s="9"/>
      <c r="AFA14" s="9"/>
      <c r="AFB14" s="9"/>
      <c r="AFC14" s="9"/>
      <c r="AFD14" s="9"/>
      <c r="AFE14" s="9"/>
      <c r="AFF14" s="9"/>
      <c r="AFG14" s="9"/>
      <c r="AFH14" s="9"/>
      <c r="AFI14" s="9"/>
      <c r="AFJ14" s="9"/>
      <c r="AFK14" s="9"/>
      <c r="AFL14" s="9"/>
      <c r="AFM14" s="9"/>
      <c r="AFN14" s="9"/>
      <c r="AFO14" s="9"/>
      <c r="AFP14" s="9"/>
      <c r="AFQ14" s="9"/>
      <c r="AFR14" s="9"/>
      <c r="AFS14" s="9"/>
      <c r="AFT14" s="9"/>
      <c r="AFU14" s="9"/>
      <c r="AFV14" s="9"/>
      <c r="AFW14" s="9"/>
      <c r="AFX14" s="9"/>
      <c r="AFY14" s="9"/>
      <c r="AFZ14" s="9"/>
      <c r="AGA14" s="9"/>
      <c r="AGB14" s="9"/>
      <c r="AGC14" s="9"/>
      <c r="AGD14" s="9"/>
      <c r="AGE14" s="9"/>
      <c r="AGF14" s="9"/>
      <c r="AGG14" s="9"/>
      <c r="AGH14" s="9"/>
      <c r="AGI14" s="9"/>
      <c r="AGJ14" s="9"/>
      <c r="AGK14" s="9"/>
      <c r="AGL14" s="9"/>
      <c r="AGM14" s="9"/>
      <c r="AGN14" s="9"/>
      <c r="AGO14" s="9"/>
      <c r="AGP14" s="9"/>
      <c r="AGQ14" s="9"/>
      <c r="AGR14" s="9"/>
      <c r="AGS14" s="9"/>
      <c r="AGT14" s="9"/>
      <c r="AGU14" s="9"/>
      <c r="AGV14" s="9"/>
      <c r="AGW14" s="9"/>
      <c r="AGX14" s="9"/>
      <c r="AGY14" s="9"/>
      <c r="AGZ14" s="9"/>
      <c r="AHA14" s="9"/>
      <c r="AHB14" s="9"/>
      <c r="AHC14" s="9"/>
      <c r="AHD14" s="9"/>
      <c r="AHE14" s="9"/>
      <c r="AHF14" s="9"/>
      <c r="AHG14" s="9"/>
      <c r="AHH14" s="9"/>
      <c r="AHI14" s="9"/>
      <c r="AHJ14" s="9"/>
      <c r="AHK14" s="9"/>
      <c r="AHL14" s="9"/>
      <c r="AHM14" s="9"/>
      <c r="AHN14" s="9"/>
      <c r="AHO14" s="9"/>
      <c r="AHP14" s="9"/>
      <c r="AHQ14" s="9"/>
      <c r="AHR14" s="9"/>
      <c r="AHS14" s="9"/>
      <c r="AHT14" s="9"/>
      <c r="AHU14" s="9"/>
      <c r="AHV14" s="9"/>
      <c r="AHW14" s="9"/>
      <c r="AHX14" s="9"/>
      <c r="AHY14" s="9"/>
      <c r="AHZ14" s="9"/>
      <c r="AIA14" s="9"/>
      <c r="AIB14" s="9"/>
      <c r="AIC14" s="9"/>
      <c r="AID14" s="9"/>
      <c r="AIE14" s="9"/>
      <c r="AIF14" s="9"/>
      <c r="AIG14" s="9"/>
      <c r="AIH14" s="9"/>
      <c r="AII14" s="9"/>
      <c r="AIJ14" s="9"/>
      <c r="AIK14" s="9"/>
      <c r="AIL14" s="9"/>
      <c r="AIM14" s="9"/>
      <c r="AIN14" s="9"/>
      <c r="AIO14" s="9"/>
      <c r="AIP14" s="9"/>
      <c r="AIQ14" s="9"/>
      <c r="AIR14" s="9"/>
      <c r="AIS14" s="9"/>
      <c r="AIT14" s="9"/>
      <c r="AIU14" s="9"/>
      <c r="AIV14" s="9"/>
      <c r="AIW14" s="9"/>
      <c r="AIX14" s="9"/>
      <c r="AIY14" s="9"/>
      <c r="AIZ14" s="9"/>
      <c r="AJA14" s="9"/>
      <c r="AJB14" s="9"/>
      <c r="AJC14" s="9"/>
      <c r="AJD14" s="9"/>
      <c r="AJE14" s="9"/>
      <c r="AJF14" s="9"/>
      <c r="AJG14" s="9"/>
      <c r="AJH14" s="9"/>
      <c r="AJI14" s="9"/>
      <c r="AJJ14" s="9"/>
      <c r="AJK14" s="9"/>
      <c r="AJL14" s="9"/>
      <c r="AJM14" s="9"/>
      <c r="AJN14" s="9"/>
      <c r="AJO14" s="9"/>
      <c r="AJP14" s="9"/>
      <c r="AJQ14" s="9"/>
      <c r="AJR14" s="9"/>
      <c r="AJS14" s="9"/>
      <c r="AJT14" s="9"/>
      <c r="AJU14" s="9"/>
      <c r="AJV14" s="9"/>
      <c r="AJW14" s="9"/>
      <c r="AJX14" s="9"/>
      <c r="AJY14" s="9"/>
      <c r="AJZ14" s="9"/>
      <c r="AKA14" s="9"/>
      <c r="AKB14" s="9"/>
      <c r="AKC14" s="9"/>
      <c r="AKD14" s="9"/>
      <c r="AKE14" s="9"/>
      <c r="AKF14" s="9"/>
      <c r="AKG14" s="9"/>
      <c r="AKH14" s="9"/>
      <c r="AKI14" s="9"/>
      <c r="AKJ14" s="9"/>
      <c r="AKK14" s="9"/>
      <c r="AKL14" s="9"/>
      <c r="AKM14" s="9"/>
      <c r="AKN14" s="9"/>
      <c r="AKO14" s="9"/>
      <c r="AKP14" s="9"/>
      <c r="AKQ14" s="9"/>
      <c r="AKR14" s="9"/>
      <c r="AKS14" s="9"/>
      <c r="AKT14" s="9"/>
      <c r="AKU14" s="9"/>
      <c r="AKV14" s="9"/>
      <c r="AKW14" s="9"/>
      <c r="AKX14" s="9"/>
      <c r="AKY14" s="9"/>
      <c r="AKZ14" s="9"/>
      <c r="ALA14" s="9"/>
      <c r="ALB14" s="9"/>
      <c r="ALC14" s="9"/>
      <c r="ALD14" s="9"/>
      <c r="ALE14" s="9"/>
      <c r="ALF14" s="9"/>
      <c r="ALG14" s="9"/>
      <c r="ALH14" s="9"/>
      <c r="ALI14" s="9"/>
      <c r="ALJ14" s="9"/>
      <c r="ALK14" s="9"/>
      <c r="ALL14" s="9"/>
      <c r="ALM14" s="9"/>
      <c r="ALN14" s="9"/>
      <c r="ALO14" s="9"/>
      <c r="ALP14" s="9"/>
      <c r="ALQ14" s="9"/>
      <c r="ALR14" s="9"/>
      <c r="ALS14" s="9"/>
      <c r="ALT14" s="9"/>
      <c r="ALU14" s="9"/>
      <c r="ALV14" s="9"/>
      <c r="ALW14" s="9"/>
      <c r="ALX14" s="9"/>
      <c r="ALY14" s="9"/>
      <c r="ALZ14" s="9"/>
      <c r="AMA14" s="9"/>
      <c r="AMB14" s="9"/>
      <c r="AMC14" s="9"/>
      <c r="AMD14" s="9"/>
      <c r="AME14" s="9"/>
      <c r="AMF14" s="9"/>
      <c r="AMG14" s="9"/>
      <c r="AMH14" s="9"/>
      <c r="AMI14" s="9"/>
      <c r="AMJ14" s="9"/>
      <c r="AMK14" s="9"/>
      <c r="AML14" s="9"/>
      <c r="AMM14" s="9"/>
      <c r="AMN14" s="9"/>
      <c r="AMO14" s="9"/>
      <c r="AMP14" s="9"/>
      <c r="AMQ14" s="9"/>
      <c r="AMR14" s="9"/>
      <c r="AMS14" s="9"/>
      <c r="AMT14" s="9"/>
      <c r="AMU14" s="9"/>
      <c r="AMV14" s="9"/>
      <c r="AMW14" s="9"/>
      <c r="AMX14" s="9"/>
      <c r="AMY14" s="9"/>
      <c r="AMZ14" s="9"/>
      <c r="ANA14" s="9"/>
      <c r="ANB14" s="9"/>
      <c r="ANC14" s="9"/>
      <c r="AND14" s="9"/>
      <c r="ANE14" s="9"/>
      <c r="ANF14" s="9"/>
      <c r="ANG14" s="9"/>
      <c r="ANH14" s="9"/>
      <c r="ANI14" s="9"/>
      <c r="ANJ14" s="9"/>
      <c r="ANK14" s="9"/>
      <c r="ANL14" s="9"/>
      <c r="ANM14" s="9"/>
      <c r="ANN14" s="9"/>
      <c r="ANO14" s="9"/>
      <c r="ANP14" s="9"/>
      <c r="ANQ14" s="9"/>
      <c r="ANR14" s="9"/>
      <c r="ANS14" s="9"/>
      <c r="ANT14" s="9"/>
      <c r="ANU14" s="9"/>
      <c r="ANV14" s="9"/>
      <c r="ANW14" s="9"/>
      <c r="ANX14" s="9"/>
      <c r="ANY14" s="9"/>
      <c r="ANZ14" s="9"/>
      <c r="AOA14" s="9"/>
      <c r="AOB14" s="9"/>
      <c r="AOC14" s="9"/>
      <c r="AOD14" s="9"/>
      <c r="AOE14" s="9"/>
      <c r="AOF14" s="9"/>
      <c r="AOG14" s="9"/>
      <c r="AOH14" s="9"/>
      <c r="AOI14" s="9"/>
      <c r="AOJ14" s="9"/>
      <c r="AOK14" s="9"/>
      <c r="AOL14" s="9"/>
      <c r="AOM14" s="9"/>
      <c r="AON14" s="9"/>
      <c r="AOO14" s="9"/>
      <c r="AOP14" s="9"/>
      <c r="AOQ14" s="9"/>
      <c r="AOR14" s="9"/>
      <c r="AOS14" s="9"/>
      <c r="AOT14" s="9"/>
      <c r="AOU14" s="9"/>
      <c r="AOV14" s="9"/>
      <c r="AOW14" s="9"/>
      <c r="AOX14" s="9"/>
      <c r="AOY14" s="9"/>
      <c r="AOZ14" s="9"/>
      <c r="APA14" s="9"/>
      <c r="APB14" s="9"/>
      <c r="APC14" s="9"/>
      <c r="APD14" s="9"/>
      <c r="APE14" s="9"/>
      <c r="APF14" s="9"/>
      <c r="APG14" s="9"/>
      <c r="APH14" s="9"/>
      <c r="API14" s="9"/>
      <c r="APJ14" s="9"/>
      <c r="APK14" s="9"/>
      <c r="APL14" s="9"/>
      <c r="APM14" s="9"/>
      <c r="APN14" s="9"/>
      <c r="APO14" s="9"/>
      <c r="APP14" s="9"/>
      <c r="APQ14" s="9"/>
      <c r="APR14" s="9"/>
      <c r="APS14" s="9"/>
      <c r="APT14" s="9"/>
      <c r="APU14" s="9"/>
      <c r="APV14" s="9"/>
      <c r="APW14" s="9"/>
      <c r="APX14" s="9"/>
      <c r="APY14" s="9"/>
      <c r="APZ14" s="9"/>
      <c r="AQA14" s="9"/>
      <c r="AQB14" s="9"/>
      <c r="AQC14" s="9"/>
      <c r="AQD14" s="9"/>
      <c r="AQE14" s="9"/>
      <c r="AQF14" s="9"/>
      <c r="AQG14" s="9"/>
      <c r="AQH14" s="9"/>
      <c r="AQI14" s="9"/>
      <c r="AQJ14" s="9"/>
      <c r="AQK14" s="9"/>
      <c r="AQL14" s="9"/>
      <c r="AQM14" s="9"/>
      <c r="AQN14" s="9"/>
      <c r="AQO14" s="9"/>
      <c r="AQP14" s="9"/>
      <c r="AQQ14" s="9"/>
      <c r="AQR14" s="9"/>
      <c r="AQS14" s="9"/>
      <c r="AQT14" s="9"/>
      <c r="AQU14" s="9"/>
      <c r="AQV14" s="9"/>
      <c r="AQW14" s="9"/>
      <c r="AQX14" s="9"/>
      <c r="AQY14" s="9"/>
      <c r="AQZ14" s="9"/>
      <c r="ARA14" s="9"/>
      <c r="ARB14" s="9"/>
      <c r="ARC14" s="9"/>
      <c r="ARD14" s="9"/>
      <c r="ARE14" s="9"/>
      <c r="ARF14" s="9"/>
      <c r="ARG14" s="9"/>
      <c r="ARH14" s="9"/>
      <c r="ARI14" s="9"/>
      <c r="ARJ14" s="9"/>
      <c r="ARK14" s="9"/>
      <c r="ARL14" s="9"/>
      <c r="ARM14" s="9"/>
      <c r="ARN14" s="9"/>
      <c r="ARO14" s="9"/>
      <c r="ARP14" s="9"/>
      <c r="ARQ14" s="9"/>
      <c r="ARR14" s="9"/>
      <c r="ARS14" s="9"/>
      <c r="ART14" s="9"/>
      <c r="ARU14" s="9"/>
      <c r="ARV14" s="9"/>
      <c r="ARW14" s="9"/>
      <c r="ARX14" s="9"/>
      <c r="ARY14" s="9"/>
      <c r="ARZ14" s="9"/>
      <c r="ASA14" s="9"/>
      <c r="ASB14" s="9"/>
      <c r="ASC14" s="9"/>
      <c r="ASD14" s="9"/>
      <c r="ASE14" s="9"/>
      <c r="ASF14" s="9"/>
      <c r="ASG14" s="9"/>
      <c r="ASH14" s="9"/>
      <c r="ASI14" s="9"/>
      <c r="ASJ14" s="9"/>
      <c r="ASK14" s="9"/>
      <c r="ASL14" s="9"/>
      <c r="ASM14" s="9"/>
      <c r="ASN14" s="9"/>
      <c r="ASO14" s="9"/>
      <c r="ASP14" s="9"/>
      <c r="ASQ14" s="9"/>
      <c r="ASR14" s="9"/>
      <c r="ASS14" s="9"/>
      <c r="AST14" s="9"/>
      <c r="ASU14" s="9"/>
      <c r="ASV14" s="9"/>
      <c r="ASW14" s="9"/>
      <c r="ASX14" s="9"/>
      <c r="ASY14" s="9"/>
      <c r="ASZ14" s="9"/>
      <c r="ATA14" s="9"/>
      <c r="ATB14" s="9"/>
      <c r="ATC14" s="9"/>
      <c r="ATD14" s="9"/>
      <c r="ATE14" s="9"/>
      <c r="ATF14" s="9"/>
      <c r="ATG14" s="9"/>
      <c r="ATH14" s="9"/>
      <c r="ATI14" s="9"/>
      <c r="ATJ14" s="9"/>
      <c r="ATK14" s="9"/>
      <c r="ATL14" s="9"/>
      <c r="ATM14" s="9"/>
      <c r="ATN14" s="9"/>
      <c r="ATO14" s="9"/>
      <c r="ATP14" s="9"/>
      <c r="ATQ14" s="9"/>
      <c r="ATR14" s="9"/>
      <c r="ATS14" s="9"/>
      <c r="ATT14" s="9"/>
      <c r="ATU14" s="9"/>
      <c r="ATV14" s="9"/>
      <c r="ATW14" s="9"/>
      <c r="ATX14" s="9"/>
      <c r="ATY14" s="9"/>
      <c r="ATZ14" s="9"/>
      <c r="AUA14" s="9"/>
      <c r="AUB14" s="9"/>
      <c r="AUC14" s="9"/>
      <c r="AUD14" s="9"/>
      <c r="AUE14" s="9"/>
      <c r="AUF14" s="9"/>
      <c r="AUG14" s="9"/>
      <c r="AUH14" s="9"/>
      <c r="AUI14" s="9"/>
      <c r="AUJ14" s="9"/>
      <c r="AUK14" s="9"/>
      <c r="AUL14" s="9"/>
      <c r="AUM14" s="9"/>
      <c r="AUN14" s="9"/>
      <c r="AUO14" s="9"/>
      <c r="AUP14" s="9"/>
      <c r="AUQ14" s="9"/>
      <c r="AUR14" s="9"/>
      <c r="AUS14" s="9"/>
      <c r="AUT14" s="9"/>
      <c r="AUU14" s="9"/>
      <c r="AUV14" s="9"/>
      <c r="AUW14" s="9"/>
      <c r="AUX14" s="9"/>
      <c r="AUY14" s="9"/>
      <c r="AUZ14" s="9"/>
      <c r="AVA14" s="9"/>
      <c r="AVB14" s="9"/>
      <c r="AVC14" s="9"/>
      <c r="AVD14" s="9"/>
      <c r="AVE14" s="9"/>
      <c r="AVF14" s="9"/>
      <c r="AVG14" s="9"/>
      <c r="AVH14" s="9"/>
      <c r="AVI14" s="9"/>
      <c r="AVJ14" s="9"/>
      <c r="AVK14" s="9"/>
      <c r="AVL14" s="9"/>
      <c r="AVM14" s="9"/>
      <c r="AVN14" s="9"/>
      <c r="AVO14" s="9"/>
      <c r="AVP14" s="9"/>
      <c r="AVQ14" s="9"/>
      <c r="AVR14" s="9"/>
      <c r="AVS14" s="9"/>
      <c r="AVT14" s="9"/>
      <c r="AVU14" s="9"/>
      <c r="AVV14" s="9"/>
      <c r="AVW14" s="9"/>
      <c r="AVX14" s="9"/>
      <c r="AVY14" s="9"/>
      <c r="AVZ14" s="9"/>
      <c r="AWA14" s="9"/>
      <c r="AWB14" s="9"/>
      <c r="AWC14" s="9"/>
      <c r="AWD14" s="9"/>
      <c r="AWE14" s="9"/>
      <c r="AWF14" s="9"/>
      <c r="AWG14" s="9"/>
      <c r="AWH14" s="9"/>
      <c r="AWI14" s="9"/>
      <c r="AWJ14" s="9"/>
      <c r="AWK14" s="9"/>
      <c r="AWL14" s="9"/>
      <c r="AWM14" s="9"/>
      <c r="AWN14" s="9"/>
      <c r="AWO14" s="9"/>
      <c r="AWP14" s="9"/>
      <c r="AWQ14" s="9"/>
      <c r="AWR14" s="9"/>
      <c r="AWS14" s="9"/>
      <c r="AWT14" s="9"/>
      <c r="AWU14" s="9"/>
      <c r="AWV14" s="9"/>
      <c r="AWW14" s="9"/>
      <c r="AWX14" s="9"/>
      <c r="AWY14" s="9"/>
      <c r="AWZ14" s="9"/>
      <c r="AXA14" s="9"/>
      <c r="AXB14" s="9"/>
      <c r="AXC14" s="9"/>
      <c r="AXD14" s="9"/>
      <c r="AXE14" s="9"/>
      <c r="AXF14" s="9"/>
      <c r="AXG14" s="9"/>
      <c r="AXH14" s="9"/>
      <c r="AXI14" s="9"/>
      <c r="AXJ14" s="9"/>
      <c r="AXK14" s="9"/>
      <c r="AXL14" s="9"/>
      <c r="AXM14" s="9"/>
      <c r="AXN14" s="9"/>
      <c r="AXO14" s="9"/>
      <c r="AXP14" s="9"/>
      <c r="AXQ14" s="9"/>
      <c r="AXR14" s="9"/>
      <c r="AXS14" s="9"/>
      <c r="AXT14" s="9"/>
      <c r="AXU14" s="9"/>
      <c r="AXV14" s="9"/>
      <c r="AXW14" s="9"/>
      <c r="AXX14" s="9"/>
      <c r="AXY14" s="9"/>
      <c r="AXZ14" s="9"/>
      <c r="AYA14" s="9"/>
      <c r="AYB14" s="9"/>
      <c r="AYC14" s="9"/>
      <c r="AYD14" s="9"/>
      <c r="AYE14" s="9"/>
      <c r="AYF14" s="9"/>
      <c r="AYG14" s="9"/>
      <c r="AYH14" s="9"/>
      <c r="AYI14" s="9"/>
      <c r="AYJ14" s="9"/>
      <c r="AYK14" s="9"/>
      <c r="AYL14" s="9"/>
      <c r="AYM14" s="9"/>
      <c r="AYN14" s="9"/>
      <c r="AYO14" s="9"/>
      <c r="AYP14" s="9"/>
      <c r="AYQ14" s="9"/>
      <c r="AYR14" s="9"/>
      <c r="AYS14" s="9"/>
      <c r="AYT14" s="9"/>
      <c r="AYU14" s="9"/>
      <c r="AYV14" s="9"/>
      <c r="AYW14" s="9"/>
      <c r="AYX14" s="9"/>
      <c r="AYY14" s="9"/>
      <c r="AYZ14" s="9"/>
      <c r="AZA14" s="9"/>
      <c r="AZB14" s="9"/>
      <c r="AZC14" s="9"/>
      <c r="AZD14" s="9"/>
      <c r="AZE14" s="9"/>
      <c r="AZF14" s="9"/>
      <c r="AZG14" s="9"/>
      <c r="AZH14" s="9"/>
      <c r="AZI14" s="9"/>
      <c r="AZJ14" s="9"/>
      <c r="AZK14" s="9"/>
      <c r="AZL14" s="9"/>
      <c r="AZM14" s="9"/>
      <c r="AZN14" s="9"/>
      <c r="AZO14" s="9"/>
      <c r="AZP14" s="9"/>
      <c r="AZQ14" s="9"/>
      <c r="AZR14" s="9"/>
      <c r="AZS14" s="9"/>
      <c r="AZT14" s="9"/>
      <c r="AZU14" s="9"/>
      <c r="AZV14" s="9"/>
      <c r="AZW14" s="9"/>
      <c r="AZX14" s="9"/>
      <c r="AZY14" s="9"/>
      <c r="AZZ14" s="9"/>
      <c r="BAA14" s="9"/>
      <c r="BAB14" s="9"/>
      <c r="BAC14" s="9"/>
      <c r="BAD14" s="9"/>
      <c r="BAE14" s="9"/>
      <c r="BAF14" s="9"/>
      <c r="BAG14" s="9"/>
      <c r="BAH14" s="9"/>
      <c r="BAI14" s="9"/>
      <c r="BAJ14" s="9"/>
      <c r="BAK14" s="9"/>
      <c r="BAL14" s="9"/>
      <c r="BAM14" s="9"/>
      <c r="BAN14" s="9"/>
      <c r="BAO14" s="9"/>
      <c r="BAP14" s="9"/>
      <c r="BAQ14" s="9"/>
      <c r="BAR14" s="9"/>
      <c r="BAS14" s="9"/>
      <c r="BAT14" s="9"/>
      <c r="BAU14" s="9"/>
      <c r="BAV14" s="9"/>
      <c r="BAW14" s="9"/>
      <c r="BAX14" s="9"/>
      <c r="BAY14" s="9"/>
      <c r="BAZ14" s="9"/>
      <c r="BBA14" s="9"/>
      <c r="BBB14" s="9"/>
      <c r="BBC14" s="9"/>
      <c r="BBD14" s="9"/>
      <c r="BBE14" s="9"/>
      <c r="BBF14" s="9"/>
      <c r="BBG14" s="9"/>
      <c r="BBH14" s="9"/>
      <c r="BBI14" s="9"/>
      <c r="BBJ14" s="9"/>
      <c r="BBK14" s="9"/>
      <c r="BBL14" s="9"/>
      <c r="BBM14" s="9"/>
      <c r="BBN14" s="9"/>
      <c r="BBO14" s="9"/>
      <c r="BBP14" s="9"/>
      <c r="BBQ14" s="9"/>
      <c r="BBR14" s="9"/>
      <c r="BBS14" s="9"/>
      <c r="BBT14" s="9"/>
      <c r="BBU14" s="9"/>
      <c r="BBV14" s="9"/>
      <c r="BBW14" s="9"/>
      <c r="BBX14" s="9"/>
      <c r="BBY14" s="9"/>
      <c r="BBZ14" s="9"/>
      <c r="BCA14" s="9"/>
      <c r="BCB14" s="9"/>
      <c r="BCC14" s="9"/>
      <c r="BCD14" s="9"/>
      <c r="BCE14" s="9"/>
      <c r="BCF14" s="9"/>
      <c r="BCG14" s="9"/>
      <c r="BCH14" s="9"/>
      <c r="BCI14" s="9"/>
      <c r="BCJ14" s="9"/>
      <c r="BCK14" s="9"/>
      <c r="BCL14" s="9"/>
      <c r="BCM14" s="9"/>
      <c r="BCN14" s="9"/>
      <c r="BCO14" s="9"/>
      <c r="BCP14" s="9"/>
      <c r="BCQ14" s="9"/>
      <c r="BCR14" s="9"/>
      <c r="BCS14" s="9"/>
      <c r="BCT14" s="9"/>
      <c r="BCU14" s="9"/>
      <c r="BCV14" s="9"/>
      <c r="BCW14" s="9"/>
      <c r="BCX14" s="9"/>
      <c r="BCY14" s="9"/>
      <c r="BCZ14" s="9"/>
      <c r="BDA14" s="9"/>
      <c r="BDB14" s="9"/>
      <c r="BDC14" s="9"/>
      <c r="BDD14" s="9"/>
      <c r="BDE14" s="9"/>
      <c r="BDF14" s="9"/>
      <c r="BDG14" s="9"/>
      <c r="BDH14" s="9"/>
      <c r="BDI14" s="9"/>
      <c r="BDJ14" s="9"/>
      <c r="BDK14" s="9"/>
      <c r="BDL14" s="9"/>
      <c r="BDM14" s="9"/>
      <c r="BDN14" s="9"/>
      <c r="BDO14" s="9"/>
      <c r="BDP14" s="9"/>
      <c r="BDQ14" s="9"/>
      <c r="BDR14" s="9"/>
      <c r="BDS14" s="9"/>
      <c r="BDT14" s="9"/>
      <c r="BDU14" s="9"/>
      <c r="BDV14" s="9"/>
      <c r="BDW14" s="9"/>
      <c r="BDX14" s="9"/>
      <c r="BDY14" s="9"/>
      <c r="BDZ14" s="9"/>
      <c r="BEA14" s="9"/>
      <c r="BEB14" s="9"/>
      <c r="BEC14" s="9"/>
      <c r="BED14" s="9"/>
      <c r="BEE14" s="9"/>
      <c r="BEF14" s="9"/>
      <c r="BEG14" s="9"/>
      <c r="BEH14" s="9"/>
      <c r="BEI14" s="9"/>
      <c r="BEJ14" s="9"/>
      <c r="BEK14" s="9"/>
      <c r="BEL14" s="9"/>
      <c r="BEM14" s="9"/>
      <c r="BEN14" s="9"/>
      <c r="BEO14" s="9"/>
      <c r="BEP14" s="9"/>
      <c r="BEQ14" s="9"/>
      <c r="BER14" s="9"/>
      <c r="BES14" s="9"/>
      <c r="BET14" s="9"/>
      <c r="BEU14" s="9"/>
      <c r="BEV14" s="9"/>
      <c r="BEW14" s="9"/>
      <c r="BEX14" s="9"/>
      <c r="BEY14" s="9"/>
      <c r="BEZ14" s="9"/>
      <c r="BFA14" s="9"/>
      <c r="BFB14" s="9"/>
      <c r="BFC14" s="9"/>
      <c r="BFD14" s="9"/>
      <c r="BFE14" s="9"/>
      <c r="BFF14" s="9"/>
      <c r="BFG14" s="9"/>
      <c r="BFH14" s="9"/>
      <c r="BFI14" s="9"/>
      <c r="BFJ14" s="9"/>
      <c r="BFK14" s="9"/>
      <c r="BFL14" s="9"/>
      <c r="BFM14" s="9"/>
      <c r="BFN14" s="9"/>
      <c r="BFO14" s="9"/>
      <c r="BFP14" s="9"/>
      <c r="BFQ14" s="9"/>
      <c r="BFR14" s="9"/>
      <c r="BFS14" s="9"/>
      <c r="BFT14" s="9"/>
      <c r="BFU14" s="9"/>
      <c r="BFV14" s="9"/>
      <c r="BFW14" s="9"/>
      <c r="BFX14" s="9"/>
      <c r="BFY14" s="9"/>
      <c r="BFZ14" s="9"/>
      <c r="BGA14" s="9"/>
      <c r="BGB14" s="9"/>
      <c r="BGC14" s="9"/>
      <c r="BGD14" s="9"/>
      <c r="BGE14" s="9"/>
      <c r="BGF14" s="9"/>
      <c r="BGG14" s="9"/>
      <c r="BGH14" s="9"/>
      <c r="BGI14" s="9"/>
      <c r="BGJ14" s="9"/>
      <c r="BGK14" s="9"/>
      <c r="BGL14" s="9"/>
      <c r="BGM14" s="9"/>
      <c r="BGN14" s="9"/>
      <c r="BGO14" s="9"/>
      <c r="BGP14" s="9"/>
      <c r="BGQ14" s="9"/>
      <c r="BGR14" s="9"/>
      <c r="BGS14" s="9"/>
      <c r="BGT14" s="9"/>
      <c r="BGU14" s="9"/>
      <c r="BGV14" s="9"/>
      <c r="BGW14" s="9"/>
      <c r="BGX14" s="9"/>
      <c r="BGY14" s="9"/>
      <c r="BGZ14" s="9"/>
      <c r="BHA14" s="9"/>
      <c r="BHB14" s="9"/>
      <c r="BHC14" s="9"/>
      <c r="BHD14" s="9"/>
      <c r="BHE14" s="9"/>
      <c r="BHF14" s="9"/>
      <c r="BHG14" s="9"/>
      <c r="BHH14" s="9"/>
      <c r="BHI14" s="9"/>
      <c r="BHJ14" s="9"/>
      <c r="BHK14" s="9"/>
      <c r="BHL14" s="9"/>
      <c r="BHM14" s="9"/>
      <c r="BHN14" s="9"/>
      <c r="BHO14" s="9"/>
      <c r="BHP14" s="9"/>
      <c r="BHQ14" s="9"/>
      <c r="BHR14" s="9"/>
      <c r="BHS14" s="9"/>
      <c r="BHT14" s="9"/>
      <c r="BHU14" s="9"/>
      <c r="BHV14" s="9"/>
      <c r="BHW14" s="9"/>
      <c r="BHX14" s="9"/>
      <c r="BHY14" s="9"/>
      <c r="BHZ14" s="9"/>
      <c r="BIA14" s="9"/>
      <c r="BIB14" s="9"/>
      <c r="BIC14" s="9"/>
      <c r="BID14" s="9"/>
      <c r="BIE14" s="9"/>
      <c r="BIF14" s="9"/>
      <c r="BIG14" s="9"/>
      <c r="BIH14" s="9"/>
      <c r="BII14" s="9"/>
      <c r="BIJ14" s="9"/>
      <c r="BIK14" s="9"/>
      <c r="BIL14" s="9"/>
      <c r="BIM14" s="9"/>
      <c r="BIN14" s="9"/>
      <c r="BIO14" s="9"/>
      <c r="BIP14" s="9"/>
      <c r="BIQ14" s="9"/>
      <c r="BIR14" s="9"/>
      <c r="BIS14" s="9"/>
      <c r="BIT14" s="9"/>
      <c r="BIU14" s="9"/>
      <c r="BIV14" s="9"/>
      <c r="BIW14" s="9"/>
      <c r="BIX14" s="9"/>
      <c r="BIY14" s="9"/>
      <c r="BIZ14" s="9"/>
      <c r="BJA14" s="9"/>
      <c r="BJB14" s="9"/>
      <c r="BJC14" s="9"/>
      <c r="BJD14" s="9"/>
      <c r="BJE14" s="9"/>
      <c r="BJF14" s="9"/>
      <c r="BJG14" s="9"/>
      <c r="BJH14" s="9"/>
      <c r="BJI14" s="9"/>
      <c r="BJJ14" s="9"/>
      <c r="BJK14" s="9"/>
      <c r="BJL14" s="9"/>
      <c r="BJM14" s="9"/>
      <c r="BJN14" s="9"/>
      <c r="BJO14" s="9"/>
      <c r="BJP14" s="9"/>
      <c r="BJQ14" s="9"/>
      <c r="BJR14" s="9"/>
      <c r="BJS14" s="9"/>
      <c r="BJT14" s="9"/>
      <c r="BJU14" s="9"/>
      <c r="BJV14" s="9"/>
      <c r="BJW14" s="9"/>
      <c r="BJX14" s="9"/>
      <c r="BJY14" s="9"/>
      <c r="BJZ14" s="9"/>
      <c r="BKA14" s="9"/>
      <c r="BKB14" s="9"/>
      <c r="BKC14" s="9"/>
      <c r="BKD14" s="9"/>
      <c r="BKE14" s="9"/>
      <c r="BKF14" s="9"/>
      <c r="BKG14" s="9"/>
      <c r="BKH14" s="9"/>
      <c r="BKI14" s="9"/>
      <c r="BKJ14" s="9"/>
      <c r="BKK14" s="9"/>
      <c r="BKL14" s="9"/>
      <c r="BKM14" s="9"/>
      <c r="BKN14" s="9"/>
      <c r="BKO14" s="9"/>
      <c r="BKP14" s="9"/>
      <c r="BKQ14" s="9"/>
      <c r="BKR14" s="9"/>
      <c r="BKS14" s="9"/>
      <c r="BKT14" s="9"/>
      <c r="BKU14" s="9"/>
      <c r="BKV14" s="9"/>
      <c r="BKW14" s="9"/>
      <c r="BKX14" s="9"/>
      <c r="BKY14" s="9"/>
      <c r="BKZ14" s="9"/>
      <c r="BLA14" s="9"/>
      <c r="BLB14" s="9"/>
      <c r="BLC14" s="9"/>
      <c r="BLD14" s="9"/>
      <c r="BLE14" s="9"/>
      <c r="BLF14" s="9"/>
      <c r="BLG14" s="9"/>
      <c r="BLH14" s="9"/>
      <c r="BLI14" s="9"/>
      <c r="BLJ14" s="9"/>
      <c r="BLK14" s="9"/>
      <c r="BLL14" s="9"/>
      <c r="BLM14" s="9"/>
      <c r="BLN14" s="9"/>
      <c r="BLO14" s="9"/>
      <c r="BLP14" s="9"/>
      <c r="BLQ14" s="9"/>
      <c r="BLR14" s="9"/>
      <c r="BLS14" s="9"/>
      <c r="BLT14" s="9"/>
      <c r="BLU14" s="9"/>
      <c r="BLV14" s="9"/>
      <c r="BLW14" s="9"/>
      <c r="BLX14" s="9"/>
      <c r="BLY14" s="9"/>
      <c r="BLZ14" s="9"/>
      <c r="BMA14" s="9"/>
      <c r="BMB14" s="9"/>
      <c r="BMC14" s="9"/>
      <c r="BMD14" s="9"/>
      <c r="BME14" s="9"/>
      <c r="BMF14" s="9"/>
      <c r="BMG14" s="9"/>
      <c r="BMH14" s="9"/>
      <c r="BMI14" s="9"/>
      <c r="BMJ14" s="9"/>
      <c r="BMK14" s="9"/>
      <c r="BML14" s="9"/>
      <c r="BMM14" s="9"/>
      <c r="BMN14" s="9"/>
      <c r="BMO14" s="9"/>
      <c r="BMP14" s="9"/>
      <c r="BMQ14" s="9"/>
      <c r="BMR14" s="9"/>
      <c r="BMS14" s="9"/>
      <c r="BMT14" s="9"/>
      <c r="BMU14" s="9"/>
      <c r="BMV14" s="9"/>
      <c r="BMW14" s="9"/>
      <c r="BMX14" s="9"/>
      <c r="BMY14" s="9"/>
      <c r="BMZ14" s="9"/>
      <c r="BNA14" s="9"/>
      <c r="BNB14" s="9"/>
      <c r="BNC14" s="9"/>
      <c r="BND14" s="9"/>
      <c r="BNE14" s="9"/>
      <c r="BNF14" s="9"/>
      <c r="BNG14" s="9"/>
      <c r="BNH14" s="9"/>
      <c r="BNI14" s="9"/>
      <c r="BNJ14" s="9"/>
      <c r="BNK14" s="9"/>
      <c r="BNL14" s="9"/>
      <c r="BNM14" s="9"/>
      <c r="BNN14" s="9"/>
      <c r="BNO14" s="9"/>
      <c r="BNP14" s="9"/>
      <c r="BNQ14" s="9"/>
      <c r="BNR14" s="9"/>
      <c r="BNS14" s="9"/>
      <c r="BNT14" s="9"/>
      <c r="BNU14" s="9"/>
      <c r="BNV14" s="9"/>
      <c r="BNW14" s="9"/>
      <c r="BNX14" s="9"/>
      <c r="BNY14" s="9"/>
      <c r="BNZ14" s="9"/>
      <c r="BOA14" s="9"/>
      <c r="BOB14" s="9"/>
      <c r="BOC14" s="9"/>
      <c r="BOD14" s="9"/>
      <c r="BOE14" s="9"/>
      <c r="BOF14" s="9"/>
      <c r="BOG14" s="9"/>
      <c r="BOH14" s="9"/>
      <c r="BOI14" s="9"/>
      <c r="BOJ14" s="9"/>
      <c r="BOK14" s="9"/>
      <c r="BOL14" s="9"/>
      <c r="BOM14" s="9"/>
      <c r="BON14" s="9"/>
      <c r="BOO14" s="9"/>
      <c r="BOP14" s="9"/>
      <c r="BOQ14" s="9"/>
      <c r="BOR14" s="9"/>
      <c r="BOS14" s="9"/>
      <c r="BOT14" s="9"/>
      <c r="BOU14" s="9"/>
      <c r="BOV14" s="9"/>
      <c r="BOW14" s="9"/>
      <c r="BOX14" s="9"/>
      <c r="BOY14" s="9"/>
      <c r="BOZ14" s="9"/>
      <c r="BPA14" s="9"/>
      <c r="BPB14" s="9"/>
      <c r="BPC14" s="9"/>
      <c r="BPD14" s="9"/>
      <c r="BPE14" s="9"/>
      <c r="BPF14" s="9"/>
      <c r="BPG14" s="9"/>
      <c r="BPH14" s="9"/>
      <c r="BPI14" s="9"/>
      <c r="BPJ14" s="9"/>
      <c r="BPK14" s="9"/>
      <c r="BPL14" s="9"/>
      <c r="BPM14" s="9"/>
      <c r="BPN14" s="9"/>
      <c r="BPO14" s="9"/>
      <c r="BPP14" s="9"/>
      <c r="BPQ14" s="9"/>
      <c r="BPR14" s="9"/>
      <c r="BPS14" s="9"/>
      <c r="BPT14" s="9"/>
      <c r="BPU14" s="9"/>
      <c r="BPV14" s="9"/>
      <c r="BPW14" s="9"/>
      <c r="BPX14" s="9"/>
      <c r="BPY14" s="9"/>
      <c r="BPZ14" s="9"/>
      <c r="BQA14" s="9"/>
      <c r="BQB14" s="9"/>
      <c r="BQC14" s="9"/>
      <c r="BQD14" s="9"/>
      <c r="BQE14" s="9"/>
      <c r="BQF14" s="9"/>
      <c r="BQG14" s="9"/>
      <c r="BQH14" s="9"/>
      <c r="BQI14" s="9"/>
      <c r="BQJ14" s="9"/>
      <c r="BQK14" s="9"/>
      <c r="BQL14" s="9"/>
      <c r="BQM14" s="9"/>
      <c r="BQN14" s="9"/>
      <c r="BQO14" s="9"/>
      <c r="BQP14" s="9"/>
      <c r="BQQ14" s="9"/>
      <c r="BQR14" s="9"/>
      <c r="BQS14" s="9"/>
      <c r="BQT14" s="9"/>
      <c r="BQU14" s="9"/>
      <c r="BQV14" s="9"/>
      <c r="BQW14" s="9"/>
      <c r="BQX14" s="9"/>
      <c r="BQY14" s="9"/>
      <c r="BQZ14" s="9"/>
      <c r="BRA14" s="9"/>
      <c r="BRB14" s="9"/>
      <c r="BRC14" s="9"/>
      <c r="BRD14" s="9"/>
      <c r="BRE14" s="9"/>
      <c r="BRF14" s="9"/>
      <c r="BRG14" s="9"/>
      <c r="BRH14" s="9"/>
      <c r="BRI14" s="9"/>
      <c r="BRJ14" s="9"/>
      <c r="BRK14" s="9"/>
      <c r="BRL14" s="9"/>
      <c r="BRM14" s="9"/>
      <c r="BRN14" s="9"/>
      <c r="BRO14" s="9"/>
      <c r="BRP14" s="9"/>
      <c r="BRQ14" s="9"/>
      <c r="BRR14" s="9"/>
      <c r="BRS14" s="9"/>
      <c r="BRT14" s="9"/>
      <c r="BRU14" s="9"/>
      <c r="BRV14" s="9"/>
      <c r="BRW14" s="9"/>
      <c r="BRX14" s="9"/>
      <c r="BRY14" s="9"/>
      <c r="BRZ14" s="9"/>
      <c r="BSA14" s="9"/>
      <c r="BSB14" s="9"/>
      <c r="BSC14" s="9"/>
      <c r="BSD14" s="9"/>
      <c r="BSE14" s="9"/>
      <c r="BSF14" s="9"/>
      <c r="BSG14" s="9"/>
      <c r="BSH14" s="9"/>
      <c r="BSI14" s="9"/>
      <c r="BSJ14" s="9"/>
      <c r="BSK14" s="9"/>
      <c r="BSL14" s="9"/>
      <c r="BSM14" s="9"/>
      <c r="BSN14" s="9"/>
      <c r="BSO14" s="9"/>
      <c r="BSP14" s="9"/>
      <c r="BSQ14" s="9"/>
      <c r="BSR14" s="9"/>
      <c r="BSS14" s="9"/>
      <c r="BST14" s="9"/>
      <c r="BSU14" s="9"/>
      <c r="BSV14" s="9"/>
      <c r="BSW14" s="9"/>
      <c r="BSX14" s="9"/>
      <c r="BSY14" s="9"/>
      <c r="BSZ14" s="9"/>
      <c r="BTA14" s="9"/>
      <c r="BTB14" s="9"/>
      <c r="BTC14" s="9"/>
      <c r="BTD14" s="9"/>
      <c r="BTE14" s="9"/>
      <c r="BTF14" s="9"/>
      <c r="BTG14" s="9"/>
      <c r="BTH14" s="9"/>
      <c r="BTI14" s="9"/>
      <c r="BTJ14" s="9"/>
      <c r="BTK14" s="9"/>
      <c r="BTL14" s="9"/>
      <c r="BTM14" s="9"/>
      <c r="BTN14" s="9"/>
      <c r="BTO14" s="9"/>
      <c r="BTP14" s="9"/>
      <c r="BTQ14" s="9"/>
      <c r="BTR14" s="9"/>
      <c r="BTS14" s="9"/>
      <c r="BTT14" s="9"/>
      <c r="BTU14" s="9"/>
      <c r="BTV14" s="9"/>
      <c r="BTW14" s="9"/>
      <c r="BTX14" s="9"/>
      <c r="BTY14" s="9"/>
      <c r="BTZ14" s="9"/>
      <c r="BUA14" s="9"/>
      <c r="BUB14" s="9"/>
      <c r="BUC14" s="9"/>
      <c r="BUD14" s="9"/>
      <c r="BUE14" s="9"/>
      <c r="BUF14" s="9"/>
      <c r="BUG14" s="9"/>
      <c r="BUH14" s="9"/>
      <c r="BUI14" s="9"/>
      <c r="BUJ14" s="9"/>
      <c r="BUK14" s="9"/>
      <c r="BUL14" s="9"/>
      <c r="BUM14" s="9"/>
      <c r="BUN14" s="9"/>
      <c r="BUO14" s="9"/>
      <c r="BUP14" s="9"/>
      <c r="BUQ14" s="9"/>
      <c r="BUR14" s="9"/>
      <c r="BUS14" s="9"/>
      <c r="BUT14" s="9"/>
      <c r="BUU14" s="9"/>
      <c r="BUV14" s="9"/>
      <c r="BUW14" s="9"/>
      <c r="BUX14" s="9"/>
      <c r="BUY14" s="9"/>
      <c r="BUZ14" s="9"/>
      <c r="BVA14" s="9"/>
      <c r="BVB14" s="9"/>
      <c r="BVC14" s="9"/>
      <c r="BVD14" s="9"/>
      <c r="BVE14" s="9"/>
      <c r="BVF14" s="9"/>
      <c r="BVG14" s="9"/>
      <c r="BVH14" s="9"/>
      <c r="BVI14" s="9"/>
      <c r="BVJ14" s="9"/>
      <c r="BVK14" s="9"/>
      <c r="BVL14" s="9"/>
      <c r="BVM14" s="9"/>
      <c r="BVN14" s="9"/>
      <c r="BVO14" s="9"/>
      <c r="BVP14" s="9"/>
      <c r="BVQ14" s="9"/>
      <c r="BVR14" s="9"/>
      <c r="BVS14" s="9"/>
      <c r="BVT14" s="9"/>
      <c r="BVU14" s="9"/>
      <c r="BVV14" s="9"/>
      <c r="BVW14" s="9"/>
      <c r="BVX14" s="9"/>
      <c r="BVY14" s="9"/>
      <c r="BVZ14" s="9"/>
      <c r="BWA14" s="9"/>
      <c r="BWB14" s="9"/>
      <c r="BWC14" s="9"/>
      <c r="BWD14" s="9"/>
      <c r="BWE14" s="9"/>
      <c r="BWF14" s="9"/>
      <c r="BWG14" s="9"/>
      <c r="BWH14" s="9"/>
      <c r="BWI14" s="9"/>
      <c r="BWJ14" s="9"/>
      <c r="BWK14" s="9"/>
      <c r="BWL14" s="9"/>
      <c r="BWM14" s="9"/>
      <c r="BWN14" s="9"/>
      <c r="BWO14" s="9"/>
      <c r="BWP14" s="9"/>
      <c r="BWQ14" s="9"/>
      <c r="BWR14" s="9"/>
      <c r="BWS14" s="9"/>
      <c r="BWT14" s="9"/>
      <c r="BWU14" s="9"/>
      <c r="BWV14" s="9"/>
      <c r="BWW14" s="9"/>
      <c r="BWX14" s="9"/>
      <c r="BWY14" s="9"/>
      <c r="BWZ14" s="9"/>
      <c r="BXA14" s="9"/>
      <c r="BXB14" s="9"/>
      <c r="BXC14" s="9"/>
      <c r="BXD14" s="9"/>
      <c r="BXE14" s="9"/>
      <c r="BXF14" s="9"/>
      <c r="BXG14" s="9"/>
      <c r="BXH14" s="9"/>
      <c r="BXI14" s="9"/>
      <c r="BXJ14" s="9"/>
      <c r="BXK14" s="9"/>
      <c r="BXL14" s="9"/>
      <c r="BXM14" s="9"/>
      <c r="BXN14" s="9"/>
      <c r="BXO14" s="9"/>
      <c r="BXP14" s="9"/>
      <c r="BXQ14" s="9"/>
      <c r="BXR14" s="9"/>
      <c r="BXS14" s="9"/>
      <c r="BXT14" s="9"/>
      <c r="BXU14" s="9"/>
      <c r="BXV14" s="9"/>
      <c r="BXW14" s="9"/>
      <c r="BXX14" s="9"/>
      <c r="BXY14" s="9"/>
      <c r="BXZ14" s="9"/>
      <c r="BYA14" s="9"/>
      <c r="BYB14" s="9"/>
      <c r="BYC14" s="9"/>
      <c r="BYD14" s="9"/>
      <c r="BYE14" s="9"/>
      <c r="BYF14" s="9"/>
      <c r="BYG14" s="9"/>
      <c r="BYH14" s="9"/>
      <c r="BYI14" s="9"/>
      <c r="BYJ14" s="9"/>
      <c r="BYK14" s="9"/>
      <c r="BYL14" s="9"/>
      <c r="BYM14" s="9"/>
      <c r="BYN14" s="9"/>
      <c r="BYO14" s="9"/>
      <c r="BYP14" s="9"/>
      <c r="BYQ14" s="9"/>
      <c r="BYR14" s="9"/>
      <c r="BYS14" s="9"/>
      <c r="BYT14" s="9"/>
      <c r="BYU14" s="9"/>
      <c r="BYV14" s="9"/>
      <c r="BYW14" s="9"/>
      <c r="BYX14" s="9"/>
      <c r="BYY14" s="9"/>
      <c r="BYZ14" s="9"/>
      <c r="BZA14" s="9"/>
      <c r="BZB14" s="9"/>
      <c r="BZC14" s="9"/>
      <c r="BZD14" s="9"/>
      <c r="BZE14" s="9"/>
      <c r="BZF14" s="9"/>
      <c r="BZG14" s="9"/>
      <c r="BZH14" s="9"/>
      <c r="BZI14" s="9"/>
      <c r="BZJ14" s="9"/>
      <c r="BZK14" s="9"/>
      <c r="BZL14" s="9"/>
      <c r="BZM14" s="9"/>
      <c r="BZN14" s="9"/>
      <c r="BZO14" s="9"/>
      <c r="BZP14" s="9"/>
      <c r="BZQ14" s="9"/>
      <c r="BZR14" s="9"/>
      <c r="BZS14" s="9"/>
      <c r="BZT14" s="9"/>
      <c r="BZU14" s="9"/>
      <c r="BZV14" s="9"/>
      <c r="BZW14" s="9"/>
      <c r="BZX14" s="9"/>
      <c r="BZY14" s="9"/>
      <c r="BZZ14" s="9"/>
      <c r="CAA14" s="9"/>
      <c r="CAB14" s="9"/>
      <c r="CAC14" s="9"/>
      <c r="CAD14" s="9"/>
      <c r="CAE14" s="9"/>
      <c r="CAF14" s="9"/>
      <c r="CAG14" s="9"/>
      <c r="CAH14" s="9"/>
      <c r="CAI14" s="9"/>
      <c r="CAJ14" s="9"/>
      <c r="CAK14" s="9"/>
      <c r="CAL14" s="9"/>
      <c r="CAM14" s="9"/>
      <c r="CAN14" s="9"/>
      <c r="CAO14" s="9"/>
      <c r="CAP14" s="9"/>
      <c r="CAQ14" s="9"/>
      <c r="CAR14" s="9"/>
      <c r="CAS14" s="9"/>
      <c r="CAT14" s="9"/>
      <c r="CAU14" s="9"/>
      <c r="CAV14" s="9"/>
      <c r="CAW14" s="9"/>
      <c r="CAX14" s="9"/>
      <c r="CAY14" s="9"/>
      <c r="CAZ14" s="9"/>
      <c r="CBA14" s="9"/>
      <c r="CBB14" s="9"/>
      <c r="CBC14" s="9"/>
      <c r="CBD14" s="9"/>
      <c r="CBE14" s="9"/>
      <c r="CBF14" s="9"/>
      <c r="CBG14" s="9"/>
      <c r="CBH14" s="9"/>
      <c r="CBI14" s="9"/>
      <c r="CBJ14" s="9"/>
      <c r="CBK14" s="9"/>
      <c r="CBL14" s="9"/>
      <c r="CBM14" s="9"/>
      <c r="CBN14" s="9"/>
      <c r="CBO14" s="9"/>
      <c r="CBP14" s="9"/>
      <c r="CBQ14" s="9"/>
      <c r="CBR14" s="9"/>
      <c r="CBS14" s="9"/>
      <c r="CBT14" s="9"/>
      <c r="CBU14" s="9"/>
      <c r="CBV14" s="9"/>
      <c r="CBW14" s="9"/>
      <c r="CBX14" s="9"/>
      <c r="CBY14" s="9"/>
      <c r="CBZ14" s="9"/>
      <c r="CCA14" s="9"/>
      <c r="CCB14" s="9"/>
      <c r="CCC14" s="9"/>
      <c r="CCD14" s="9"/>
      <c r="CCE14" s="9"/>
      <c r="CCF14" s="9"/>
      <c r="CCG14" s="9"/>
      <c r="CCH14" s="9"/>
      <c r="CCI14" s="9"/>
      <c r="CCJ14" s="9"/>
      <c r="CCK14" s="9"/>
      <c r="CCL14" s="9"/>
      <c r="CCM14" s="9"/>
      <c r="CCN14" s="9"/>
      <c r="CCO14" s="9"/>
      <c r="CCP14" s="9"/>
      <c r="CCQ14" s="9"/>
      <c r="CCR14" s="9"/>
      <c r="CCS14" s="9"/>
      <c r="CCT14" s="9"/>
      <c r="CCU14" s="9"/>
      <c r="CCV14" s="9"/>
      <c r="CCW14" s="9"/>
      <c r="CCX14" s="9"/>
      <c r="CCY14" s="9"/>
      <c r="CCZ14" s="9"/>
      <c r="CDA14" s="9"/>
      <c r="CDB14" s="9"/>
      <c r="CDC14" s="9"/>
      <c r="CDD14" s="9"/>
      <c r="CDE14" s="9"/>
      <c r="CDF14" s="9"/>
      <c r="CDG14" s="9"/>
      <c r="CDH14" s="9"/>
      <c r="CDI14" s="9"/>
      <c r="CDJ14" s="9"/>
      <c r="CDK14" s="9"/>
      <c r="CDL14" s="9"/>
      <c r="CDM14" s="9"/>
      <c r="CDN14" s="9"/>
      <c r="CDO14" s="9"/>
      <c r="CDP14" s="9"/>
      <c r="CDQ14" s="9"/>
      <c r="CDR14" s="9"/>
      <c r="CDS14" s="9"/>
      <c r="CDT14" s="9"/>
      <c r="CDU14" s="9"/>
      <c r="CDV14" s="9"/>
      <c r="CDW14" s="9"/>
      <c r="CDX14" s="9"/>
      <c r="CDY14" s="9"/>
      <c r="CDZ14" s="9"/>
      <c r="CEA14" s="9"/>
      <c r="CEB14" s="9"/>
      <c r="CEC14" s="9"/>
      <c r="CED14" s="9"/>
      <c r="CEE14" s="9"/>
      <c r="CEF14" s="9"/>
      <c r="CEG14" s="9"/>
      <c r="CEH14" s="9"/>
      <c r="CEI14" s="9"/>
      <c r="CEJ14" s="9"/>
      <c r="CEK14" s="9"/>
      <c r="CEL14" s="9"/>
      <c r="CEM14" s="9"/>
      <c r="CEN14" s="9"/>
      <c r="CEO14" s="9"/>
      <c r="CEP14" s="9"/>
      <c r="CEQ14" s="9"/>
      <c r="CER14" s="9"/>
      <c r="CES14" s="9"/>
      <c r="CET14" s="9"/>
      <c r="CEU14" s="9"/>
      <c r="CEV14" s="9"/>
      <c r="CEW14" s="9"/>
      <c r="CEX14" s="9"/>
      <c r="CEY14" s="9"/>
      <c r="CEZ14" s="9"/>
      <c r="CFA14" s="9"/>
      <c r="CFB14" s="9"/>
      <c r="CFC14" s="9"/>
      <c r="CFD14" s="9"/>
      <c r="CFE14" s="9"/>
      <c r="CFF14" s="9"/>
      <c r="CFG14" s="9"/>
      <c r="CFH14" s="9"/>
      <c r="CFI14" s="9"/>
      <c r="CFJ14" s="9"/>
      <c r="CFK14" s="9"/>
      <c r="CFL14" s="9"/>
      <c r="CFM14" s="9"/>
      <c r="CFN14" s="9"/>
      <c r="CFO14" s="9"/>
      <c r="CFP14" s="9"/>
      <c r="CFQ14" s="9"/>
      <c r="CFR14" s="9"/>
      <c r="CFS14" s="9"/>
      <c r="CFT14" s="9"/>
      <c r="CFU14" s="9"/>
      <c r="CFV14" s="9"/>
      <c r="CFW14" s="9"/>
      <c r="CFX14" s="9"/>
      <c r="CFY14" s="9"/>
      <c r="CFZ14" s="9"/>
      <c r="CGA14" s="9"/>
      <c r="CGB14" s="9"/>
      <c r="CGC14" s="9"/>
      <c r="CGD14" s="9"/>
      <c r="CGE14" s="9"/>
      <c r="CGF14" s="9"/>
      <c r="CGG14" s="9"/>
      <c r="CGH14" s="9"/>
      <c r="CGI14" s="9"/>
      <c r="CGJ14" s="9"/>
      <c r="CGK14" s="9"/>
      <c r="CGL14" s="9"/>
      <c r="CGM14" s="9"/>
      <c r="CGN14" s="9"/>
      <c r="CGO14" s="9"/>
      <c r="CGP14" s="9"/>
      <c r="CGQ14" s="9"/>
      <c r="CGR14" s="9"/>
      <c r="CGS14" s="9"/>
      <c r="CGT14" s="9"/>
      <c r="CGU14" s="9"/>
      <c r="CGV14" s="9"/>
      <c r="CGW14" s="9"/>
      <c r="CGX14" s="9"/>
      <c r="CGY14" s="9"/>
      <c r="CGZ14" s="9"/>
      <c r="CHA14" s="9"/>
      <c r="CHB14" s="9"/>
      <c r="CHC14" s="9"/>
    </row>
    <row r="15" spans="1:2239" ht="20.25">
      <c r="A15" s="254">
        <v>12020437</v>
      </c>
      <c r="B15" s="165" t="s">
        <v>543</v>
      </c>
      <c r="C15" s="168">
        <f>SUM(C16:C17)</f>
        <v>372000000</v>
      </c>
      <c r="D15" s="166">
        <f>SUM(D16:D17)</f>
        <v>372000000</v>
      </c>
      <c r="E15" s="262">
        <f>SUM(E16:E17)</f>
        <v>197433042.93000001</v>
      </c>
      <c r="F15" s="262">
        <f>SUM(F16:F17)</f>
        <v>259159179.30000001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9"/>
      <c r="NJ15" s="9"/>
      <c r="NK15" s="9"/>
      <c r="NL15" s="9"/>
      <c r="NM15" s="9"/>
      <c r="NN15" s="9"/>
      <c r="NO15" s="9"/>
      <c r="NP15" s="9"/>
      <c r="NQ15" s="9"/>
      <c r="NR15" s="9"/>
      <c r="NS15" s="9"/>
      <c r="NT15" s="9"/>
      <c r="NU15" s="9"/>
      <c r="NV15" s="9"/>
      <c r="NW15" s="9"/>
      <c r="NX15" s="9"/>
      <c r="NY15" s="9"/>
      <c r="NZ15" s="9"/>
      <c r="OA15" s="9"/>
      <c r="OB15" s="9"/>
      <c r="OC15" s="9"/>
      <c r="OD15" s="9"/>
      <c r="OE15" s="9"/>
      <c r="OF15" s="9"/>
      <c r="OG15" s="9"/>
      <c r="OH15" s="9"/>
      <c r="OI15" s="9"/>
      <c r="OJ15" s="9"/>
      <c r="OK15" s="9"/>
      <c r="OL15" s="9"/>
      <c r="OM15" s="9"/>
      <c r="ON15" s="9"/>
      <c r="OO15" s="9"/>
      <c r="OP15" s="9"/>
      <c r="OQ15" s="9"/>
      <c r="OR15" s="9"/>
      <c r="OS15" s="9"/>
      <c r="OT15" s="9"/>
      <c r="OU15" s="9"/>
      <c r="OV15" s="9"/>
      <c r="OW15" s="9"/>
      <c r="OX15" s="9"/>
      <c r="OY15" s="9"/>
      <c r="OZ15" s="9"/>
      <c r="PA15" s="9"/>
      <c r="PB15" s="9"/>
      <c r="PC15" s="9"/>
      <c r="PD15" s="9"/>
      <c r="PE15" s="9"/>
      <c r="PF15" s="9"/>
      <c r="PG15" s="9"/>
      <c r="PH15" s="9"/>
      <c r="PI15" s="9"/>
      <c r="PJ15" s="9"/>
      <c r="PK15" s="9"/>
      <c r="PL15" s="9"/>
      <c r="PM15" s="9"/>
      <c r="PN15" s="9"/>
      <c r="PO15" s="9"/>
      <c r="PP15" s="9"/>
      <c r="PQ15" s="9"/>
      <c r="PR15" s="9"/>
      <c r="PS15" s="9"/>
      <c r="PT15" s="9"/>
      <c r="PU15" s="9"/>
      <c r="PV15" s="9"/>
      <c r="PW15" s="9"/>
      <c r="PX15" s="9"/>
      <c r="PY15" s="9"/>
      <c r="PZ15" s="9"/>
      <c r="QA15" s="9"/>
      <c r="QB15" s="9"/>
      <c r="QC15" s="9"/>
      <c r="QD15" s="9"/>
      <c r="QE15" s="9"/>
      <c r="QF15" s="9"/>
      <c r="QG15" s="9"/>
      <c r="QH15" s="9"/>
      <c r="QI15" s="9"/>
      <c r="QJ15" s="9"/>
      <c r="QK15" s="9"/>
      <c r="QL15" s="9"/>
      <c r="QM15" s="9"/>
      <c r="QN15" s="9"/>
      <c r="QO15" s="9"/>
      <c r="QP15" s="9"/>
      <c r="QQ15" s="9"/>
      <c r="QR15" s="9"/>
      <c r="QS15" s="9"/>
      <c r="QT15" s="9"/>
      <c r="QU15" s="9"/>
      <c r="QV15" s="9"/>
      <c r="QW15" s="9"/>
      <c r="QX15" s="9"/>
      <c r="QY15" s="9"/>
      <c r="QZ15" s="9"/>
      <c r="RA15" s="9"/>
      <c r="RB15" s="9"/>
      <c r="RC15" s="9"/>
      <c r="RD15" s="9"/>
      <c r="RE15" s="9"/>
      <c r="RF15" s="9"/>
      <c r="RG15" s="9"/>
      <c r="RH15" s="9"/>
      <c r="RI15" s="9"/>
      <c r="RJ15" s="9"/>
      <c r="RK15" s="9"/>
      <c r="RL15" s="9"/>
      <c r="RM15" s="9"/>
      <c r="RN15" s="9"/>
      <c r="RO15" s="9"/>
      <c r="RP15" s="9"/>
      <c r="RQ15" s="9"/>
      <c r="RR15" s="9"/>
      <c r="RS15" s="9"/>
      <c r="RT15" s="9"/>
      <c r="RU15" s="9"/>
      <c r="RV15" s="9"/>
      <c r="RW15" s="9"/>
      <c r="RX15" s="9"/>
      <c r="RY15" s="9"/>
      <c r="RZ15" s="9"/>
      <c r="SA15" s="9"/>
      <c r="SB15" s="9"/>
      <c r="SC15" s="9"/>
      <c r="SD15" s="9"/>
      <c r="SE15" s="9"/>
      <c r="SF15" s="9"/>
      <c r="SG15" s="9"/>
      <c r="SH15" s="9"/>
      <c r="SI15" s="9"/>
      <c r="SJ15" s="9"/>
      <c r="SK15" s="9"/>
      <c r="SL15" s="9"/>
      <c r="SM15" s="9"/>
      <c r="SN15" s="9"/>
      <c r="SO15" s="9"/>
      <c r="SP15" s="9"/>
      <c r="SQ15" s="9"/>
      <c r="SR15" s="9"/>
      <c r="SS15" s="9"/>
      <c r="ST15" s="9"/>
      <c r="SU15" s="9"/>
      <c r="SV15" s="9"/>
      <c r="SW15" s="9"/>
      <c r="SX15" s="9"/>
      <c r="SY15" s="9"/>
      <c r="SZ15" s="9"/>
      <c r="TA15" s="9"/>
      <c r="TB15" s="9"/>
      <c r="TC15" s="9"/>
      <c r="TD15" s="9"/>
      <c r="TE15" s="9"/>
      <c r="TF15" s="9"/>
      <c r="TG15" s="9"/>
      <c r="TH15" s="9"/>
      <c r="TI15" s="9"/>
      <c r="TJ15" s="9"/>
      <c r="TK15" s="9"/>
      <c r="TL15" s="9"/>
      <c r="TM15" s="9"/>
      <c r="TN15" s="9"/>
      <c r="TO15" s="9"/>
      <c r="TP15" s="9"/>
      <c r="TQ15" s="9"/>
      <c r="TR15" s="9"/>
      <c r="TS15" s="9"/>
      <c r="TT15" s="9"/>
      <c r="TU15" s="9"/>
      <c r="TV15" s="9"/>
      <c r="TW15" s="9"/>
      <c r="TX15" s="9"/>
      <c r="TY15" s="9"/>
      <c r="TZ15" s="9"/>
      <c r="UA15" s="9"/>
      <c r="UB15" s="9"/>
      <c r="UC15" s="9"/>
      <c r="UD15" s="9"/>
      <c r="UE15" s="9"/>
      <c r="UF15" s="9"/>
      <c r="UG15" s="9"/>
      <c r="UH15" s="9"/>
      <c r="UI15" s="9"/>
      <c r="UJ15" s="9"/>
      <c r="UK15" s="9"/>
      <c r="UL15" s="9"/>
      <c r="UM15" s="9"/>
      <c r="UN15" s="9"/>
      <c r="UO15" s="9"/>
      <c r="UP15" s="9"/>
      <c r="UQ15" s="9"/>
      <c r="UR15" s="9"/>
      <c r="US15" s="9"/>
      <c r="UT15" s="9"/>
      <c r="UU15" s="9"/>
      <c r="UV15" s="9"/>
      <c r="UW15" s="9"/>
      <c r="UX15" s="9"/>
      <c r="UY15" s="9"/>
      <c r="UZ15" s="9"/>
      <c r="VA15" s="9"/>
      <c r="VB15" s="9"/>
      <c r="VC15" s="9"/>
      <c r="VD15" s="9"/>
      <c r="VE15" s="9"/>
      <c r="VF15" s="9"/>
      <c r="VG15" s="9"/>
      <c r="VH15" s="9"/>
      <c r="VI15" s="9"/>
      <c r="VJ15" s="9"/>
      <c r="VK15" s="9"/>
      <c r="VL15" s="9"/>
      <c r="VM15" s="9"/>
      <c r="VN15" s="9"/>
      <c r="VO15" s="9"/>
      <c r="VP15" s="9"/>
      <c r="VQ15" s="9"/>
      <c r="VR15" s="9"/>
      <c r="VS15" s="9"/>
      <c r="VT15" s="9"/>
      <c r="VU15" s="9"/>
      <c r="VV15" s="9"/>
      <c r="VW15" s="9"/>
      <c r="VX15" s="9"/>
      <c r="VY15" s="9"/>
      <c r="VZ15" s="9"/>
      <c r="WA15" s="9"/>
      <c r="WB15" s="9"/>
      <c r="WC15" s="9"/>
      <c r="WD15" s="9"/>
      <c r="WE15" s="9"/>
      <c r="WF15" s="9"/>
      <c r="WG15" s="9"/>
      <c r="WH15" s="9"/>
      <c r="WI15" s="9"/>
      <c r="WJ15" s="9"/>
      <c r="WK15" s="9"/>
      <c r="WL15" s="9"/>
      <c r="WM15" s="9"/>
      <c r="WN15" s="9"/>
      <c r="WO15" s="9"/>
      <c r="WP15" s="9"/>
      <c r="WQ15" s="9"/>
      <c r="WR15" s="9"/>
      <c r="WS15" s="9"/>
      <c r="WT15" s="9"/>
      <c r="WU15" s="9"/>
      <c r="WV15" s="9"/>
      <c r="WW15" s="9"/>
      <c r="WX15" s="9"/>
      <c r="WY15" s="9"/>
      <c r="WZ15" s="9"/>
      <c r="XA15" s="9"/>
      <c r="XB15" s="9"/>
      <c r="XC15" s="9"/>
      <c r="XD15" s="9"/>
      <c r="XE15" s="9"/>
      <c r="XF15" s="9"/>
      <c r="XG15" s="9"/>
      <c r="XH15" s="9"/>
      <c r="XI15" s="9"/>
      <c r="XJ15" s="9"/>
      <c r="XK15" s="9"/>
      <c r="XL15" s="9"/>
      <c r="XM15" s="9"/>
      <c r="XN15" s="9"/>
      <c r="XO15" s="9"/>
      <c r="XP15" s="9"/>
      <c r="XQ15" s="9"/>
      <c r="XR15" s="9"/>
      <c r="XS15" s="9"/>
      <c r="XT15" s="9"/>
      <c r="XU15" s="9"/>
      <c r="XV15" s="9"/>
      <c r="XW15" s="9"/>
      <c r="XX15" s="9"/>
      <c r="XY15" s="9"/>
      <c r="XZ15" s="9"/>
      <c r="YA15" s="9"/>
      <c r="YB15" s="9"/>
      <c r="YC15" s="9"/>
      <c r="YD15" s="9"/>
      <c r="YE15" s="9"/>
      <c r="YF15" s="9"/>
      <c r="YG15" s="9"/>
      <c r="YH15" s="9"/>
      <c r="YI15" s="9"/>
      <c r="YJ15" s="9"/>
      <c r="YK15" s="9"/>
      <c r="YL15" s="9"/>
      <c r="YM15" s="9"/>
      <c r="YN15" s="9"/>
      <c r="YO15" s="9"/>
      <c r="YP15" s="9"/>
      <c r="YQ15" s="9"/>
      <c r="YR15" s="9"/>
      <c r="YS15" s="9"/>
      <c r="YT15" s="9"/>
      <c r="YU15" s="9"/>
      <c r="YV15" s="9"/>
      <c r="YW15" s="9"/>
      <c r="YX15" s="9"/>
      <c r="YY15" s="9"/>
      <c r="YZ15" s="9"/>
      <c r="ZA15" s="9"/>
      <c r="ZB15" s="9"/>
      <c r="ZC15" s="9"/>
      <c r="ZD15" s="9"/>
      <c r="ZE15" s="9"/>
      <c r="ZF15" s="9"/>
      <c r="ZG15" s="9"/>
      <c r="ZH15" s="9"/>
      <c r="ZI15" s="9"/>
      <c r="ZJ15" s="9"/>
      <c r="ZK15" s="9"/>
      <c r="ZL15" s="9"/>
      <c r="ZM15" s="9"/>
      <c r="ZN15" s="9"/>
      <c r="ZO15" s="9"/>
      <c r="ZP15" s="9"/>
      <c r="ZQ15" s="9"/>
      <c r="ZR15" s="9"/>
      <c r="ZS15" s="9"/>
      <c r="ZT15" s="9"/>
      <c r="ZU15" s="9"/>
      <c r="ZV15" s="9"/>
      <c r="ZW15" s="9"/>
      <c r="ZX15" s="9"/>
      <c r="ZY15" s="9"/>
      <c r="ZZ15" s="9"/>
      <c r="AAA15" s="9"/>
      <c r="AAB15" s="9"/>
      <c r="AAC15" s="9"/>
      <c r="AAD15" s="9"/>
      <c r="AAE15" s="9"/>
      <c r="AAF15" s="9"/>
      <c r="AAG15" s="9"/>
      <c r="AAH15" s="9"/>
      <c r="AAI15" s="9"/>
      <c r="AAJ15" s="9"/>
      <c r="AAK15" s="9"/>
      <c r="AAL15" s="9"/>
      <c r="AAM15" s="9"/>
      <c r="AAN15" s="9"/>
      <c r="AAO15" s="9"/>
      <c r="AAP15" s="9"/>
      <c r="AAQ15" s="9"/>
      <c r="AAR15" s="9"/>
      <c r="AAS15" s="9"/>
      <c r="AAT15" s="9"/>
      <c r="AAU15" s="9"/>
      <c r="AAV15" s="9"/>
      <c r="AAW15" s="9"/>
      <c r="AAX15" s="9"/>
      <c r="AAY15" s="9"/>
      <c r="AAZ15" s="9"/>
      <c r="ABA15" s="9"/>
      <c r="ABB15" s="9"/>
      <c r="ABC15" s="9"/>
      <c r="ABD15" s="9"/>
      <c r="ABE15" s="9"/>
      <c r="ABF15" s="9"/>
      <c r="ABG15" s="9"/>
      <c r="ABH15" s="9"/>
      <c r="ABI15" s="9"/>
      <c r="ABJ15" s="9"/>
      <c r="ABK15" s="9"/>
      <c r="ABL15" s="9"/>
      <c r="ABM15" s="9"/>
      <c r="ABN15" s="9"/>
      <c r="ABO15" s="9"/>
      <c r="ABP15" s="9"/>
      <c r="ABQ15" s="9"/>
      <c r="ABR15" s="9"/>
      <c r="ABS15" s="9"/>
      <c r="ABT15" s="9"/>
      <c r="ABU15" s="9"/>
      <c r="ABV15" s="9"/>
      <c r="ABW15" s="9"/>
      <c r="ABX15" s="9"/>
      <c r="ABY15" s="9"/>
      <c r="ABZ15" s="9"/>
      <c r="ACA15" s="9"/>
      <c r="ACB15" s="9"/>
      <c r="ACC15" s="9"/>
      <c r="ACD15" s="9"/>
      <c r="ACE15" s="9"/>
      <c r="ACF15" s="9"/>
      <c r="ACG15" s="9"/>
      <c r="ACH15" s="9"/>
      <c r="ACI15" s="9"/>
      <c r="ACJ15" s="9"/>
      <c r="ACK15" s="9"/>
      <c r="ACL15" s="9"/>
      <c r="ACM15" s="9"/>
      <c r="ACN15" s="9"/>
      <c r="ACO15" s="9"/>
      <c r="ACP15" s="9"/>
      <c r="ACQ15" s="9"/>
      <c r="ACR15" s="9"/>
      <c r="ACS15" s="9"/>
      <c r="ACT15" s="9"/>
      <c r="ACU15" s="9"/>
      <c r="ACV15" s="9"/>
      <c r="ACW15" s="9"/>
      <c r="ACX15" s="9"/>
      <c r="ACY15" s="9"/>
      <c r="ACZ15" s="9"/>
      <c r="ADA15" s="9"/>
      <c r="ADB15" s="9"/>
      <c r="ADC15" s="9"/>
      <c r="ADD15" s="9"/>
      <c r="ADE15" s="9"/>
      <c r="ADF15" s="9"/>
      <c r="ADG15" s="9"/>
      <c r="ADH15" s="9"/>
      <c r="ADI15" s="9"/>
      <c r="ADJ15" s="9"/>
      <c r="ADK15" s="9"/>
      <c r="ADL15" s="9"/>
      <c r="ADM15" s="9"/>
      <c r="ADN15" s="9"/>
      <c r="ADO15" s="9"/>
      <c r="ADP15" s="9"/>
      <c r="ADQ15" s="9"/>
      <c r="ADR15" s="9"/>
      <c r="ADS15" s="9"/>
      <c r="ADT15" s="9"/>
      <c r="ADU15" s="9"/>
      <c r="ADV15" s="9"/>
      <c r="ADW15" s="9"/>
      <c r="ADX15" s="9"/>
      <c r="ADY15" s="9"/>
      <c r="ADZ15" s="9"/>
      <c r="AEA15" s="9"/>
      <c r="AEB15" s="9"/>
      <c r="AEC15" s="9"/>
      <c r="AED15" s="9"/>
      <c r="AEE15" s="9"/>
      <c r="AEF15" s="9"/>
      <c r="AEG15" s="9"/>
      <c r="AEH15" s="9"/>
      <c r="AEI15" s="9"/>
      <c r="AEJ15" s="9"/>
      <c r="AEK15" s="9"/>
      <c r="AEL15" s="9"/>
      <c r="AEM15" s="9"/>
      <c r="AEN15" s="9"/>
      <c r="AEO15" s="9"/>
      <c r="AEP15" s="9"/>
      <c r="AEQ15" s="9"/>
      <c r="AER15" s="9"/>
      <c r="AES15" s="9"/>
      <c r="AET15" s="9"/>
      <c r="AEU15" s="9"/>
      <c r="AEV15" s="9"/>
      <c r="AEW15" s="9"/>
      <c r="AEX15" s="9"/>
      <c r="AEY15" s="9"/>
      <c r="AEZ15" s="9"/>
      <c r="AFA15" s="9"/>
      <c r="AFB15" s="9"/>
      <c r="AFC15" s="9"/>
      <c r="AFD15" s="9"/>
      <c r="AFE15" s="9"/>
      <c r="AFF15" s="9"/>
      <c r="AFG15" s="9"/>
      <c r="AFH15" s="9"/>
      <c r="AFI15" s="9"/>
      <c r="AFJ15" s="9"/>
      <c r="AFK15" s="9"/>
      <c r="AFL15" s="9"/>
      <c r="AFM15" s="9"/>
      <c r="AFN15" s="9"/>
      <c r="AFO15" s="9"/>
      <c r="AFP15" s="9"/>
      <c r="AFQ15" s="9"/>
      <c r="AFR15" s="9"/>
      <c r="AFS15" s="9"/>
      <c r="AFT15" s="9"/>
      <c r="AFU15" s="9"/>
      <c r="AFV15" s="9"/>
      <c r="AFW15" s="9"/>
      <c r="AFX15" s="9"/>
      <c r="AFY15" s="9"/>
      <c r="AFZ15" s="9"/>
      <c r="AGA15" s="9"/>
      <c r="AGB15" s="9"/>
      <c r="AGC15" s="9"/>
      <c r="AGD15" s="9"/>
      <c r="AGE15" s="9"/>
      <c r="AGF15" s="9"/>
      <c r="AGG15" s="9"/>
      <c r="AGH15" s="9"/>
      <c r="AGI15" s="9"/>
      <c r="AGJ15" s="9"/>
      <c r="AGK15" s="9"/>
      <c r="AGL15" s="9"/>
      <c r="AGM15" s="9"/>
      <c r="AGN15" s="9"/>
      <c r="AGO15" s="9"/>
      <c r="AGP15" s="9"/>
      <c r="AGQ15" s="9"/>
      <c r="AGR15" s="9"/>
      <c r="AGS15" s="9"/>
      <c r="AGT15" s="9"/>
      <c r="AGU15" s="9"/>
      <c r="AGV15" s="9"/>
      <c r="AGW15" s="9"/>
      <c r="AGX15" s="9"/>
      <c r="AGY15" s="9"/>
      <c r="AGZ15" s="9"/>
      <c r="AHA15" s="9"/>
      <c r="AHB15" s="9"/>
      <c r="AHC15" s="9"/>
      <c r="AHD15" s="9"/>
      <c r="AHE15" s="9"/>
      <c r="AHF15" s="9"/>
      <c r="AHG15" s="9"/>
      <c r="AHH15" s="9"/>
      <c r="AHI15" s="9"/>
      <c r="AHJ15" s="9"/>
      <c r="AHK15" s="9"/>
      <c r="AHL15" s="9"/>
      <c r="AHM15" s="9"/>
      <c r="AHN15" s="9"/>
      <c r="AHO15" s="9"/>
      <c r="AHP15" s="9"/>
      <c r="AHQ15" s="9"/>
      <c r="AHR15" s="9"/>
      <c r="AHS15" s="9"/>
      <c r="AHT15" s="9"/>
      <c r="AHU15" s="9"/>
      <c r="AHV15" s="9"/>
      <c r="AHW15" s="9"/>
      <c r="AHX15" s="9"/>
      <c r="AHY15" s="9"/>
      <c r="AHZ15" s="9"/>
      <c r="AIA15" s="9"/>
      <c r="AIB15" s="9"/>
      <c r="AIC15" s="9"/>
      <c r="AID15" s="9"/>
      <c r="AIE15" s="9"/>
      <c r="AIF15" s="9"/>
      <c r="AIG15" s="9"/>
      <c r="AIH15" s="9"/>
      <c r="AII15" s="9"/>
      <c r="AIJ15" s="9"/>
      <c r="AIK15" s="9"/>
      <c r="AIL15" s="9"/>
      <c r="AIM15" s="9"/>
      <c r="AIN15" s="9"/>
      <c r="AIO15" s="9"/>
      <c r="AIP15" s="9"/>
      <c r="AIQ15" s="9"/>
      <c r="AIR15" s="9"/>
      <c r="AIS15" s="9"/>
      <c r="AIT15" s="9"/>
      <c r="AIU15" s="9"/>
      <c r="AIV15" s="9"/>
      <c r="AIW15" s="9"/>
      <c r="AIX15" s="9"/>
      <c r="AIY15" s="9"/>
      <c r="AIZ15" s="9"/>
      <c r="AJA15" s="9"/>
      <c r="AJB15" s="9"/>
      <c r="AJC15" s="9"/>
      <c r="AJD15" s="9"/>
      <c r="AJE15" s="9"/>
      <c r="AJF15" s="9"/>
      <c r="AJG15" s="9"/>
      <c r="AJH15" s="9"/>
      <c r="AJI15" s="9"/>
      <c r="AJJ15" s="9"/>
      <c r="AJK15" s="9"/>
      <c r="AJL15" s="9"/>
      <c r="AJM15" s="9"/>
      <c r="AJN15" s="9"/>
      <c r="AJO15" s="9"/>
      <c r="AJP15" s="9"/>
      <c r="AJQ15" s="9"/>
      <c r="AJR15" s="9"/>
      <c r="AJS15" s="9"/>
      <c r="AJT15" s="9"/>
      <c r="AJU15" s="9"/>
      <c r="AJV15" s="9"/>
      <c r="AJW15" s="9"/>
      <c r="AJX15" s="9"/>
      <c r="AJY15" s="9"/>
      <c r="AJZ15" s="9"/>
      <c r="AKA15" s="9"/>
      <c r="AKB15" s="9"/>
      <c r="AKC15" s="9"/>
      <c r="AKD15" s="9"/>
      <c r="AKE15" s="9"/>
      <c r="AKF15" s="9"/>
      <c r="AKG15" s="9"/>
      <c r="AKH15" s="9"/>
      <c r="AKI15" s="9"/>
      <c r="AKJ15" s="9"/>
      <c r="AKK15" s="9"/>
      <c r="AKL15" s="9"/>
      <c r="AKM15" s="9"/>
      <c r="AKN15" s="9"/>
      <c r="AKO15" s="9"/>
      <c r="AKP15" s="9"/>
      <c r="AKQ15" s="9"/>
      <c r="AKR15" s="9"/>
      <c r="AKS15" s="9"/>
      <c r="AKT15" s="9"/>
      <c r="AKU15" s="9"/>
      <c r="AKV15" s="9"/>
      <c r="AKW15" s="9"/>
      <c r="AKX15" s="9"/>
      <c r="AKY15" s="9"/>
      <c r="AKZ15" s="9"/>
      <c r="ALA15" s="9"/>
      <c r="ALB15" s="9"/>
      <c r="ALC15" s="9"/>
      <c r="ALD15" s="9"/>
      <c r="ALE15" s="9"/>
      <c r="ALF15" s="9"/>
      <c r="ALG15" s="9"/>
      <c r="ALH15" s="9"/>
      <c r="ALI15" s="9"/>
      <c r="ALJ15" s="9"/>
      <c r="ALK15" s="9"/>
      <c r="ALL15" s="9"/>
      <c r="ALM15" s="9"/>
      <c r="ALN15" s="9"/>
      <c r="ALO15" s="9"/>
      <c r="ALP15" s="9"/>
      <c r="ALQ15" s="9"/>
      <c r="ALR15" s="9"/>
      <c r="ALS15" s="9"/>
      <c r="ALT15" s="9"/>
      <c r="ALU15" s="9"/>
      <c r="ALV15" s="9"/>
      <c r="ALW15" s="9"/>
      <c r="ALX15" s="9"/>
      <c r="ALY15" s="9"/>
      <c r="ALZ15" s="9"/>
      <c r="AMA15" s="9"/>
      <c r="AMB15" s="9"/>
      <c r="AMC15" s="9"/>
      <c r="AMD15" s="9"/>
      <c r="AME15" s="9"/>
      <c r="AMF15" s="9"/>
      <c r="AMG15" s="9"/>
      <c r="AMH15" s="9"/>
      <c r="AMI15" s="9"/>
      <c r="AMJ15" s="9"/>
      <c r="AMK15" s="9"/>
      <c r="AML15" s="9"/>
      <c r="AMM15" s="9"/>
      <c r="AMN15" s="9"/>
      <c r="AMO15" s="9"/>
      <c r="AMP15" s="9"/>
      <c r="AMQ15" s="9"/>
      <c r="AMR15" s="9"/>
      <c r="AMS15" s="9"/>
      <c r="AMT15" s="9"/>
      <c r="AMU15" s="9"/>
      <c r="AMV15" s="9"/>
      <c r="AMW15" s="9"/>
      <c r="AMX15" s="9"/>
      <c r="AMY15" s="9"/>
      <c r="AMZ15" s="9"/>
      <c r="ANA15" s="9"/>
      <c r="ANB15" s="9"/>
      <c r="ANC15" s="9"/>
      <c r="AND15" s="9"/>
      <c r="ANE15" s="9"/>
      <c r="ANF15" s="9"/>
      <c r="ANG15" s="9"/>
      <c r="ANH15" s="9"/>
      <c r="ANI15" s="9"/>
      <c r="ANJ15" s="9"/>
      <c r="ANK15" s="9"/>
      <c r="ANL15" s="9"/>
      <c r="ANM15" s="9"/>
      <c r="ANN15" s="9"/>
      <c r="ANO15" s="9"/>
      <c r="ANP15" s="9"/>
      <c r="ANQ15" s="9"/>
      <c r="ANR15" s="9"/>
      <c r="ANS15" s="9"/>
      <c r="ANT15" s="9"/>
      <c r="ANU15" s="9"/>
      <c r="ANV15" s="9"/>
      <c r="ANW15" s="9"/>
      <c r="ANX15" s="9"/>
      <c r="ANY15" s="9"/>
      <c r="ANZ15" s="9"/>
      <c r="AOA15" s="9"/>
      <c r="AOB15" s="9"/>
      <c r="AOC15" s="9"/>
      <c r="AOD15" s="9"/>
      <c r="AOE15" s="9"/>
      <c r="AOF15" s="9"/>
      <c r="AOG15" s="9"/>
      <c r="AOH15" s="9"/>
      <c r="AOI15" s="9"/>
      <c r="AOJ15" s="9"/>
      <c r="AOK15" s="9"/>
      <c r="AOL15" s="9"/>
      <c r="AOM15" s="9"/>
      <c r="AON15" s="9"/>
      <c r="AOO15" s="9"/>
      <c r="AOP15" s="9"/>
      <c r="AOQ15" s="9"/>
      <c r="AOR15" s="9"/>
      <c r="AOS15" s="9"/>
      <c r="AOT15" s="9"/>
      <c r="AOU15" s="9"/>
      <c r="AOV15" s="9"/>
      <c r="AOW15" s="9"/>
      <c r="AOX15" s="9"/>
      <c r="AOY15" s="9"/>
      <c r="AOZ15" s="9"/>
      <c r="APA15" s="9"/>
      <c r="APB15" s="9"/>
      <c r="APC15" s="9"/>
      <c r="APD15" s="9"/>
      <c r="APE15" s="9"/>
      <c r="APF15" s="9"/>
      <c r="APG15" s="9"/>
      <c r="APH15" s="9"/>
      <c r="API15" s="9"/>
      <c r="APJ15" s="9"/>
      <c r="APK15" s="9"/>
      <c r="APL15" s="9"/>
      <c r="APM15" s="9"/>
      <c r="APN15" s="9"/>
      <c r="APO15" s="9"/>
      <c r="APP15" s="9"/>
      <c r="APQ15" s="9"/>
      <c r="APR15" s="9"/>
      <c r="APS15" s="9"/>
      <c r="APT15" s="9"/>
      <c r="APU15" s="9"/>
      <c r="APV15" s="9"/>
      <c r="APW15" s="9"/>
      <c r="APX15" s="9"/>
      <c r="APY15" s="9"/>
      <c r="APZ15" s="9"/>
      <c r="AQA15" s="9"/>
      <c r="AQB15" s="9"/>
      <c r="AQC15" s="9"/>
      <c r="AQD15" s="9"/>
      <c r="AQE15" s="9"/>
      <c r="AQF15" s="9"/>
      <c r="AQG15" s="9"/>
      <c r="AQH15" s="9"/>
      <c r="AQI15" s="9"/>
      <c r="AQJ15" s="9"/>
      <c r="AQK15" s="9"/>
      <c r="AQL15" s="9"/>
      <c r="AQM15" s="9"/>
      <c r="AQN15" s="9"/>
      <c r="AQO15" s="9"/>
      <c r="AQP15" s="9"/>
      <c r="AQQ15" s="9"/>
      <c r="AQR15" s="9"/>
      <c r="AQS15" s="9"/>
      <c r="AQT15" s="9"/>
      <c r="AQU15" s="9"/>
      <c r="AQV15" s="9"/>
      <c r="AQW15" s="9"/>
      <c r="AQX15" s="9"/>
      <c r="AQY15" s="9"/>
      <c r="AQZ15" s="9"/>
      <c r="ARA15" s="9"/>
      <c r="ARB15" s="9"/>
      <c r="ARC15" s="9"/>
      <c r="ARD15" s="9"/>
      <c r="ARE15" s="9"/>
      <c r="ARF15" s="9"/>
      <c r="ARG15" s="9"/>
      <c r="ARH15" s="9"/>
      <c r="ARI15" s="9"/>
      <c r="ARJ15" s="9"/>
      <c r="ARK15" s="9"/>
      <c r="ARL15" s="9"/>
      <c r="ARM15" s="9"/>
      <c r="ARN15" s="9"/>
      <c r="ARO15" s="9"/>
      <c r="ARP15" s="9"/>
      <c r="ARQ15" s="9"/>
      <c r="ARR15" s="9"/>
      <c r="ARS15" s="9"/>
      <c r="ART15" s="9"/>
      <c r="ARU15" s="9"/>
      <c r="ARV15" s="9"/>
      <c r="ARW15" s="9"/>
      <c r="ARX15" s="9"/>
      <c r="ARY15" s="9"/>
      <c r="ARZ15" s="9"/>
      <c r="ASA15" s="9"/>
      <c r="ASB15" s="9"/>
      <c r="ASC15" s="9"/>
      <c r="ASD15" s="9"/>
      <c r="ASE15" s="9"/>
      <c r="ASF15" s="9"/>
      <c r="ASG15" s="9"/>
      <c r="ASH15" s="9"/>
      <c r="ASI15" s="9"/>
      <c r="ASJ15" s="9"/>
      <c r="ASK15" s="9"/>
      <c r="ASL15" s="9"/>
      <c r="ASM15" s="9"/>
      <c r="ASN15" s="9"/>
      <c r="ASO15" s="9"/>
      <c r="ASP15" s="9"/>
      <c r="ASQ15" s="9"/>
      <c r="ASR15" s="9"/>
      <c r="ASS15" s="9"/>
      <c r="AST15" s="9"/>
      <c r="ASU15" s="9"/>
      <c r="ASV15" s="9"/>
      <c r="ASW15" s="9"/>
      <c r="ASX15" s="9"/>
      <c r="ASY15" s="9"/>
      <c r="ASZ15" s="9"/>
      <c r="ATA15" s="9"/>
      <c r="ATB15" s="9"/>
      <c r="ATC15" s="9"/>
      <c r="ATD15" s="9"/>
      <c r="ATE15" s="9"/>
      <c r="ATF15" s="9"/>
      <c r="ATG15" s="9"/>
      <c r="ATH15" s="9"/>
      <c r="ATI15" s="9"/>
      <c r="ATJ15" s="9"/>
      <c r="ATK15" s="9"/>
      <c r="ATL15" s="9"/>
      <c r="ATM15" s="9"/>
      <c r="ATN15" s="9"/>
      <c r="ATO15" s="9"/>
      <c r="ATP15" s="9"/>
      <c r="ATQ15" s="9"/>
      <c r="ATR15" s="9"/>
      <c r="ATS15" s="9"/>
      <c r="ATT15" s="9"/>
      <c r="ATU15" s="9"/>
      <c r="ATV15" s="9"/>
      <c r="ATW15" s="9"/>
      <c r="ATX15" s="9"/>
      <c r="ATY15" s="9"/>
      <c r="ATZ15" s="9"/>
      <c r="AUA15" s="9"/>
      <c r="AUB15" s="9"/>
      <c r="AUC15" s="9"/>
      <c r="AUD15" s="9"/>
      <c r="AUE15" s="9"/>
      <c r="AUF15" s="9"/>
      <c r="AUG15" s="9"/>
      <c r="AUH15" s="9"/>
      <c r="AUI15" s="9"/>
      <c r="AUJ15" s="9"/>
      <c r="AUK15" s="9"/>
      <c r="AUL15" s="9"/>
      <c r="AUM15" s="9"/>
      <c r="AUN15" s="9"/>
      <c r="AUO15" s="9"/>
      <c r="AUP15" s="9"/>
      <c r="AUQ15" s="9"/>
      <c r="AUR15" s="9"/>
      <c r="AUS15" s="9"/>
      <c r="AUT15" s="9"/>
      <c r="AUU15" s="9"/>
      <c r="AUV15" s="9"/>
      <c r="AUW15" s="9"/>
      <c r="AUX15" s="9"/>
      <c r="AUY15" s="9"/>
      <c r="AUZ15" s="9"/>
      <c r="AVA15" s="9"/>
      <c r="AVB15" s="9"/>
      <c r="AVC15" s="9"/>
      <c r="AVD15" s="9"/>
      <c r="AVE15" s="9"/>
      <c r="AVF15" s="9"/>
      <c r="AVG15" s="9"/>
      <c r="AVH15" s="9"/>
      <c r="AVI15" s="9"/>
      <c r="AVJ15" s="9"/>
      <c r="AVK15" s="9"/>
      <c r="AVL15" s="9"/>
      <c r="AVM15" s="9"/>
      <c r="AVN15" s="9"/>
      <c r="AVO15" s="9"/>
      <c r="AVP15" s="9"/>
      <c r="AVQ15" s="9"/>
      <c r="AVR15" s="9"/>
      <c r="AVS15" s="9"/>
      <c r="AVT15" s="9"/>
      <c r="AVU15" s="9"/>
      <c r="AVV15" s="9"/>
      <c r="AVW15" s="9"/>
      <c r="AVX15" s="9"/>
      <c r="AVY15" s="9"/>
      <c r="AVZ15" s="9"/>
      <c r="AWA15" s="9"/>
      <c r="AWB15" s="9"/>
      <c r="AWC15" s="9"/>
      <c r="AWD15" s="9"/>
      <c r="AWE15" s="9"/>
      <c r="AWF15" s="9"/>
      <c r="AWG15" s="9"/>
      <c r="AWH15" s="9"/>
      <c r="AWI15" s="9"/>
      <c r="AWJ15" s="9"/>
      <c r="AWK15" s="9"/>
      <c r="AWL15" s="9"/>
      <c r="AWM15" s="9"/>
      <c r="AWN15" s="9"/>
      <c r="AWO15" s="9"/>
      <c r="AWP15" s="9"/>
      <c r="AWQ15" s="9"/>
      <c r="AWR15" s="9"/>
      <c r="AWS15" s="9"/>
      <c r="AWT15" s="9"/>
      <c r="AWU15" s="9"/>
      <c r="AWV15" s="9"/>
      <c r="AWW15" s="9"/>
      <c r="AWX15" s="9"/>
      <c r="AWY15" s="9"/>
      <c r="AWZ15" s="9"/>
      <c r="AXA15" s="9"/>
      <c r="AXB15" s="9"/>
      <c r="AXC15" s="9"/>
      <c r="AXD15" s="9"/>
      <c r="AXE15" s="9"/>
      <c r="AXF15" s="9"/>
      <c r="AXG15" s="9"/>
      <c r="AXH15" s="9"/>
      <c r="AXI15" s="9"/>
      <c r="AXJ15" s="9"/>
      <c r="AXK15" s="9"/>
      <c r="AXL15" s="9"/>
      <c r="AXM15" s="9"/>
      <c r="AXN15" s="9"/>
      <c r="AXO15" s="9"/>
      <c r="AXP15" s="9"/>
      <c r="AXQ15" s="9"/>
      <c r="AXR15" s="9"/>
      <c r="AXS15" s="9"/>
      <c r="AXT15" s="9"/>
      <c r="AXU15" s="9"/>
      <c r="AXV15" s="9"/>
      <c r="AXW15" s="9"/>
      <c r="AXX15" s="9"/>
      <c r="AXY15" s="9"/>
      <c r="AXZ15" s="9"/>
      <c r="AYA15" s="9"/>
      <c r="AYB15" s="9"/>
      <c r="AYC15" s="9"/>
      <c r="AYD15" s="9"/>
      <c r="AYE15" s="9"/>
      <c r="AYF15" s="9"/>
      <c r="AYG15" s="9"/>
      <c r="AYH15" s="9"/>
      <c r="AYI15" s="9"/>
      <c r="AYJ15" s="9"/>
      <c r="AYK15" s="9"/>
      <c r="AYL15" s="9"/>
      <c r="AYM15" s="9"/>
      <c r="AYN15" s="9"/>
      <c r="AYO15" s="9"/>
      <c r="AYP15" s="9"/>
      <c r="AYQ15" s="9"/>
      <c r="AYR15" s="9"/>
      <c r="AYS15" s="9"/>
      <c r="AYT15" s="9"/>
      <c r="AYU15" s="9"/>
      <c r="AYV15" s="9"/>
      <c r="AYW15" s="9"/>
      <c r="AYX15" s="9"/>
      <c r="AYY15" s="9"/>
      <c r="AYZ15" s="9"/>
      <c r="AZA15" s="9"/>
      <c r="AZB15" s="9"/>
      <c r="AZC15" s="9"/>
      <c r="AZD15" s="9"/>
      <c r="AZE15" s="9"/>
      <c r="AZF15" s="9"/>
      <c r="AZG15" s="9"/>
      <c r="AZH15" s="9"/>
      <c r="AZI15" s="9"/>
      <c r="AZJ15" s="9"/>
      <c r="AZK15" s="9"/>
      <c r="AZL15" s="9"/>
      <c r="AZM15" s="9"/>
      <c r="AZN15" s="9"/>
      <c r="AZO15" s="9"/>
      <c r="AZP15" s="9"/>
      <c r="AZQ15" s="9"/>
      <c r="AZR15" s="9"/>
      <c r="AZS15" s="9"/>
      <c r="AZT15" s="9"/>
      <c r="AZU15" s="9"/>
      <c r="AZV15" s="9"/>
      <c r="AZW15" s="9"/>
      <c r="AZX15" s="9"/>
      <c r="AZY15" s="9"/>
      <c r="AZZ15" s="9"/>
      <c r="BAA15" s="9"/>
      <c r="BAB15" s="9"/>
      <c r="BAC15" s="9"/>
      <c r="BAD15" s="9"/>
      <c r="BAE15" s="9"/>
      <c r="BAF15" s="9"/>
      <c r="BAG15" s="9"/>
      <c r="BAH15" s="9"/>
      <c r="BAI15" s="9"/>
      <c r="BAJ15" s="9"/>
      <c r="BAK15" s="9"/>
      <c r="BAL15" s="9"/>
      <c r="BAM15" s="9"/>
      <c r="BAN15" s="9"/>
      <c r="BAO15" s="9"/>
      <c r="BAP15" s="9"/>
      <c r="BAQ15" s="9"/>
      <c r="BAR15" s="9"/>
      <c r="BAS15" s="9"/>
      <c r="BAT15" s="9"/>
      <c r="BAU15" s="9"/>
      <c r="BAV15" s="9"/>
      <c r="BAW15" s="9"/>
      <c r="BAX15" s="9"/>
      <c r="BAY15" s="9"/>
      <c r="BAZ15" s="9"/>
      <c r="BBA15" s="9"/>
      <c r="BBB15" s="9"/>
      <c r="BBC15" s="9"/>
      <c r="BBD15" s="9"/>
      <c r="BBE15" s="9"/>
      <c r="BBF15" s="9"/>
      <c r="BBG15" s="9"/>
      <c r="BBH15" s="9"/>
      <c r="BBI15" s="9"/>
      <c r="BBJ15" s="9"/>
      <c r="BBK15" s="9"/>
      <c r="BBL15" s="9"/>
      <c r="BBM15" s="9"/>
      <c r="BBN15" s="9"/>
      <c r="BBO15" s="9"/>
      <c r="BBP15" s="9"/>
      <c r="BBQ15" s="9"/>
      <c r="BBR15" s="9"/>
      <c r="BBS15" s="9"/>
      <c r="BBT15" s="9"/>
      <c r="BBU15" s="9"/>
      <c r="BBV15" s="9"/>
      <c r="BBW15" s="9"/>
      <c r="BBX15" s="9"/>
      <c r="BBY15" s="9"/>
      <c r="BBZ15" s="9"/>
      <c r="BCA15" s="9"/>
      <c r="BCB15" s="9"/>
      <c r="BCC15" s="9"/>
      <c r="BCD15" s="9"/>
      <c r="BCE15" s="9"/>
      <c r="BCF15" s="9"/>
      <c r="BCG15" s="9"/>
      <c r="BCH15" s="9"/>
      <c r="BCI15" s="9"/>
      <c r="BCJ15" s="9"/>
      <c r="BCK15" s="9"/>
      <c r="BCL15" s="9"/>
      <c r="BCM15" s="9"/>
      <c r="BCN15" s="9"/>
      <c r="BCO15" s="9"/>
      <c r="BCP15" s="9"/>
      <c r="BCQ15" s="9"/>
      <c r="BCR15" s="9"/>
      <c r="BCS15" s="9"/>
      <c r="BCT15" s="9"/>
      <c r="BCU15" s="9"/>
      <c r="BCV15" s="9"/>
      <c r="BCW15" s="9"/>
      <c r="BCX15" s="9"/>
      <c r="BCY15" s="9"/>
      <c r="BCZ15" s="9"/>
      <c r="BDA15" s="9"/>
      <c r="BDB15" s="9"/>
      <c r="BDC15" s="9"/>
      <c r="BDD15" s="9"/>
      <c r="BDE15" s="9"/>
      <c r="BDF15" s="9"/>
      <c r="BDG15" s="9"/>
      <c r="BDH15" s="9"/>
      <c r="BDI15" s="9"/>
      <c r="BDJ15" s="9"/>
      <c r="BDK15" s="9"/>
      <c r="BDL15" s="9"/>
      <c r="BDM15" s="9"/>
      <c r="BDN15" s="9"/>
      <c r="BDO15" s="9"/>
      <c r="BDP15" s="9"/>
      <c r="BDQ15" s="9"/>
      <c r="BDR15" s="9"/>
      <c r="BDS15" s="9"/>
      <c r="BDT15" s="9"/>
      <c r="BDU15" s="9"/>
      <c r="BDV15" s="9"/>
      <c r="BDW15" s="9"/>
      <c r="BDX15" s="9"/>
      <c r="BDY15" s="9"/>
      <c r="BDZ15" s="9"/>
      <c r="BEA15" s="9"/>
      <c r="BEB15" s="9"/>
      <c r="BEC15" s="9"/>
      <c r="BED15" s="9"/>
      <c r="BEE15" s="9"/>
      <c r="BEF15" s="9"/>
      <c r="BEG15" s="9"/>
      <c r="BEH15" s="9"/>
      <c r="BEI15" s="9"/>
      <c r="BEJ15" s="9"/>
      <c r="BEK15" s="9"/>
      <c r="BEL15" s="9"/>
      <c r="BEM15" s="9"/>
      <c r="BEN15" s="9"/>
      <c r="BEO15" s="9"/>
      <c r="BEP15" s="9"/>
      <c r="BEQ15" s="9"/>
      <c r="BER15" s="9"/>
      <c r="BES15" s="9"/>
      <c r="BET15" s="9"/>
      <c r="BEU15" s="9"/>
      <c r="BEV15" s="9"/>
      <c r="BEW15" s="9"/>
      <c r="BEX15" s="9"/>
      <c r="BEY15" s="9"/>
      <c r="BEZ15" s="9"/>
      <c r="BFA15" s="9"/>
      <c r="BFB15" s="9"/>
      <c r="BFC15" s="9"/>
      <c r="BFD15" s="9"/>
      <c r="BFE15" s="9"/>
      <c r="BFF15" s="9"/>
      <c r="BFG15" s="9"/>
      <c r="BFH15" s="9"/>
      <c r="BFI15" s="9"/>
      <c r="BFJ15" s="9"/>
      <c r="BFK15" s="9"/>
      <c r="BFL15" s="9"/>
      <c r="BFM15" s="9"/>
      <c r="BFN15" s="9"/>
      <c r="BFO15" s="9"/>
      <c r="BFP15" s="9"/>
      <c r="BFQ15" s="9"/>
      <c r="BFR15" s="9"/>
      <c r="BFS15" s="9"/>
      <c r="BFT15" s="9"/>
      <c r="BFU15" s="9"/>
      <c r="BFV15" s="9"/>
      <c r="BFW15" s="9"/>
      <c r="BFX15" s="9"/>
      <c r="BFY15" s="9"/>
      <c r="BFZ15" s="9"/>
      <c r="BGA15" s="9"/>
      <c r="BGB15" s="9"/>
      <c r="BGC15" s="9"/>
      <c r="BGD15" s="9"/>
      <c r="BGE15" s="9"/>
      <c r="BGF15" s="9"/>
      <c r="BGG15" s="9"/>
      <c r="BGH15" s="9"/>
      <c r="BGI15" s="9"/>
      <c r="BGJ15" s="9"/>
      <c r="BGK15" s="9"/>
      <c r="BGL15" s="9"/>
      <c r="BGM15" s="9"/>
      <c r="BGN15" s="9"/>
      <c r="BGO15" s="9"/>
      <c r="BGP15" s="9"/>
      <c r="BGQ15" s="9"/>
      <c r="BGR15" s="9"/>
      <c r="BGS15" s="9"/>
      <c r="BGT15" s="9"/>
      <c r="BGU15" s="9"/>
      <c r="BGV15" s="9"/>
      <c r="BGW15" s="9"/>
      <c r="BGX15" s="9"/>
      <c r="BGY15" s="9"/>
      <c r="BGZ15" s="9"/>
      <c r="BHA15" s="9"/>
      <c r="BHB15" s="9"/>
      <c r="BHC15" s="9"/>
      <c r="BHD15" s="9"/>
      <c r="BHE15" s="9"/>
      <c r="BHF15" s="9"/>
      <c r="BHG15" s="9"/>
      <c r="BHH15" s="9"/>
      <c r="BHI15" s="9"/>
      <c r="BHJ15" s="9"/>
      <c r="BHK15" s="9"/>
      <c r="BHL15" s="9"/>
      <c r="BHM15" s="9"/>
      <c r="BHN15" s="9"/>
      <c r="BHO15" s="9"/>
      <c r="BHP15" s="9"/>
      <c r="BHQ15" s="9"/>
      <c r="BHR15" s="9"/>
      <c r="BHS15" s="9"/>
      <c r="BHT15" s="9"/>
      <c r="BHU15" s="9"/>
      <c r="BHV15" s="9"/>
      <c r="BHW15" s="9"/>
      <c r="BHX15" s="9"/>
      <c r="BHY15" s="9"/>
      <c r="BHZ15" s="9"/>
      <c r="BIA15" s="9"/>
      <c r="BIB15" s="9"/>
      <c r="BIC15" s="9"/>
      <c r="BID15" s="9"/>
      <c r="BIE15" s="9"/>
      <c r="BIF15" s="9"/>
      <c r="BIG15" s="9"/>
      <c r="BIH15" s="9"/>
      <c r="BII15" s="9"/>
      <c r="BIJ15" s="9"/>
      <c r="BIK15" s="9"/>
      <c r="BIL15" s="9"/>
      <c r="BIM15" s="9"/>
      <c r="BIN15" s="9"/>
      <c r="BIO15" s="9"/>
      <c r="BIP15" s="9"/>
      <c r="BIQ15" s="9"/>
      <c r="BIR15" s="9"/>
      <c r="BIS15" s="9"/>
      <c r="BIT15" s="9"/>
      <c r="BIU15" s="9"/>
      <c r="BIV15" s="9"/>
      <c r="BIW15" s="9"/>
      <c r="BIX15" s="9"/>
      <c r="BIY15" s="9"/>
      <c r="BIZ15" s="9"/>
      <c r="BJA15" s="9"/>
      <c r="BJB15" s="9"/>
      <c r="BJC15" s="9"/>
      <c r="BJD15" s="9"/>
      <c r="BJE15" s="9"/>
      <c r="BJF15" s="9"/>
      <c r="BJG15" s="9"/>
      <c r="BJH15" s="9"/>
      <c r="BJI15" s="9"/>
      <c r="BJJ15" s="9"/>
      <c r="BJK15" s="9"/>
      <c r="BJL15" s="9"/>
      <c r="BJM15" s="9"/>
      <c r="BJN15" s="9"/>
      <c r="BJO15" s="9"/>
      <c r="BJP15" s="9"/>
      <c r="BJQ15" s="9"/>
      <c r="BJR15" s="9"/>
      <c r="BJS15" s="9"/>
      <c r="BJT15" s="9"/>
      <c r="BJU15" s="9"/>
      <c r="BJV15" s="9"/>
      <c r="BJW15" s="9"/>
      <c r="BJX15" s="9"/>
      <c r="BJY15" s="9"/>
      <c r="BJZ15" s="9"/>
      <c r="BKA15" s="9"/>
      <c r="BKB15" s="9"/>
      <c r="BKC15" s="9"/>
      <c r="BKD15" s="9"/>
      <c r="BKE15" s="9"/>
      <c r="BKF15" s="9"/>
      <c r="BKG15" s="9"/>
      <c r="BKH15" s="9"/>
      <c r="BKI15" s="9"/>
      <c r="BKJ15" s="9"/>
      <c r="BKK15" s="9"/>
      <c r="BKL15" s="9"/>
      <c r="BKM15" s="9"/>
      <c r="BKN15" s="9"/>
      <c r="BKO15" s="9"/>
      <c r="BKP15" s="9"/>
      <c r="BKQ15" s="9"/>
      <c r="BKR15" s="9"/>
      <c r="BKS15" s="9"/>
      <c r="BKT15" s="9"/>
      <c r="BKU15" s="9"/>
      <c r="BKV15" s="9"/>
      <c r="BKW15" s="9"/>
      <c r="BKX15" s="9"/>
      <c r="BKY15" s="9"/>
      <c r="BKZ15" s="9"/>
      <c r="BLA15" s="9"/>
      <c r="BLB15" s="9"/>
      <c r="BLC15" s="9"/>
      <c r="BLD15" s="9"/>
      <c r="BLE15" s="9"/>
      <c r="BLF15" s="9"/>
      <c r="BLG15" s="9"/>
      <c r="BLH15" s="9"/>
      <c r="BLI15" s="9"/>
      <c r="BLJ15" s="9"/>
      <c r="BLK15" s="9"/>
      <c r="BLL15" s="9"/>
      <c r="BLM15" s="9"/>
      <c r="BLN15" s="9"/>
      <c r="BLO15" s="9"/>
      <c r="BLP15" s="9"/>
      <c r="BLQ15" s="9"/>
      <c r="BLR15" s="9"/>
      <c r="BLS15" s="9"/>
      <c r="BLT15" s="9"/>
      <c r="BLU15" s="9"/>
      <c r="BLV15" s="9"/>
      <c r="BLW15" s="9"/>
      <c r="BLX15" s="9"/>
      <c r="BLY15" s="9"/>
      <c r="BLZ15" s="9"/>
      <c r="BMA15" s="9"/>
      <c r="BMB15" s="9"/>
      <c r="BMC15" s="9"/>
      <c r="BMD15" s="9"/>
      <c r="BME15" s="9"/>
      <c r="BMF15" s="9"/>
      <c r="BMG15" s="9"/>
      <c r="BMH15" s="9"/>
      <c r="BMI15" s="9"/>
      <c r="BMJ15" s="9"/>
      <c r="BMK15" s="9"/>
      <c r="BML15" s="9"/>
      <c r="BMM15" s="9"/>
      <c r="BMN15" s="9"/>
      <c r="BMO15" s="9"/>
      <c r="BMP15" s="9"/>
      <c r="BMQ15" s="9"/>
      <c r="BMR15" s="9"/>
      <c r="BMS15" s="9"/>
      <c r="BMT15" s="9"/>
      <c r="BMU15" s="9"/>
      <c r="BMV15" s="9"/>
      <c r="BMW15" s="9"/>
      <c r="BMX15" s="9"/>
      <c r="BMY15" s="9"/>
      <c r="BMZ15" s="9"/>
      <c r="BNA15" s="9"/>
      <c r="BNB15" s="9"/>
      <c r="BNC15" s="9"/>
      <c r="BND15" s="9"/>
      <c r="BNE15" s="9"/>
      <c r="BNF15" s="9"/>
      <c r="BNG15" s="9"/>
      <c r="BNH15" s="9"/>
      <c r="BNI15" s="9"/>
      <c r="BNJ15" s="9"/>
      <c r="BNK15" s="9"/>
      <c r="BNL15" s="9"/>
      <c r="BNM15" s="9"/>
      <c r="BNN15" s="9"/>
      <c r="BNO15" s="9"/>
      <c r="BNP15" s="9"/>
      <c r="BNQ15" s="9"/>
      <c r="BNR15" s="9"/>
      <c r="BNS15" s="9"/>
      <c r="BNT15" s="9"/>
      <c r="BNU15" s="9"/>
      <c r="BNV15" s="9"/>
      <c r="BNW15" s="9"/>
      <c r="BNX15" s="9"/>
      <c r="BNY15" s="9"/>
      <c r="BNZ15" s="9"/>
      <c r="BOA15" s="9"/>
      <c r="BOB15" s="9"/>
      <c r="BOC15" s="9"/>
      <c r="BOD15" s="9"/>
      <c r="BOE15" s="9"/>
      <c r="BOF15" s="9"/>
      <c r="BOG15" s="9"/>
      <c r="BOH15" s="9"/>
      <c r="BOI15" s="9"/>
      <c r="BOJ15" s="9"/>
      <c r="BOK15" s="9"/>
      <c r="BOL15" s="9"/>
      <c r="BOM15" s="9"/>
      <c r="BON15" s="9"/>
      <c r="BOO15" s="9"/>
      <c r="BOP15" s="9"/>
      <c r="BOQ15" s="9"/>
      <c r="BOR15" s="9"/>
      <c r="BOS15" s="9"/>
      <c r="BOT15" s="9"/>
      <c r="BOU15" s="9"/>
      <c r="BOV15" s="9"/>
      <c r="BOW15" s="9"/>
      <c r="BOX15" s="9"/>
      <c r="BOY15" s="9"/>
      <c r="BOZ15" s="9"/>
      <c r="BPA15" s="9"/>
      <c r="BPB15" s="9"/>
      <c r="BPC15" s="9"/>
      <c r="BPD15" s="9"/>
      <c r="BPE15" s="9"/>
      <c r="BPF15" s="9"/>
      <c r="BPG15" s="9"/>
      <c r="BPH15" s="9"/>
      <c r="BPI15" s="9"/>
      <c r="BPJ15" s="9"/>
      <c r="BPK15" s="9"/>
      <c r="BPL15" s="9"/>
      <c r="BPM15" s="9"/>
      <c r="BPN15" s="9"/>
      <c r="BPO15" s="9"/>
      <c r="BPP15" s="9"/>
      <c r="BPQ15" s="9"/>
      <c r="BPR15" s="9"/>
      <c r="BPS15" s="9"/>
      <c r="BPT15" s="9"/>
      <c r="BPU15" s="9"/>
      <c r="BPV15" s="9"/>
      <c r="BPW15" s="9"/>
      <c r="BPX15" s="9"/>
      <c r="BPY15" s="9"/>
      <c r="BPZ15" s="9"/>
      <c r="BQA15" s="9"/>
      <c r="BQB15" s="9"/>
      <c r="BQC15" s="9"/>
      <c r="BQD15" s="9"/>
      <c r="BQE15" s="9"/>
      <c r="BQF15" s="9"/>
      <c r="BQG15" s="9"/>
      <c r="BQH15" s="9"/>
      <c r="BQI15" s="9"/>
      <c r="BQJ15" s="9"/>
      <c r="BQK15" s="9"/>
      <c r="BQL15" s="9"/>
      <c r="BQM15" s="9"/>
      <c r="BQN15" s="9"/>
      <c r="BQO15" s="9"/>
      <c r="BQP15" s="9"/>
      <c r="BQQ15" s="9"/>
      <c r="BQR15" s="9"/>
      <c r="BQS15" s="9"/>
      <c r="BQT15" s="9"/>
      <c r="BQU15" s="9"/>
      <c r="BQV15" s="9"/>
      <c r="BQW15" s="9"/>
      <c r="BQX15" s="9"/>
      <c r="BQY15" s="9"/>
      <c r="BQZ15" s="9"/>
      <c r="BRA15" s="9"/>
      <c r="BRB15" s="9"/>
      <c r="BRC15" s="9"/>
      <c r="BRD15" s="9"/>
      <c r="BRE15" s="9"/>
      <c r="BRF15" s="9"/>
      <c r="BRG15" s="9"/>
      <c r="BRH15" s="9"/>
      <c r="BRI15" s="9"/>
      <c r="BRJ15" s="9"/>
      <c r="BRK15" s="9"/>
      <c r="BRL15" s="9"/>
      <c r="BRM15" s="9"/>
      <c r="BRN15" s="9"/>
      <c r="BRO15" s="9"/>
      <c r="BRP15" s="9"/>
      <c r="BRQ15" s="9"/>
      <c r="BRR15" s="9"/>
      <c r="BRS15" s="9"/>
      <c r="BRT15" s="9"/>
      <c r="BRU15" s="9"/>
      <c r="BRV15" s="9"/>
      <c r="BRW15" s="9"/>
      <c r="BRX15" s="9"/>
      <c r="BRY15" s="9"/>
      <c r="BRZ15" s="9"/>
      <c r="BSA15" s="9"/>
      <c r="BSB15" s="9"/>
      <c r="BSC15" s="9"/>
      <c r="BSD15" s="9"/>
      <c r="BSE15" s="9"/>
      <c r="BSF15" s="9"/>
      <c r="BSG15" s="9"/>
      <c r="BSH15" s="9"/>
      <c r="BSI15" s="9"/>
      <c r="BSJ15" s="9"/>
      <c r="BSK15" s="9"/>
      <c r="BSL15" s="9"/>
      <c r="BSM15" s="9"/>
      <c r="BSN15" s="9"/>
      <c r="BSO15" s="9"/>
      <c r="BSP15" s="9"/>
      <c r="BSQ15" s="9"/>
      <c r="BSR15" s="9"/>
      <c r="BSS15" s="9"/>
      <c r="BST15" s="9"/>
      <c r="BSU15" s="9"/>
      <c r="BSV15" s="9"/>
      <c r="BSW15" s="9"/>
      <c r="BSX15" s="9"/>
      <c r="BSY15" s="9"/>
      <c r="BSZ15" s="9"/>
      <c r="BTA15" s="9"/>
      <c r="BTB15" s="9"/>
      <c r="BTC15" s="9"/>
      <c r="BTD15" s="9"/>
      <c r="BTE15" s="9"/>
      <c r="BTF15" s="9"/>
      <c r="BTG15" s="9"/>
      <c r="BTH15" s="9"/>
      <c r="BTI15" s="9"/>
      <c r="BTJ15" s="9"/>
      <c r="BTK15" s="9"/>
      <c r="BTL15" s="9"/>
      <c r="BTM15" s="9"/>
      <c r="BTN15" s="9"/>
      <c r="BTO15" s="9"/>
      <c r="BTP15" s="9"/>
      <c r="BTQ15" s="9"/>
      <c r="BTR15" s="9"/>
      <c r="BTS15" s="9"/>
      <c r="BTT15" s="9"/>
      <c r="BTU15" s="9"/>
      <c r="BTV15" s="9"/>
      <c r="BTW15" s="9"/>
      <c r="BTX15" s="9"/>
      <c r="BTY15" s="9"/>
      <c r="BTZ15" s="9"/>
      <c r="BUA15" s="9"/>
      <c r="BUB15" s="9"/>
      <c r="BUC15" s="9"/>
      <c r="BUD15" s="9"/>
      <c r="BUE15" s="9"/>
      <c r="BUF15" s="9"/>
      <c r="BUG15" s="9"/>
      <c r="BUH15" s="9"/>
      <c r="BUI15" s="9"/>
      <c r="BUJ15" s="9"/>
      <c r="BUK15" s="9"/>
      <c r="BUL15" s="9"/>
      <c r="BUM15" s="9"/>
      <c r="BUN15" s="9"/>
      <c r="BUO15" s="9"/>
      <c r="BUP15" s="9"/>
      <c r="BUQ15" s="9"/>
      <c r="BUR15" s="9"/>
      <c r="BUS15" s="9"/>
      <c r="BUT15" s="9"/>
      <c r="BUU15" s="9"/>
      <c r="BUV15" s="9"/>
      <c r="BUW15" s="9"/>
      <c r="BUX15" s="9"/>
      <c r="BUY15" s="9"/>
      <c r="BUZ15" s="9"/>
      <c r="BVA15" s="9"/>
      <c r="BVB15" s="9"/>
      <c r="BVC15" s="9"/>
      <c r="BVD15" s="9"/>
      <c r="BVE15" s="9"/>
      <c r="BVF15" s="9"/>
      <c r="BVG15" s="9"/>
      <c r="BVH15" s="9"/>
      <c r="BVI15" s="9"/>
      <c r="BVJ15" s="9"/>
      <c r="BVK15" s="9"/>
      <c r="BVL15" s="9"/>
      <c r="BVM15" s="9"/>
      <c r="BVN15" s="9"/>
      <c r="BVO15" s="9"/>
      <c r="BVP15" s="9"/>
      <c r="BVQ15" s="9"/>
      <c r="BVR15" s="9"/>
      <c r="BVS15" s="9"/>
      <c r="BVT15" s="9"/>
      <c r="BVU15" s="9"/>
      <c r="BVV15" s="9"/>
      <c r="BVW15" s="9"/>
      <c r="BVX15" s="9"/>
      <c r="BVY15" s="9"/>
      <c r="BVZ15" s="9"/>
      <c r="BWA15" s="9"/>
      <c r="BWB15" s="9"/>
      <c r="BWC15" s="9"/>
      <c r="BWD15" s="9"/>
      <c r="BWE15" s="9"/>
      <c r="BWF15" s="9"/>
      <c r="BWG15" s="9"/>
      <c r="BWH15" s="9"/>
      <c r="BWI15" s="9"/>
      <c r="BWJ15" s="9"/>
      <c r="BWK15" s="9"/>
      <c r="BWL15" s="9"/>
      <c r="BWM15" s="9"/>
      <c r="BWN15" s="9"/>
      <c r="BWO15" s="9"/>
      <c r="BWP15" s="9"/>
      <c r="BWQ15" s="9"/>
      <c r="BWR15" s="9"/>
      <c r="BWS15" s="9"/>
      <c r="BWT15" s="9"/>
      <c r="BWU15" s="9"/>
      <c r="BWV15" s="9"/>
      <c r="BWW15" s="9"/>
      <c r="BWX15" s="9"/>
      <c r="BWY15" s="9"/>
      <c r="BWZ15" s="9"/>
      <c r="BXA15" s="9"/>
      <c r="BXB15" s="9"/>
      <c r="BXC15" s="9"/>
      <c r="BXD15" s="9"/>
      <c r="BXE15" s="9"/>
      <c r="BXF15" s="9"/>
      <c r="BXG15" s="9"/>
      <c r="BXH15" s="9"/>
      <c r="BXI15" s="9"/>
      <c r="BXJ15" s="9"/>
      <c r="BXK15" s="9"/>
      <c r="BXL15" s="9"/>
      <c r="BXM15" s="9"/>
      <c r="BXN15" s="9"/>
      <c r="BXO15" s="9"/>
      <c r="BXP15" s="9"/>
      <c r="BXQ15" s="9"/>
      <c r="BXR15" s="9"/>
      <c r="BXS15" s="9"/>
      <c r="BXT15" s="9"/>
      <c r="BXU15" s="9"/>
      <c r="BXV15" s="9"/>
      <c r="BXW15" s="9"/>
      <c r="BXX15" s="9"/>
      <c r="BXY15" s="9"/>
      <c r="BXZ15" s="9"/>
      <c r="BYA15" s="9"/>
      <c r="BYB15" s="9"/>
      <c r="BYC15" s="9"/>
      <c r="BYD15" s="9"/>
      <c r="BYE15" s="9"/>
      <c r="BYF15" s="9"/>
      <c r="BYG15" s="9"/>
      <c r="BYH15" s="9"/>
      <c r="BYI15" s="9"/>
      <c r="BYJ15" s="9"/>
      <c r="BYK15" s="9"/>
      <c r="BYL15" s="9"/>
      <c r="BYM15" s="9"/>
      <c r="BYN15" s="9"/>
      <c r="BYO15" s="9"/>
      <c r="BYP15" s="9"/>
      <c r="BYQ15" s="9"/>
      <c r="BYR15" s="9"/>
      <c r="BYS15" s="9"/>
      <c r="BYT15" s="9"/>
      <c r="BYU15" s="9"/>
      <c r="BYV15" s="9"/>
      <c r="BYW15" s="9"/>
      <c r="BYX15" s="9"/>
      <c r="BYY15" s="9"/>
      <c r="BYZ15" s="9"/>
      <c r="BZA15" s="9"/>
      <c r="BZB15" s="9"/>
      <c r="BZC15" s="9"/>
      <c r="BZD15" s="9"/>
      <c r="BZE15" s="9"/>
      <c r="BZF15" s="9"/>
      <c r="BZG15" s="9"/>
      <c r="BZH15" s="9"/>
      <c r="BZI15" s="9"/>
      <c r="BZJ15" s="9"/>
      <c r="BZK15" s="9"/>
      <c r="BZL15" s="9"/>
      <c r="BZM15" s="9"/>
      <c r="BZN15" s="9"/>
      <c r="BZO15" s="9"/>
      <c r="BZP15" s="9"/>
      <c r="BZQ15" s="9"/>
      <c r="BZR15" s="9"/>
      <c r="BZS15" s="9"/>
      <c r="BZT15" s="9"/>
      <c r="BZU15" s="9"/>
      <c r="BZV15" s="9"/>
      <c r="BZW15" s="9"/>
      <c r="BZX15" s="9"/>
      <c r="BZY15" s="9"/>
      <c r="BZZ15" s="9"/>
      <c r="CAA15" s="9"/>
      <c r="CAB15" s="9"/>
      <c r="CAC15" s="9"/>
      <c r="CAD15" s="9"/>
      <c r="CAE15" s="9"/>
      <c r="CAF15" s="9"/>
      <c r="CAG15" s="9"/>
      <c r="CAH15" s="9"/>
      <c r="CAI15" s="9"/>
      <c r="CAJ15" s="9"/>
      <c r="CAK15" s="9"/>
      <c r="CAL15" s="9"/>
      <c r="CAM15" s="9"/>
      <c r="CAN15" s="9"/>
      <c r="CAO15" s="9"/>
      <c r="CAP15" s="9"/>
      <c r="CAQ15" s="9"/>
      <c r="CAR15" s="9"/>
      <c r="CAS15" s="9"/>
      <c r="CAT15" s="9"/>
      <c r="CAU15" s="9"/>
      <c r="CAV15" s="9"/>
      <c r="CAW15" s="9"/>
      <c r="CAX15" s="9"/>
      <c r="CAY15" s="9"/>
      <c r="CAZ15" s="9"/>
      <c r="CBA15" s="9"/>
      <c r="CBB15" s="9"/>
      <c r="CBC15" s="9"/>
      <c r="CBD15" s="9"/>
      <c r="CBE15" s="9"/>
      <c r="CBF15" s="9"/>
      <c r="CBG15" s="9"/>
      <c r="CBH15" s="9"/>
      <c r="CBI15" s="9"/>
      <c r="CBJ15" s="9"/>
      <c r="CBK15" s="9"/>
      <c r="CBL15" s="9"/>
      <c r="CBM15" s="9"/>
      <c r="CBN15" s="9"/>
      <c r="CBO15" s="9"/>
      <c r="CBP15" s="9"/>
      <c r="CBQ15" s="9"/>
      <c r="CBR15" s="9"/>
      <c r="CBS15" s="9"/>
      <c r="CBT15" s="9"/>
      <c r="CBU15" s="9"/>
      <c r="CBV15" s="9"/>
      <c r="CBW15" s="9"/>
      <c r="CBX15" s="9"/>
      <c r="CBY15" s="9"/>
      <c r="CBZ15" s="9"/>
      <c r="CCA15" s="9"/>
      <c r="CCB15" s="9"/>
      <c r="CCC15" s="9"/>
      <c r="CCD15" s="9"/>
      <c r="CCE15" s="9"/>
      <c r="CCF15" s="9"/>
      <c r="CCG15" s="9"/>
      <c r="CCH15" s="9"/>
      <c r="CCI15" s="9"/>
      <c r="CCJ15" s="9"/>
      <c r="CCK15" s="9"/>
      <c r="CCL15" s="9"/>
      <c r="CCM15" s="9"/>
      <c r="CCN15" s="9"/>
      <c r="CCO15" s="9"/>
      <c r="CCP15" s="9"/>
      <c r="CCQ15" s="9"/>
      <c r="CCR15" s="9"/>
      <c r="CCS15" s="9"/>
      <c r="CCT15" s="9"/>
      <c r="CCU15" s="9"/>
      <c r="CCV15" s="9"/>
      <c r="CCW15" s="9"/>
      <c r="CCX15" s="9"/>
      <c r="CCY15" s="9"/>
      <c r="CCZ15" s="9"/>
      <c r="CDA15" s="9"/>
      <c r="CDB15" s="9"/>
      <c r="CDC15" s="9"/>
      <c r="CDD15" s="9"/>
      <c r="CDE15" s="9"/>
      <c r="CDF15" s="9"/>
      <c r="CDG15" s="9"/>
      <c r="CDH15" s="9"/>
      <c r="CDI15" s="9"/>
      <c r="CDJ15" s="9"/>
      <c r="CDK15" s="9"/>
      <c r="CDL15" s="9"/>
      <c r="CDM15" s="9"/>
      <c r="CDN15" s="9"/>
      <c r="CDO15" s="9"/>
      <c r="CDP15" s="9"/>
      <c r="CDQ15" s="9"/>
      <c r="CDR15" s="9"/>
      <c r="CDS15" s="9"/>
      <c r="CDT15" s="9"/>
      <c r="CDU15" s="9"/>
      <c r="CDV15" s="9"/>
      <c r="CDW15" s="9"/>
      <c r="CDX15" s="9"/>
      <c r="CDY15" s="9"/>
      <c r="CDZ15" s="9"/>
      <c r="CEA15" s="9"/>
      <c r="CEB15" s="9"/>
      <c r="CEC15" s="9"/>
      <c r="CED15" s="9"/>
      <c r="CEE15" s="9"/>
      <c r="CEF15" s="9"/>
      <c r="CEG15" s="9"/>
      <c r="CEH15" s="9"/>
      <c r="CEI15" s="9"/>
      <c r="CEJ15" s="9"/>
      <c r="CEK15" s="9"/>
      <c r="CEL15" s="9"/>
      <c r="CEM15" s="9"/>
      <c r="CEN15" s="9"/>
      <c r="CEO15" s="9"/>
      <c r="CEP15" s="9"/>
      <c r="CEQ15" s="9"/>
      <c r="CER15" s="9"/>
      <c r="CES15" s="9"/>
      <c r="CET15" s="9"/>
      <c r="CEU15" s="9"/>
      <c r="CEV15" s="9"/>
      <c r="CEW15" s="9"/>
      <c r="CEX15" s="9"/>
      <c r="CEY15" s="9"/>
      <c r="CEZ15" s="9"/>
      <c r="CFA15" s="9"/>
      <c r="CFB15" s="9"/>
      <c r="CFC15" s="9"/>
      <c r="CFD15" s="9"/>
      <c r="CFE15" s="9"/>
      <c r="CFF15" s="9"/>
      <c r="CFG15" s="9"/>
      <c r="CFH15" s="9"/>
      <c r="CFI15" s="9"/>
      <c r="CFJ15" s="9"/>
      <c r="CFK15" s="9"/>
      <c r="CFL15" s="9"/>
      <c r="CFM15" s="9"/>
      <c r="CFN15" s="9"/>
      <c r="CFO15" s="9"/>
      <c r="CFP15" s="9"/>
      <c r="CFQ15" s="9"/>
      <c r="CFR15" s="9"/>
      <c r="CFS15" s="9"/>
      <c r="CFT15" s="9"/>
      <c r="CFU15" s="9"/>
      <c r="CFV15" s="9"/>
      <c r="CFW15" s="9"/>
      <c r="CFX15" s="9"/>
      <c r="CFY15" s="9"/>
      <c r="CFZ15" s="9"/>
      <c r="CGA15" s="9"/>
      <c r="CGB15" s="9"/>
      <c r="CGC15" s="9"/>
      <c r="CGD15" s="9"/>
      <c r="CGE15" s="9"/>
      <c r="CGF15" s="9"/>
      <c r="CGG15" s="9"/>
      <c r="CGH15" s="9"/>
      <c r="CGI15" s="9"/>
      <c r="CGJ15" s="9"/>
      <c r="CGK15" s="9"/>
      <c r="CGL15" s="9"/>
      <c r="CGM15" s="9"/>
      <c r="CGN15" s="9"/>
      <c r="CGO15" s="9"/>
      <c r="CGP15" s="9"/>
      <c r="CGQ15" s="9"/>
      <c r="CGR15" s="9"/>
      <c r="CGS15" s="9"/>
      <c r="CGT15" s="9"/>
      <c r="CGU15" s="9"/>
      <c r="CGV15" s="9"/>
      <c r="CGW15" s="9"/>
      <c r="CGX15" s="9"/>
      <c r="CGY15" s="9"/>
      <c r="CGZ15" s="9"/>
      <c r="CHA15" s="9"/>
      <c r="CHB15" s="9"/>
      <c r="CHC15" s="9"/>
    </row>
    <row r="16" spans="1:2239" ht="19.5">
      <c r="A16" s="254" t="s">
        <v>385</v>
      </c>
      <c r="B16" s="165" t="s">
        <v>109</v>
      </c>
      <c r="C16" s="166">
        <v>300000000</v>
      </c>
      <c r="D16" s="166">
        <v>300000000</v>
      </c>
      <c r="E16" s="166">
        <v>157496329.59999999</v>
      </c>
      <c r="F16" s="330">
        <v>206956674.30000001</v>
      </c>
    </row>
    <row r="17" spans="1:6" ht="19.5">
      <c r="A17" s="254" t="s">
        <v>386</v>
      </c>
      <c r="B17" s="165" t="s">
        <v>112</v>
      </c>
      <c r="C17" s="166">
        <v>72000000</v>
      </c>
      <c r="D17" s="166">
        <v>72000000</v>
      </c>
      <c r="E17" s="166">
        <v>39936713.329999998</v>
      </c>
      <c r="F17" s="330">
        <v>52202505</v>
      </c>
    </row>
    <row r="18" spans="1:6" s="54" customFormat="1" ht="20.25">
      <c r="A18" s="254">
        <v>12020438</v>
      </c>
      <c r="B18" s="165" t="s">
        <v>545</v>
      </c>
      <c r="C18" s="168">
        <f>SUM(C19:C20)</f>
        <v>12000000</v>
      </c>
      <c r="D18" s="166">
        <f>SUM(D19:D20)</f>
        <v>12000000</v>
      </c>
      <c r="E18" s="262">
        <f>SUM(E19:E20)</f>
        <v>11748000</v>
      </c>
      <c r="F18" s="262">
        <f>SUM(F19:F20)</f>
        <v>14219233</v>
      </c>
    </row>
    <row r="19" spans="1:6" ht="19.5">
      <c r="A19" s="254" t="s">
        <v>385</v>
      </c>
      <c r="B19" s="165" t="s">
        <v>110</v>
      </c>
      <c r="C19" s="166">
        <v>12000000</v>
      </c>
      <c r="D19" s="166">
        <v>12000000</v>
      </c>
      <c r="E19" s="166">
        <v>11748000</v>
      </c>
      <c r="F19" s="330">
        <v>14219233</v>
      </c>
    </row>
    <row r="20" spans="1:6" ht="19.5">
      <c r="A20" s="254" t="s">
        <v>386</v>
      </c>
      <c r="B20" s="165" t="s">
        <v>155</v>
      </c>
      <c r="C20" s="166">
        <v>0</v>
      </c>
      <c r="D20" s="166">
        <v>0</v>
      </c>
      <c r="E20" s="166">
        <v>0</v>
      </c>
      <c r="F20" s="262">
        <v>0</v>
      </c>
    </row>
    <row r="21" spans="1:6" ht="20.25">
      <c r="A21" s="254">
        <v>12020453</v>
      </c>
      <c r="B21" s="254" t="s">
        <v>611</v>
      </c>
      <c r="C21" s="197">
        <f>C22</f>
        <v>66000000</v>
      </c>
      <c r="D21" s="197">
        <f>D22</f>
        <v>66000000</v>
      </c>
      <c r="E21" s="197">
        <f>E22</f>
        <v>5215000</v>
      </c>
      <c r="F21" s="197">
        <f>F22</f>
        <v>3595000</v>
      </c>
    </row>
    <row r="22" spans="1:6" ht="19.5">
      <c r="A22" s="333" t="s">
        <v>385</v>
      </c>
      <c r="B22" s="165" t="s">
        <v>111</v>
      </c>
      <c r="C22" s="331">
        <v>66000000</v>
      </c>
      <c r="D22" s="331">
        <v>66000000</v>
      </c>
      <c r="E22" s="166">
        <v>5215000</v>
      </c>
      <c r="F22" s="330">
        <v>3595000</v>
      </c>
    </row>
    <row r="23" spans="1:6" ht="19.5">
      <c r="A23" s="254"/>
      <c r="B23" s="165"/>
      <c r="C23" s="165"/>
      <c r="D23" s="165"/>
      <c r="E23" s="165"/>
      <c r="F23" s="330"/>
    </row>
    <row r="24" spans="1:6" ht="19.5">
      <c r="A24" s="254"/>
      <c r="B24" s="165"/>
      <c r="C24" s="165"/>
      <c r="D24" s="165"/>
      <c r="E24" s="165"/>
      <c r="F24" s="330"/>
    </row>
    <row r="25" spans="1:6" ht="20.25">
      <c r="A25" s="178">
        <v>12020600</v>
      </c>
      <c r="B25" s="178" t="s">
        <v>583</v>
      </c>
      <c r="C25" s="197">
        <f>C27</f>
        <v>3600000</v>
      </c>
      <c r="D25" s="197">
        <f>D27</f>
        <v>3600000</v>
      </c>
      <c r="E25" s="197">
        <f>E27</f>
        <v>35000</v>
      </c>
      <c r="F25" s="197">
        <f>F27</f>
        <v>5000</v>
      </c>
    </row>
    <row r="26" spans="1:6" ht="19.5">
      <c r="A26" s="254"/>
      <c r="B26" s="165"/>
      <c r="C26" s="165"/>
      <c r="D26" s="165"/>
      <c r="E26" s="165"/>
      <c r="F26" s="330"/>
    </row>
    <row r="27" spans="1:6" s="137" customFormat="1" ht="19.5">
      <c r="A27" s="309">
        <v>12020617</v>
      </c>
      <c r="B27" s="186" t="s">
        <v>113</v>
      </c>
      <c r="C27" s="200">
        <v>3600000</v>
      </c>
      <c r="D27" s="200">
        <v>3600000</v>
      </c>
      <c r="E27" s="200">
        <v>35000</v>
      </c>
      <c r="F27" s="332">
        <v>5000</v>
      </c>
    </row>
    <row r="28" spans="1:6" ht="19.5">
      <c r="A28" s="254"/>
      <c r="B28" s="165"/>
      <c r="C28" s="165"/>
      <c r="D28" s="165"/>
      <c r="E28" s="165"/>
      <c r="F28" s="330"/>
    </row>
    <row r="29" spans="1:6" ht="20.25">
      <c r="A29" s="178">
        <v>12020900</v>
      </c>
      <c r="B29" s="178" t="s">
        <v>114</v>
      </c>
      <c r="C29" s="197">
        <f>SUM(C30+C32+C34)</f>
        <v>360000000</v>
      </c>
      <c r="D29" s="197">
        <f>SUM(D30+D32+D34)</f>
        <v>360000000</v>
      </c>
      <c r="E29" s="261">
        <f>SUM(E30+E32+E34)</f>
        <v>205063999.97</v>
      </c>
      <c r="F29" s="261">
        <f>SUM(F30+F32+F34)</f>
        <v>168290551.81999999</v>
      </c>
    </row>
    <row r="30" spans="1:6" ht="19.5">
      <c r="A30" s="254">
        <v>12020901</v>
      </c>
      <c r="B30" s="165" t="s">
        <v>646</v>
      </c>
      <c r="C30" s="166">
        <f>C31</f>
        <v>0</v>
      </c>
      <c r="D30" s="166">
        <f>D31</f>
        <v>0</v>
      </c>
      <c r="E30" s="166">
        <f>E31</f>
        <v>854400</v>
      </c>
      <c r="F30" s="166">
        <f>F31</f>
        <v>1315873</v>
      </c>
    </row>
    <row r="31" spans="1:6" ht="19.5">
      <c r="A31" s="254" t="s">
        <v>385</v>
      </c>
      <c r="B31" s="165" t="s">
        <v>647</v>
      </c>
      <c r="C31" s="165">
        <v>0</v>
      </c>
      <c r="D31" s="165">
        <v>0</v>
      </c>
      <c r="E31" s="166">
        <v>854400</v>
      </c>
      <c r="F31" s="330">
        <v>1315873</v>
      </c>
    </row>
    <row r="32" spans="1:6" ht="19.5">
      <c r="A32" s="254">
        <v>12020906</v>
      </c>
      <c r="B32" s="254" t="s">
        <v>612</v>
      </c>
      <c r="C32" s="266">
        <f>C33</f>
        <v>144000000</v>
      </c>
      <c r="D32" s="266">
        <f>D33</f>
        <v>144000000</v>
      </c>
      <c r="E32" s="266">
        <f>E33</f>
        <v>23500879.969999999</v>
      </c>
      <c r="F32" s="266">
        <f>F33</f>
        <v>43238845.869999997</v>
      </c>
    </row>
    <row r="33" spans="1:6" ht="19.5">
      <c r="A33" s="255" t="s">
        <v>385</v>
      </c>
      <c r="B33" s="165" t="s">
        <v>115</v>
      </c>
      <c r="C33" s="166">
        <v>144000000</v>
      </c>
      <c r="D33" s="166">
        <v>144000000</v>
      </c>
      <c r="E33" s="166">
        <v>23500879.969999999</v>
      </c>
      <c r="F33" s="330">
        <v>43238845.869999997</v>
      </c>
    </row>
    <row r="34" spans="1:6" ht="19.5">
      <c r="A34" s="254">
        <v>12020903</v>
      </c>
      <c r="B34" s="254" t="s">
        <v>613</v>
      </c>
      <c r="C34" s="266">
        <f>C35</f>
        <v>216000000</v>
      </c>
      <c r="D34" s="266">
        <f>D35</f>
        <v>216000000</v>
      </c>
      <c r="E34" s="266">
        <f>E35</f>
        <v>180708720</v>
      </c>
      <c r="F34" s="266">
        <f>F35</f>
        <v>123735832.95</v>
      </c>
    </row>
    <row r="35" spans="1:6" ht="19.5">
      <c r="A35" s="255" t="s">
        <v>385</v>
      </c>
      <c r="B35" s="165" t="s">
        <v>116</v>
      </c>
      <c r="C35" s="166">
        <v>216000000</v>
      </c>
      <c r="D35" s="166">
        <v>216000000</v>
      </c>
      <c r="E35" s="166">
        <v>180708720</v>
      </c>
      <c r="F35" s="330">
        <v>123735832.95</v>
      </c>
    </row>
    <row r="36" spans="1:6" ht="19.5">
      <c r="A36" s="254"/>
      <c r="B36" s="165"/>
      <c r="C36" s="165"/>
      <c r="D36" s="165"/>
      <c r="E36" s="165"/>
      <c r="F36" s="330"/>
    </row>
    <row r="37" spans="1:6" ht="19.5">
      <c r="A37" s="254"/>
      <c r="B37" s="165"/>
      <c r="C37" s="165"/>
      <c r="D37" s="165"/>
      <c r="E37" s="165"/>
      <c r="F37" s="330"/>
    </row>
    <row r="38" spans="1:6" ht="20.25">
      <c r="A38" s="254"/>
      <c r="B38" s="167" t="s">
        <v>320</v>
      </c>
      <c r="C38" s="263">
        <f>SUM(C13+C25+C29)</f>
        <v>813600000</v>
      </c>
      <c r="D38" s="263">
        <f>SUM(D13+D25+D29)</f>
        <v>813600000</v>
      </c>
      <c r="E38" s="263">
        <f>SUM(E13+E25+E29)</f>
        <v>419495042.89999998</v>
      </c>
      <c r="F38" s="263">
        <f>SUM(F13+F25+F29)</f>
        <v>445268964.12</v>
      </c>
    </row>
    <row r="39" spans="1:6">
      <c r="D39" s="12"/>
      <c r="F39" s="12"/>
    </row>
    <row r="40" spans="1:6">
      <c r="D40" s="12"/>
      <c r="F40" s="12"/>
    </row>
    <row r="41" spans="1:6">
      <c r="D41" s="12"/>
      <c r="F41" s="12"/>
    </row>
    <row r="42" spans="1:6">
      <c r="D42" s="12"/>
      <c r="F42" s="12"/>
    </row>
  </sheetData>
  <mergeCells count="4">
    <mergeCell ref="A1:F1"/>
    <mergeCell ref="A4:F4"/>
    <mergeCell ref="A6:F6"/>
    <mergeCell ref="A7:E7"/>
  </mergeCells>
  <pageMargins left="0.7" right="0.7" top="0.75" bottom="0.75" header="0.3" footer="0.3"/>
  <pageSetup scale="49" orientation="landscape" r:id="rId1"/>
  <headerFooter>
    <oddFooter>&amp;R&amp;14Page 24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47"/>
  <sheetViews>
    <sheetView zoomScale="70" zoomScaleNormal="70" workbookViewId="0">
      <selection activeCell="A5" sqref="A5"/>
    </sheetView>
  </sheetViews>
  <sheetFormatPr defaultRowHeight="15"/>
  <cols>
    <col min="1" max="1" width="27.7109375" style="117" customWidth="1"/>
    <col min="2" max="2" width="72.28515625" customWidth="1"/>
    <col min="3" max="3" width="25" customWidth="1"/>
    <col min="4" max="4" width="24" customWidth="1"/>
    <col min="5" max="5" width="25.7109375" customWidth="1"/>
    <col min="6" max="6" width="22.28515625" customWidth="1"/>
  </cols>
  <sheetData>
    <row r="1" spans="1:6" ht="48.75">
      <c r="A1" s="394" t="s">
        <v>703</v>
      </c>
      <c r="B1" s="394"/>
      <c r="C1" s="394"/>
      <c r="D1" s="394"/>
      <c r="E1" s="394"/>
      <c r="F1" s="394"/>
    </row>
    <row r="2" spans="1:6" ht="19.5">
      <c r="A2" s="253"/>
      <c r="B2" s="169"/>
      <c r="C2" s="169"/>
      <c r="D2" s="169"/>
      <c r="E2" s="169"/>
      <c r="F2" s="169"/>
    </row>
    <row r="3" spans="1:6" ht="19.5">
      <c r="A3" s="253"/>
      <c r="B3" s="169"/>
      <c r="C3" s="169"/>
      <c r="D3" s="169"/>
      <c r="E3" s="169"/>
      <c r="F3" s="169"/>
    </row>
    <row r="4" spans="1:6" ht="20.25">
      <c r="A4" s="393" t="s">
        <v>119</v>
      </c>
      <c r="B4" s="393"/>
      <c r="C4" s="393"/>
      <c r="D4" s="393"/>
      <c r="E4" s="393"/>
      <c r="F4" s="293"/>
    </row>
    <row r="5" spans="1:6" ht="20.25">
      <c r="A5" s="293" t="s">
        <v>1</v>
      </c>
      <c r="B5" s="172" t="s">
        <v>526</v>
      </c>
      <c r="C5" s="172"/>
      <c r="D5" s="171"/>
      <c r="E5" s="171"/>
      <c r="F5" s="171"/>
    </row>
    <row r="6" spans="1:6" ht="20.25">
      <c r="A6" s="252" t="s">
        <v>497</v>
      </c>
      <c r="B6" s="293"/>
      <c r="C6" s="293"/>
      <c r="D6" s="293"/>
      <c r="E6" s="293"/>
      <c r="F6" s="293"/>
    </row>
    <row r="7" spans="1:6" ht="20.25">
      <c r="A7" s="393" t="s">
        <v>212</v>
      </c>
      <c r="B7" s="393"/>
      <c r="C7" s="393"/>
      <c r="D7" s="393"/>
      <c r="E7" s="293"/>
      <c r="F7" s="171"/>
    </row>
    <row r="8" spans="1:6" ht="19.5">
      <c r="A8" s="253"/>
      <c r="B8" s="169"/>
      <c r="C8" s="169"/>
      <c r="D8" s="169"/>
      <c r="E8" s="169"/>
      <c r="F8" s="169"/>
    </row>
    <row r="9" spans="1:6" ht="60.75">
      <c r="A9" s="221" t="s">
        <v>3</v>
      </c>
      <c r="B9" s="221" t="s">
        <v>5</v>
      </c>
      <c r="C9" s="221" t="s">
        <v>342</v>
      </c>
      <c r="D9" s="221" t="s">
        <v>342</v>
      </c>
      <c r="E9" s="221" t="s">
        <v>332</v>
      </c>
      <c r="F9" s="221" t="s">
        <v>332</v>
      </c>
    </row>
    <row r="10" spans="1:6" ht="20.25">
      <c r="A10" s="244"/>
      <c r="B10" s="241"/>
      <c r="C10" s="242">
        <v>2017</v>
      </c>
      <c r="D10" s="242">
        <v>2016</v>
      </c>
      <c r="E10" s="243" t="s">
        <v>821</v>
      </c>
      <c r="F10" s="242">
        <v>2015</v>
      </c>
    </row>
    <row r="11" spans="1:6" ht="19.5">
      <c r="A11" s="254"/>
      <c r="B11" s="165"/>
      <c r="C11" s="165"/>
      <c r="D11" s="165"/>
      <c r="E11" s="165"/>
      <c r="F11" s="155"/>
    </row>
    <row r="12" spans="1:6" ht="20.25">
      <c r="A12" s="178">
        <v>12020400</v>
      </c>
      <c r="B12" s="178" t="s">
        <v>590</v>
      </c>
      <c r="C12" s="168">
        <f>SUM(C14+C16+C17)</f>
        <v>31000000</v>
      </c>
      <c r="D12" s="168">
        <f>SUM(D14+D16+D17)</f>
        <v>31000000</v>
      </c>
      <c r="E12" s="168">
        <f>SUM(E14+E16+E17)</f>
        <v>6430000</v>
      </c>
      <c r="F12" s="168">
        <f>SUM(F14+F16+F17)</f>
        <v>7220000</v>
      </c>
    </row>
    <row r="13" spans="1:6" ht="20.25">
      <c r="A13" s="178"/>
      <c r="B13" s="178"/>
      <c r="C13" s="197"/>
      <c r="D13" s="197"/>
      <c r="E13" s="168"/>
      <c r="F13" s="168"/>
    </row>
    <row r="14" spans="1:6" s="54" customFormat="1" ht="20.25">
      <c r="A14" s="178">
        <v>12020417</v>
      </c>
      <c r="B14" s="167" t="s">
        <v>608</v>
      </c>
      <c r="C14" s="168">
        <f>C15</f>
        <v>15000000</v>
      </c>
      <c r="D14" s="168">
        <f>D15</f>
        <v>15000000</v>
      </c>
      <c r="E14" s="168">
        <f>E15</f>
        <v>6430000</v>
      </c>
      <c r="F14" s="168">
        <f>F15</f>
        <v>7020000</v>
      </c>
    </row>
    <row r="15" spans="1:6" ht="19.5">
      <c r="A15" s="254" t="s">
        <v>385</v>
      </c>
      <c r="B15" s="165" t="s">
        <v>405</v>
      </c>
      <c r="C15" s="166">
        <v>15000000</v>
      </c>
      <c r="D15" s="166">
        <v>15000000</v>
      </c>
      <c r="E15" s="166">
        <v>6430000</v>
      </c>
      <c r="F15" s="166">
        <v>7020000</v>
      </c>
    </row>
    <row r="16" spans="1:6" ht="19.5">
      <c r="A16" s="254">
        <v>12020427</v>
      </c>
      <c r="B16" s="165" t="s">
        <v>87</v>
      </c>
      <c r="C16" s="166">
        <v>15000000</v>
      </c>
      <c r="D16" s="166">
        <v>15000000</v>
      </c>
      <c r="E16" s="166">
        <v>0</v>
      </c>
      <c r="F16" s="166">
        <v>200000</v>
      </c>
    </row>
    <row r="17" spans="1:6" s="54" customFormat="1" ht="42" customHeight="1">
      <c r="A17" s="184">
        <v>12020456</v>
      </c>
      <c r="B17" s="334" t="s">
        <v>694</v>
      </c>
      <c r="C17" s="312">
        <f>C18</f>
        <v>1000000</v>
      </c>
      <c r="D17" s="312">
        <v>1000000</v>
      </c>
      <c r="E17" s="312">
        <v>0</v>
      </c>
      <c r="F17" s="312">
        <v>0</v>
      </c>
    </row>
    <row r="18" spans="1:6" ht="19.5">
      <c r="A18" s="254" t="s">
        <v>385</v>
      </c>
      <c r="B18" s="165" t="s">
        <v>120</v>
      </c>
      <c r="C18" s="166">
        <v>1000000</v>
      </c>
      <c r="D18" s="166">
        <v>1000000</v>
      </c>
      <c r="E18" s="166">
        <v>0</v>
      </c>
      <c r="F18" s="166">
        <v>0</v>
      </c>
    </row>
    <row r="19" spans="1:6" ht="19.5">
      <c r="A19" s="254"/>
      <c r="B19" s="165"/>
      <c r="C19" s="166"/>
      <c r="D19" s="166"/>
      <c r="E19" s="166"/>
      <c r="F19" s="166"/>
    </row>
    <row r="20" spans="1:6" s="54" customFormat="1" ht="20.25">
      <c r="A20" s="184">
        <v>12020501</v>
      </c>
      <c r="B20" s="184" t="s">
        <v>693</v>
      </c>
      <c r="C20" s="312">
        <f>C21</f>
        <v>165000000</v>
      </c>
      <c r="D20" s="312">
        <f>D21</f>
        <v>165000000</v>
      </c>
      <c r="E20" s="312">
        <f>E21</f>
        <v>477505000</v>
      </c>
      <c r="F20" s="312">
        <f>F21</f>
        <v>28199000</v>
      </c>
    </row>
    <row r="21" spans="1:6" ht="19.5">
      <c r="A21" s="254" t="s">
        <v>385</v>
      </c>
      <c r="B21" s="165" t="s">
        <v>402</v>
      </c>
      <c r="C21" s="166">
        <v>165000000</v>
      </c>
      <c r="D21" s="166">
        <v>165000000</v>
      </c>
      <c r="E21" s="166">
        <v>477505000</v>
      </c>
      <c r="F21" s="166">
        <v>28199000</v>
      </c>
    </row>
    <row r="22" spans="1:6" ht="19.5">
      <c r="A22" s="254"/>
      <c r="B22" s="165"/>
      <c r="C22" s="166"/>
      <c r="D22" s="166"/>
      <c r="E22" s="166"/>
      <c r="F22" s="166"/>
    </row>
    <row r="23" spans="1:6" ht="20.25">
      <c r="A23" s="178">
        <v>12020600</v>
      </c>
      <c r="B23" s="178" t="s">
        <v>583</v>
      </c>
      <c r="C23" s="197">
        <f>C25</f>
        <v>1500000</v>
      </c>
      <c r="D23" s="197">
        <f>D25</f>
        <v>1500000</v>
      </c>
      <c r="E23" s="197">
        <f>E25</f>
        <v>0</v>
      </c>
      <c r="F23" s="197">
        <f>F25</f>
        <v>0</v>
      </c>
    </row>
    <row r="24" spans="1:6" ht="19.5">
      <c r="A24" s="254"/>
      <c r="B24" s="165"/>
      <c r="C24" s="166"/>
      <c r="D24" s="166"/>
      <c r="E24" s="166"/>
      <c r="F24" s="166"/>
    </row>
    <row r="25" spans="1:6" ht="19.5">
      <c r="A25" s="254">
        <v>12020611</v>
      </c>
      <c r="B25" s="165" t="s">
        <v>403</v>
      </c>
      <c r="C25" s="166">
        <v>1500000</v>
      </c>
      <c r="D25" s="166">
        <v>1500000</v>
      </c>
      <c r="E25" s="166">
        <v>0</v>
      </c>
      <c r="F25" s="166">
        <v>0</v>
      </c>
    </row>
    <row r="26" spans="1:6" ht="19.5">
      <c r="A26" s="254"/>
      <c r="B26" s="165"/>
      <c r="C26" s="166"/>
      <c r="D26" s="166"/>
      <c r="E26" s="166"/>
      <c r="F26" s="166"/>
    </row>
    <row r="27" spans="1:6" ht="20.25">
      <c r="A27" s="178">
        <v>12020700</v>
      </c>
      <c r="B27" s="178" t="s">
        <v>587</v>
      </c>
      <c r="C27" s="168">
        <f>SUM(C28+C30)</f>
        <v>2500000</v>
      </c>
      <c r="D27" s="168">
        <f>SUM(D28+D30)</f>
        <v>2500000</v>
      </c>
      <c r="E27" s="168">
        <f>SUM(E28+E30)</f>
        <v>670000</v>
      </c>
      <c r="F27" s="168">
        <f>SUM(F28+F30)</f>
        <v>883000</v>
      </c>
    </row>
    <row r="28" spans="1:6" ht="19.5">
      <c r="A28" s="254">
        <v>12020703</v>
      </c>
      <c r="B28" s="190" t="s">
        <v>614</v>
      </c>
      <c r="C28" s="266">
        <f>C29</f>
        <v>2500000</v>
      </c>
      <c r="D28" s="266">
        <f>D29</f>
        <v>2500000</v>
      </c>
      <c r="E28" s="266">
        <f>E29</f>
        <v>670000</v>
      </c>
      <c r="F28" s="266">
        <f>F29</f>
        <v>883000</v>
      </c>
    </row>
    <row r="29" spans="1:6" ht="19.5">
      <c r="A29" s="254" t="s">
        <v>385</v>
      </c>
      <c r="B29" s="165" t="s">
        <v>404</v>
      </c>
      <c r="C29" s="166">
        <v>2500000</v>
      </c>
      <c r="D29" s="166">
        <v>2500000</v>
      </c>
      <c r="E29" s="166">
        <v>670000</v>
      </c>
      <c r="F29" s="166">
        <v>883000</v>
      </c>
    </row>
    <row r="30" spans="1:6" ht="19.5">
      <c r="A30" s="309">
        <v>12020725</v>
      </c>
      <c r="B30" s="186" t="s">
        <v>121</v>
      </c>
      <c r="C30" s="200">
        <v>0</v>
      </c>
      <c r="D30" s="200">
        <v>0</v>
      </c>
      <c r="E30" s="200">
        <v>0</v>
      </c>
      <c r="F30" s="200">
        <v>0</v>
      </c>
    </row>
    <row r="31" spans="1:6" ht="19.5">
      <c r="A31" s="254"/>
      <c r="B31" s="165"/>
      <c r="C31" s="166"/>
      <c r="D31" s="166"/>
      <c r="E31" s="166"/>
      <c r="F31" s="166"/>
    </row>
    <row r="32" spans="1:6" ht="20.25">
      <c r="A32" s="178"/>
      <c r="B32" s="167" t="s">
        <v>320</v>
      </c>
      <c r="C32" s="168">
        <f>SUM(C12+C20+C23+C27)</f>
        <v>200000000</v>
      </c>
      <c r="D32" s="168">
        <f>SUM(D12+D20+D23+D27)</f>
        <v>200000000</v>
      </c>
      <c r="E32" s="168">
        <f>SUM(E12+E20+E23+E27)</f>
        <v>484605000</v>
      </c>
      <c r="F32" s="168">
        <f>SUM(F12+F20+F23+F27)</f>
        <v>36302000</v>
      </c>
    </row>
    <row r="33" spans="2:6">
      <c r="F33" s="12"/>
    </row>
    <row r="34" spans="2:6">
      <c r="B34" s="140" t="s">
        <v>720</v>
      </c>
      <c r="F34" s="12"/>
    </row>
    <row r="35" spans="2:6">
      <c r="F35" s="12"/>
    </row>
    <row r="36" spans="2:6">
      <c r="F36" s="12"/>
    </row>
    <row r="37" spans="2:6">
      <c r="F37" s="12"/>
    </row>
    <row r="38" spans="2:6">
      <c r="F38" s="12"/>
    </row>
    <row r="39" spans="2:6">
      <c r="F39" s="12"/>
    </row>
    <row r="40" spans="2:6">
      <c r="F40" s="12"/>
    </row>
    <row r="41" spans="2:6">
      <c r="F41" s="12"/>
    </row>
    <row r="42" spans="2:6">
      <c r="F42" s="12"/>
    </row>
    <row r="43" spans="2:6">
      <c r="F43" s="12"/>
    </row>
    <row r="44" spans="2:6">
      <c r="F44" s="12"/>
    </row>
    <row r="45" spans="2:6">
      <c r="F45" s="12"/>
    </row>
    <row r="46" spans="2:6">
      <c r="F46" s="12"/>
    </row>
    <row r="47" spans="2:6">
      <c r="F47" s="12"/>
    </row>
  </sheetData>
  <mergeCells count="3">
    <mergeCell ref="A1:F1"/>
    <mergeCell ref="A4:E4"/>
    <mergeCell ref="A7:D7"/>
  </mergeCells>
  <pageMargins left="0.7" right="0.7" top="0.75" bottom="0.75" header="0.3" footer="0.3"/>
  <pageSetup scale="60" orientation="landscape" r:id="rId1"/>
  <headerFooter>
    <oddFooter>&amp;R&amp;14Page 25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="60" workbookViewId="0">
      <selection activeCell="D13" sqref="D13"/>
    </sheetView>
  </sheetViews>
  <sheetFormatPr defaultRowHeight="15"/>
  <cols>
    <col min="1" max="1" width="25.140625" customWidth="1"/>
    <col min="2" max="2" width="48" customWidth="1"/>
    <col min="3" max="3" width="26.140625" customWidth="1"/>
    <col min="4" max="4" width="23.7109375" customWidth="1"/>
    <col min="5" max="5" width="26.7109375" customWidth="1"/>
    <col min="6" max="6" width="23.7109375" customWidth="1"/>
  </cols>
  <sheetData>
    <row r="1" spans="1:6" ht="48.75">
      <c r="A1" s="394" t="s">
        <v>703</v>
      </c>
      <c r="B1" s="394"/>
      <c r="C1" s="394"/>
      <c r="D1" s="394"/>
      <c r="E1" s="394"/>
      <c r="F1" s="394"/>
    </row>
    <row r="2" spans="1:6" ht="19.5">
      <c r="A2" s="169"/>
      <c r="B2" s="169"/>
      <c r="C2" s="169"/>
      <c r="D2" s="169"/>
      <c r="E2" s="169"/>
      <c r="F2" s="169"/>
    </row>
    <row r="3" spans="1:6" ht="19.5">
      <c r="A3" s="169"/>
      <c r="B3" s="169"/>
      <c r="C3" s="169"/>
      <c r="D3" s="169"/>
      <c r="E3" s="169"/>
      <c r="F3" s="169"/>
    </row>
    <row r="4" spans="1:6" ht="20.25">
      <c r="A4" s="393" t="s">
        <v>192</v>
      </c>
      <c r="B4" s="393"/>
      <c r="C4" s="393"/>
      <c r="D4" s="393"/>
      <c r="E4" s="169"/>
      <c r="F4" s="169"/>
    </row>
    <row r="5" spans="1:6" ht="20.25">
      <c r="A5" s="171" t="s">
        <v>1</v>
      </c>
      <c r="B5" s="172" t="s">
        <v>498</v>
      </c>
      <c r="C5" s="172"/>
      <c r="D5" s="171"/>
      <c r="E5" s="169"/>
      <c r="F5" s="169"/>
    </row>
    <row r="6" spans="1:6" ht="20.25">
      <c r="A6" s="293" t="s">
        <v>499</v>
      </c>
      <c r="B6" s="293"/>
      <c r="C6" s="293"/>
      <c r="D6" s="293"/>
      <c r="E6" s="251"/>
      <c r="F6" s="251"/>
    </row>
    <row r="7" spans="1:6" ht="20.25">
      <c r="A7" s="293" t="s">
        <v>191</v>
      </c>
      <c r="B7" s="293"/>
      <c r="C7" s="293"/>
      <c r="D7" s="293"/>
      <c r="E7" s="251"/>
      <c r="F7" s="169"/>
    </row>
    <row r="8" spans="1:6" ht="19.5">
      <c r="A8" s="169"/>
      <c r="B8" s="169"/>
      <c r="C8" s="169"/>
      <c r="D8" s="169"/>
      <c r="E8" s="169"/>
      <c r="F8" s="169"/>
    </row>
    <row r="9" spans="1:6" ht="60.75">
      <c r="A9" s="242" t="s">
        <v>3</v>
      </c>
      <c r="B9" s="242" t="s">
        <v>5</v>
      </c>
      <c r="C9" s="221" t="s">
        <v>342</v>
      </c>
      <c r="D9" s="221" t="s">
        <v>342</v>
      </c>
      <c r="E9" s="221" t="s">
        <v>332</v>
      </c>
      <c r="F9" s="221" t="s">
        <v>332</v>
      </c>
    </row>
    <row r="10" spans="1:6" ht="20.25">
      <c r="A10" s="241"/>
      <c r="B10" s="241"/>
      <c r="C10" s="242">
        <v>2017</v>
      </c>
      <c r="D10" s="242">
        <v>2016</v>
      </c>
      <c r="E10" s="243" t="s">
        <v>821</v>
      </c>
      <c r="F10" s="242">
        <v>2015</v>
      </c>
    </row>
    <row r="11" spans="1:6" ht="19.5">
      <c r="A11" s="165"/>
      <c r="B11" s="165"/>
      <c r="C11" s="165"/>
      <c r="D11" s="165"/>
      <c r="E11" s="165"/>
      <c r="F11" s="155"/>
    </row>
    <row r="12" spans="1:6" ht="20.25">
      <c r="A12" s="189">
        <v>12020400</v>
      </c>
      <c r="B12" s="178" t="s">
        <v>590</v>
      </c>
      <c r="C12" s="178">
        <v>0</v>
      </c>
      <c r="D12" s="178">
        <v>0</v>
      </c>
      <c r="E12" s="165"/>
      <c r="F12" s="261"/>
    </row>
    <row r="13" spans="1:6" ht="19.5">
      <c r="A13" s="190"/>
      <c r="B13" s="165"/>
      <c r="C13" s="165"/>
      <c r="D13" s="165"/>
      <c r="E13" s="165"/>
      <c r="F13" s="262"/>
    </row>
    <row r="14" spans="1:6" ht="19.5">
      <c r="A14" s="190">
        <v>12020417</v>
      </c>
      <c r="B14" s="165" t="s">
        <v>615</v>
      </c>
      <c r="C14" s="165">
        <v>0</v>
      </c>
      <c r="D14" s="165">
        <v>0</v>
      </c>
      <c r="E14" s="165"/>
      <c r="F14" s="262"/>
    </row>
    <row r="15" spans="1:6" ht="19.5">
      <c r="A15" s="190"/>
      <c r="B15" s="165"/>
      <c r="C15" s="165"/>
      <c r="D15" s="165"/>
      <c r="E15" s="165"/>
      <c r="F15" s="262"/>
    </row>
    <row r="16" spans="1:6" ht="20.25">
      <c r="A16" s="189">
        <v>12020600</v>
      </c>
      <c r="B16" s="178" t="s">
        <v>583</v>
      </c>
      <c r="C16" s="197">
        <f>C18</f>
        <v>22800000</v>
      </c>
      <c r="D16" s="197">
        <f>D18</f>
        <v>22800000</v>
      </c>
      <c r="E16" s="165"/>
      <c r="F16" s="261"/>
    </row>
    <row r="17" spans="1:6" ht="19.5">
      <c r="A17" s="190"/>
      <c r="B17" s="165"/>
      <c r="C17" s="165"/>
      <c r="D17" s="165"/>
      <c r="E17" s="165"/>
      <c r="F17" s="262"/>
    </row>
    <row r="18" spans="1:6" s="137" customFormat="1" ht="19.5">
      <c r="A18" s="294">
        <v>12020616</v>
      </c>
      <c r="B18" s="186" t="s">
        <v>122</v>
      </c>
      <c r="C18" s="200">
        <v>22800000</v>
      </c>
      <c r="D18" s="200">
        <v>22800000</v>
      </c>
      <c r="E18" s="186"/>
      <c r="F18" s="295"/>
    </row>
    <row r="19" spans="1:6" ht="19.5">
      <c r="A19" s="190"/>
      <c r="B19" s="165"/>
      <c r="C19" s="165"/>
      <c r="D19" s="165"/>
      <c r="E19" s="165"/>
      <c r="F19" s="262"/>
    </row>
    <row r="20" spans="1:6" ht="19.5">
      <c r="A20" s="190"/>
      <c r="B20" s="165"/>
      <c r="C20" s="165"/>
      <c r="D20" s="165"/>
      <c r="E20" s="165"/>
      <c r="F20" s="262"/>
    </row>
    <row r="21" spans="1:6" ht="19.5">
      <c r="A21" s="190"/>
      <c r="B21" s="165"/>
      <c r="C21" s="165"/>
      <c r="D21" s="165"/>
      <c r="E21" s="165"/>
      <c r="F21" s="262"/>
    </row>
    <row r="22" spans="1:6" ht="20.25">
      <c r="A22" s="190"/>
      <c r="B22" s="167" t="s">
        <v>320</v>
      </c>
      <c r="C22" s="263">
        <f>C12+C16</f>
        <v>22800000</v>
      </c>
      <c r="D22" s="263">
        <f>D12+D16</f>
        <v>22800000</v>
      </c>
      <c r="E22" s="165"/>
      <c r="F22" s="261">
        <f>F12+F16</f>
        <v>0</v>
      </c>
    </row>
    <row r="23" spans="1:6">
      <c r="F23" s="12"/>
    </row>
    <row r="24" spans="1:6">
      <c r="F24" s="12"/>
    </row>
    <row r="25" spans="1:6">
      <c r="F25" s="12"/>
    </row>
    <row r="26" spans="1:6">
      <c r="F26" s="12"/>
    </row>
    <row r="27" spans="1:6">
      <c r="F27" s="12"/>
    </row>
    <row r="28" spans="1:6">
      <c r="F28" s="12"/>
    </row>
    <row r="29" spans="1:6">
      <c r="F29" s="12"/>
    </row>
    <row r="30" spans="1:6">
      <c r="F30" s="12"/>
    </row>
    <row r="31" spans="1:6">
      <c r="F31" s="12"/>
    </row>
    <row r="32" spans="1:6">
      <c r="F32" s="12"/>
    </row>
    <row r="33" spans="6:6">
      <c r="F33" s="12"/>
    </row>
    <row r="34" spans="6:6">
      <c r="F34" s="12"/>
    </row>
    <row r="35" spans="6:6">
      <c r="F35" s="12"/>
    </row>
    <row r="36" spans="6:6">
      <c r="F36" s="12"/>
    </row>
    <row r="37" spans="6:6">
      <c r="F37" s="12"/>
    </row>
    <row r="38" spans="6:6">
      <c r="F38" s="12"/>
    </row>
    <row r="39" spans="6:6">
      <c r="F39" s="12"/>
    </row>
    <row r="40" spans="6:6">
      <c r="F40" s="12"/>
    </row>
    <row r="41" spans="6:6">
      <c r="F41" s="12"/>
    </row>
    <row r="42" spans="6:6">
      <c r="F42" s="12"/>
    </row>
    <row r="43" spans="6:6">
      <c r="F43" s="12"/>
    </row>
  </sheetData>
  <mergeCells count="2">
    <mergeCell ref="A4:D4"/>
    <mergeCell ref="A1:F1"/>
  </mergeCells>
  <pageMargins left="0.7" right="0.7" top="0.75" bottom="0.75" header="0.3" footer="0.3"/>
  <pageSetup scale="70" orientation="landscape" r:id="rId1"/>
  <headerFooter>
    <oddFooter>&amp;R&amp;16Page 26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2:F81"/>
  <sheetViews>
    <sheetView view="pageBreakPreview" zoomScale="60" workbookViewId="0">
      <selection activeCell="E23" sqref="E23"/>
    </sheetView>
  </sheetViews>
  <sheetFormatPr defaultRowHeight="15"/>
  <cols>
    <col min="1" max="1" width="26" bestFit="1" customWidth="1"/>
    <col min="2" max="2" width="74.7109375" customWidth="1"/>
    <col min="3" max="3" width="32.140625" style="124" customWidth="1"/>
    <col min="4" max="4" width="22.7109375" style="36" customWidth="1"/>
    <col min="5" max="5" width="19" style="36" customWidth="1"/>
    <col min="6" max="6" width="23" customWidth="1"/>
  </cols>
  <sheetData>
    <row r="2" spans="1:6" ht="18">
      <c r="A2" s="396" t="s">
        <v>703</v>
      </c>
      <c r="B2" s="396"/>
      <c r="C2" s="396"/>
      <c r="D2" s="396"/>
      <c r="E2" s="396"/>
      <c r="F2" s="396"/>
    </row>
    <row r="3" spans="1:6" ht="18">
      <c r="A3" s="1"/>
      <c r="B3" s="1"/>
      <c r="C3" s="120"/>
      <c r="D3" s="32"/>
      <c r="E3" s="32"/>
      <c r="F3" s="1"/>
    </row>
    <row r="4" spans="1:6" ht="18">
      <c r="A4" s="1"/>
      <c r="B4" s="1"/>
      <c r="C4" s="120"/>
      <c r="D4" s="32"/>
      <c r="E4" s="32"/>
      <c r="F4" s="1"/>
    </row>
    <row r="5" spans="1:6" ht="18">
      <c r="A5" s="397" t="s">
        <v>123</v>
      </c>
      <c r="B5" s="398"/>
      <c r="C5" s="398"/>
      <c r="D5" s="398"/>
      <c r="E5" s="398"/>
      <c r="F5" s="399"/>
    </row>
    <row r="6" spans="1:6" ht="18">
      <c r="A6" s="51" t="s">
        <v>1</v>
      </c>
      <c r="B6" s="116">
        <v>51706500100</v>
      </c>
      <c r="C6" s="121"/>
      <c r="D6" s="72"/>
      <c r="E6" s="72"/>
      <c r="F6" s="51"/>
    </row>
    <row r="7" spans="1:6" ht="18">
      <c r="A7" s="397" t="s">
        <v>500</v>
      </c>
      <c r="B7" s="398"/>
      <c r="C7" s="398"/>
      <c r="D7" s="398"/>
      <c r="E7" s="398"/>
      <c r="F7" s="399"/>
    </row>
    <row r="8" spans="1:6" ht="18">
      <c r="A8" s="51" t="s">
        <v>337</v>
      </c>
      <c r="B8" s="116">
        <v>51706500100</v>
      </c>
      <c r="C8" s="121"/>
      <c r="D8" s="72"/>
      <c r="E8" s="72"/>
      <c r="F8" s="51"/>
    </row>
    <row r="9" spans="1:6" ht="36">
      <c r="A9" s="13" t="s">
        <v>3</v>
      </c>
      <c r="B9" s="13" t="s">
        <v>5</v>
      </c>
      <c r="C9" s="121" t="s">
        <v>333</v>
      </c>
      <c r="D9" s="33" t="s">
        <v>333</v>
      </c>
      <c r="E9" s="33" t="s">
        <v>332</v>
      </c>
      <c r="F9" s="118" t="s">
        <v>332</v>
      </c>
    </row>
    <row r="10" spans="1:6" ht="18.75">
      <c r="A10" s="14"/>
      <c r="B10" s="14"/>
      <c r="C10" s="122" t="s">
        <v>719</v>
      </c>
      <c r="D10" s="122" t="s">
        <v>640</v>
      </c>
      <c r="E10" s="21" t="s">
        <v>821</v>
      </c>
      <c r="F10" s="58">
        <v>2015</v>
      </c>
    </row>
    <row r="11" spans="1:6" ht="18.75">
      <c r="A11" s="14"/>
      <c r="B11" s="14"/>
      <c r="C11" s="123"/>
      <c r="D11" s="123"/>
      <c r="E11" s="21"/>
      <c r="F11" s="16"/>
    </row>
    <row r="12" spans="1:6" ht="18.75">
      <c r="A12" s="17">
        <v>12020400</v>
      </c>
      <c r="B12" s="18" t="s">
        <v>590</v>
      </c>
      <c r="C12" s="37"/>
      <c r="D12" s="37"/>
      <c r="E12" s="20"/>
      <c r="F12" s="20"/>
    </row>
    <row r="13" spans="1:6" ht="18.75">
      <c r="A13" s="17"/>
      <c r="B13" s="18"/>
      <c r="C13" s="37"/>
      <c r="D13" s="37"/>
      <c r="E13" s="21"/>
      <c r="F13" s="25"/>
    </row>
    <row r="14" spans="1:6" ht="18.75">
      <c r="A14" s="22">
        <v>12020427</v>
      </c>
      <c r="B14" s="14" t="s">
        <v>87</v>
      </c>
      <c r="C14" s="34"/>
      <c r="D14" s="34"/>
      <c r="E14" s="21"/>
      <c r="F14" s="24"/>
    </row>
    <row r="15" spans="1:6" s="137" customFormat="1" ht="18.75">
      <c r="A15" s="134">
        <v>12020456</v>
      </c>
      <c r="B15" s="135" t="s">
        <v>694</v>
      </c>
      <c r="C15" s="141"/>
      <c r="D15" s="141"/>
      <c r="E15" s="136"/>
      <c r="F15" s="136"/>
    </row>
    <row r="16" spans="1:6" ht="18.75">
      <c r="A16" s="52" t="s">
        <v>385</v>
      </c>
      <c r="B16" s="14" t="s">
        <v>124</v>
      </c>
      <c r="C16" s="34"/>
      <c r="D16" s="34"/>
      <c r="E16" s="21"/>
      <c r="F16" s="24"/>
    </row>
    <row r="17" spans="1:6" ht="18.75">
      <c r="A17" s="52" t="s">
        <v>386</v>
      </c>
      <c r="B17" s="14" t="s">
        <v>125</v>
      </c>
      <c r="C17" s="34"/>
      <c r="D17" s="34"/>
      <c r="E17" s="21"/>
      <c r="F17" s="24"/>
    </row>
    <row r="18" spans="1:6" ht="18.75">
      <c r="A18" s="22">
        <v>12020487</v>
      </c>
      <c r="B18" s="14" t="s">
        <v>334</v>
      </c>
      <c r="C18" s="34"/>
      <c r="D18" s="34"/>
      <c r="E18" s="21"/>
      <c r="F18" s="24"/>
    </row>
    <row r="19" spans="1:6" ht="18.75">
      <c r="A19" s="22">
        <v>12020478</v>
      </c>
      <c r="B19" s="14" t="s">
        <v>335</v>
      </c>
      <c r="C19" s="34"/>
      <c r="D19" s="34"/>
      <c r="E19" s="21">
        <v>0</v>
      </c>
      <c r="F19" s="24"/>
    </row>
    <row r="20" spans="1:6" ht="18.75">
      <c r="A20" s="22"/>
      <c r="B20" s="14"/>
      <c r="C20" s="34"/>
      <c r="D20" s="34"/>
      <c r="E20" s="21"/>
      <c r="F20" s="24"/>
    </row>
    <row r="21" spans="1:6" ht="18.75">
      <c r="A21" s="17">
        <v>12020900</v>
      </c>
      <c r="B21" s="18" t="s">
        <v>336</v>
      </c>
      <c r="C21" s="37"/>
      <c r="D21" s="37"/>
      <c r="E21" s="20"/>
      <c r="F21" s="25"/>
    </row>
    <row r="22" spans="1:6" ht="18.75">
      <c r="A22" s="22">
        <v>12020906</v>
      </c>
      <c r="B22" s="17" t="s">
        <v>616</v>
      </c>
      <c r="C22" s="37"/>
      <c r="D22" s="37"/>
      <c r="E22" s="21"/>
      <c r="F22" s="24"/>
    </row>
    <row r="23" spans="1:6" ht="18.75">
      <c r="A23" s="92" t="s">
        <v>385</v>
      </c>
      <c r="B23" s="14" t="s">
        <v>130</v>
      </c>
      <c r="C23" s="34"/>
      <c r="D23" s="34"/>
      <c r="E23" s="21"/>
      <c r="F23" s="24"/>
    </row>
    <row r="24" spans="1:6" ht="18.75">
      <c r="A24" s="22"/>
      <c r="B24" s="19" t="s">
        <v>320</v>
      </c>
      <c r="C24" s="37"/>
      <c r="D24" s="20">
        <f>D12+D21</f>
        <v>0</v>
      </c>
      <c r="E24" s="20">
        <f>E12+E21</f>
        <v>0</v>
      </c>
      <c r="F24" s="20"/>
    </row>
    <row r="25" spans="1:6">
      <c r="A25" s="11"/>
      <c r="F25" s="12"/>
    </row>
    <row r="26" spans="1:6">
      <c r="A26" s="11"/>
      <c r="F26" s="12"/>
    </row>
    <row r="27" spans="1:6">
      <c r="A27" s="11"/>
      <c r="F27" s="12"/>
    </row>
    <row r="28" spans="1:6">
      <c r="A28" s="11"/>
      <c r="F28" s="12"/>
    </row>
    <row r="29" spans="1:6">
      <c r="A29" s="11"/>
      <c r="F29" s="12"/>
    </row>
    <row r="30" spans="1:6">
      <c r="A30" s="11"/>
      <c r="F30" s="12"/>
    </row>
    <row r="31" spans="1:6">
      <c r="A31" s="11"/>
      <c r="F31" s="12"/>
    </row>
    <row r="32" spans="1:6">
      <c r="A32" s="11"/>
      <c r="F32" s="12"/>
    </row>
    <row r="33" spans="1:6">
      <c r="A33" s="11"/>
      <c r="F33" s="12"/>
    </row>
    <row r="34" spans="1:6">
      <c r="A34" s="11"/>
      <c r="F34" s="12"/>
    </row>
    <row r="35" spans="1:6">
      <c r="A35" s="11"/>
      <c r="F35" s="12"/>
    </row>
    <row r="36" spans="1:6">
      <c r="A36" s="11"/>
      <c r="F36" s="12"/>
    </row>
    <row r="37" spans="1:6">
      <c r="A37" s="11"/>
      <c r="F37" s="12"/>
    </row>
    <row r="38" spans="1:6">
      <c r="A38" s="11"/>
      <c r="F38" s="12"/>
    </row>
    <row r="39" spans="1:6">
      <c r="A39" s="11"/>
      <c r="F39" s="12"/>
    </row>
    <row r="40" spans="1:6">
      <c r="A40" s="11"/>
      <c r="F40" s="12"/>
    </row>
    <row r="41" spans="1:6">
      <c r="A41" s="11"/>
      <c r="F41" s="12"/>
    </row>
    <row r="42" spans="1:6">
      <c r="A42" s="11"/>
      <c r="F42" s="12"/>
    </row>
    <row r="43" spans="1:6">
      <c r="A43" s="11"/>
      <c r="F43" s="12"/>
    </row>
    <row r="44" spans="1:6">
      <c r="A44" s="11"/>
      <c r="F44" s="12"/>
    </row>
    <row r="45" spans="1:6">
      <c r="A45" s="11"/>
      <c r="F45" s="12"/>
    </row>
    <row r="46" spans="1:6">
      <c r="A46" s="11"/>
      <c r="F46" s="12"/>
    </row>
    <row r="47" spans="1:6">
      <c r="A47" s="11"/>
      <c r="F47" s="12"/>
    </row>
    <row r="48" spans="1:6">
      <c r="A48" s="11"/>
      <c r="F48" s="12"/>
    </row>
    <row r="49" spans="1:6">
      <c r="A49" s="11"/>
      <c r="F49" s="12"/>
    </row>
    <row r="50" spans="1:6">
      <c r="A50" s="11"/>
      <c r="F50" s="12"/>
    </row>
    <row r="51" spans="1:6">
      <c r="A51" s="11"/>
      <c r="F51" s="12"/>
    </row>
    <row r="52" spans="1:6">
      <c r="A52" s="11"/>
      <c r="F52" s="12"/>
    </row>
    <row r="53" spans="1:6">
      <c r="A53" s="11"/>
      <c r="F53" s="12"/>
    </row>
    <row r="54" spans="1:6">
      <c r="A54" s="11"/>
      <c r="F54" s="12"/>
    </row>
    <row r="55" spans="1:6">
      <c r="A55" s="11"/>
      <c r="F55" s="12"/>
    </row>
    <row r="56" spans="1:6">
      <c r="A56" s="11"/>
      <c r="F56" s="12"/>
    </row>
    <row r="57" spans="1:6">
      <c r="A57" s="11"/>
      <c r="F57" s="12"/>
    </row>
    <row r="58" spans="1:6">
      <c r="A58" s="11"/>
      <c r="F58" s="12"/>
    </row>
    <row r="59" spans="1:6">
      <c r="A59" s="11"/>
      <c r="F59" s="12"/>
    </row>
    <row r="60" spans="1:6">
      <c r="A60" s="11"/>
      <c r="F60" s="12"/>
    </row>
    <row r="61" spans="1:6">
      <c r="A61" s="11"/>
      <c r="F61" s="12"/>
    </row>
    <row r="62" spans="1:6">
      <c r="A62" s="11"/>
    </row>
    <row r="63" spans="1:6">
      <c r="A63" s="11"/>
    </row>
    <row r="64" spans="1:6">
      <c r="A64" s="11"/>
    </row>
    <row r="65" spans="1:1">
      <c r="A65" s="11"/>
    </row>
    <row r="66" spans="1:1">
      <c r="A66" s="11"/>
    </row>
    <row r="67" spans="1:1">
      <c r="A67" s="11"/>
    </row>
    <row r="68" spans="1:1">
      <c r="A68" s="11"/>
    </row>
    <row r="69" spans="1:1">
      <c r="A69" s="11"/>
    </row>
    <row r="70" spans="1:1">
      <c r="A70" s="11"/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</sheetData>
  <mergeCells count="3">
    <mergeCell ref="A2:F2"/>
    <mergeCell ref="A5:F5"/>
    <mergeCell ref="A7:F7"/>
  </mergeCells>
  <pageMargins left="0.7" right="0.7" top="0.75" bottom="0.75" header="0.3" footer="0.3"/>
  <pageSetup scale="61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="60" workbookViewId="0">
      <selection activeCell="C13" sqref="C13:F27"/>
    </sheetView>
  </sheetViews>
  <sheetFormatPr defaultRowHeight="15"/>
  <cols>
    <col min="1" max="1" width="23.5703125" customWidth="1"/>
    <col min="2" max="2" width="111.140625" customWidth="1"/>
    <col min="3" max="3" width="24.85546875" style="124" customWidth="1"/>
    <col min="4" max="4" width="24.5703125" customWidth="1"/>
    <col min="5" max="6" width="25.85546875" customWidth="1"/>
  </cols>
  <sheetData>
    <row r="1" spans="1:6" ht="19.5">
      <c r="A1" s="169"/>
      <c r="B1" s="169"/>
      <c r="C1" s="170"/>
      <c r="D1" s="169"/>
      <c r="E1" s="169"/>
      <c r="F1" s="169"/>
    </row>
    <row r="2" spans="1:6" ht="48.75">
      <c r="A2" s="394" t="s">
        <v>703</v>
      </c>
      <c r="B2" s="394"/>
      <c r="C2" s="394"/>
      <c r="D2" s="394"/>
      <c r="E2" s="394"/>
      <c r="F2" s="394"/>
    </row>
    <row r="3" spans="1:6" ht="19.5">
      <c r="A3" s="169"/>
      <c r="B3" s="169"/>
      <c r="C3" s="170"/>
      <c r="D3" s="169"/>
      <c r="E3" s="169"/>
      <c r="F3" s="169"/>
    </row>
    <row r="4" spans="1:6" ht="19.5">
      <c r="A4" s="169"/>
      <c r="B4" s="169"/>
      <c r="C4" s="170"/>
      <c r="D4" s="169"/>
      <c r="E4" s="169"/>
      <c r="F4" s="169"/>
    </row>
    <row r="5" spans="1:6" ht="20.25">
      <c r="A5" s="393" t="s">
        <v>695</v>
      </c>
      <c r="B5" s="393"/>
      <c r="C5" s="393"/>
      <c r="D5" s="393"/>
      <c r="E5" s="393"/>
      <c r="F5" s="393"/>
    </row>
    <row r="6" spans="1:6" ht="20.25">
      <c r="A6" s="171" t="s">
        <v>1</v>
      </c>
      <c r="B6" s="172" t="s">
        <v>501</v>
      </c>
      <c r="C6" s="173"/>
      <c r="D6" s="171"/>
      <c r="E6" s="171"/>
      <c r="F6" s="171"/>
    </row>
    <row r="7" spans="1:6" ht="20.25">
      <c r="A7" s="393" t="s">
        <v>696</v>
      </c>
      <c r="B7" s="393"/>
      <c r="C7" s="393"/>
      <c r="D7" s="393"/>
      <c r="E7" s="393"/>
      <c r="F7" s="393"/>
    </row>
    <row r="8" spans="1:6" ht="20.25">
      <c r="A8" s="393" t="s">
        <v>221</v>
      </c>
      <c r="B8" s="393"/>
      <c r="C8" s="393"/>
      <c r="D8" s="393"/>
      <c r="E8" s="393"/>
      <c r="F8" s="171"/>
    </row>
    <row r="9" spans="1:6" ht="19.5">
      <c r="A9" s="169"/>
      <c r="B9" s="169"/>
      <c r="C9" s="170"/>
      <c r="D9" s="169"/>
      <c r="E9" s="169"/>
      <c r="F9" s="169"/>
    </row>
    <row r="10" spans="1:6" ht="60.75">
      <c r="A10" s="242" t="s">
        <v>3</v>
      </c>
      <c r="B10" s="242" t="s">
        <v>5</v>
      </c>
      <c r="C10" s="271" t="s">
        <v>350</v>
      </c>
      <c r="D10" s="221" t="s">
        <v>342</v>
      </c>
      <c r="E10" s="221" t="s">
        <v>332</v>
      </c>
      <c r="F10" s="221" t="s">
        <v>332</v>
      </c>
    </row>
    <row r="11" spans="1:6" ht="28.5" customHeight="1">
      <c r="A11" s="241"/>
      <c r="B11" s="241"/>
      <c r="C11" s="269">
        <v>2017</v>
      </c>
      <c r="D11" s="269">
        <v>2016</v>
      </c>
      <c r="E11" s="243" t="s">
        <v>821</v>
      </c>
      <c r="F11" s="242">
        <v>2015</v>
      </c>
    </row>
    <row r="12" spans="1:6" ht="15" customHeight="1">
      <c r="A12" s="165"/>
      <c r="B12" s="165"/>
      <c r="C12" s="166"/>
      <c r="D12" s="166"/>
      <c r="E12" s="166"/>
      <c r="F12" s="155"/>
    </row>
    <row r="13" spans="1:6" ht="20.25">
      <c r="A13" s="189">
        <v>12020400</v>
      </c>
      <c r="B13" s="178" t="s">
        <v>590</v>
      </c>
      <c r="C13" s="202">
        <f>SUM(C15+C17+C19+C20)</f>
        <v>65850000</v>
      </c>
      <c r="D13" s="202">
        <f>SUM(D15+D17+D19+D20)</f>
        <v>65850000</v>
      </c>
      <c r="E13" s="202">
        <f>SUM(E15+E17+E19+E20)</f>
        <v>153911405</v>
      </c>
      <c r="F13" s="202">
        <f>SUM(F15+F17+F19+F20)</f>
        <v>110191980</v>
      </c>
    </row>
    <row r="14" spans="1:6" ht="19.5">
      <c r="A14" s="190"/>
      <c r="B14" s="165"/>
      <c r="C14" s="201"/>
      <c r="D14" s="201"/>
      <c r="E14" s="201"/>
      <c r="F14" s="201"/>
    </row>
    <row r="15" spans="1:6" ht="19.5">
      <c r="A15" s="190">
        <v>12020427</v>
      </c>
      <c r="B15" s="165" t="s">
        <v>87</v>
      </c>
      <c r="C15" s="201">
        <v>5000000</v>
      </c>
      <c r="D15" s="201">
        <v>5000000</v>
      </c>
      <c r="E15" s="201">
        <v>4350000</v>
      </c>
      <c r="F15" s="201">
        <v>5650000</v>
      </c>
    </row>
    <row r="16" spans="1:6" ht="19.5">
      <c r="A16" s="190"/>
      <c r="B16" s="165"/>
      <c r="C16" s="201"/>
      <c r="D16" s="201"/>
      <c r="E16" s="201"/>
      <c r="F16" s="201"/>
    </row>
    <row r="17" spans="1:6" s="137" customFormat="1" ht="19.5">
      <c r="A17" s="294">
        <v>12020456</v>
      </c>
      <c r="B17" s="186" t="s">
        <v>541</v>
      </c>
      <c r="C17" s="207">
        <f>C18</f>
        <v>50000</v>
      </c>
      <c r="D17" s="207">
        <f>D18</f>
        <v>50000</v>
      </c>
      <c r="E17" s="207">
        <f>E18</f>
        <v>60539855</v>
      </c>
      <c r="F17" s="207">
        <f>F18</f>
        <v>19089250</v>
      </c>
    </row>
    <row r="18" spans="1:6" s="137" customFormat="1" ht="19.5">
      <c r="A18" s="307" t="s">
        <v>591</v>
      </c>
      <c r="B18" s="186" t="s">
        <v>127</v>
      </c>
      <c r="C18" s="207">
        <v>50000</v>
      </c>
      <c r="D18" s="207">
        <v>50000</v>
      </c>
      <c r="E18" s="207">
        <v>60539855</v>
      </c>
      <c r="F18" s="207">
        <v>19089250</v>
      </c>
    </row>
    <row r="19" spans="1:6" s="137" customFormat="1" ht="19.5">
      <c r="A19" s="294">
        <v>12020487</v>
      </c>
      <c r="B19" s="186" t="s">
        <v>128</v>
      </c>
      <c r="C19" s="207">
        <v>59900000</v>
      </c>
      <c r="D19" s="207">
        <v>59900000</v>
      </c>
      <c r="E19" s="207">
        <v>88656550</v>
      </c>
      <c r="F19" s="207">
        <v>82467730</v>
      </c>
    </row>
    <row r="20" spans="1:6" s="137" customFormat="1" ht="19.5">
      <c r="A20" s="294">
        <v>12020488</v>
      </c>
      <c r="B20" s="186" t="s">
        <v>129</v>
      </c>
      <c r="C20" s="207">
        <v>900000</v>
      </c>
      <c r="D20" s="207">
        <v>900000</v>
      </c>
      <c r="E20" s="207">
        <v>365000</v>
      </c>
      <c r="F20" s="207">
        <v>2985000</v>
      </c>
    </row>
    <row r="21" spans="1:6" ht="20.25">
      <c r="A21" s="189"/>
      <c r="B21" s="189"/>
      <c r="C21" s="202"/>
      <c r="D21" s="202"/>
      <c r="E21" s="201"/>
      <c r="F21" s="202"/>
    </row>
    <row r="22" spans="1:6" ht="20.25">
      <c r="A22" s="189">
        <v>12020900</v>
      </c>
      <c r="B22" s="178" t="s">
        <v>114</v>
      </c>
      <c r="C22" s="202">
        <f t="shared" ref="C22:F23" si="0">C23</f>
        <v>5000000</v>
      </c>
      <c r="D22" s="202">
        <f t="shared" si="0"/>
        <v>5000000</v>
      </c>
      <c r="E22" s="202">
        <f t="shared" si="0"/>
        <v>13673500</v>
      </c>
      <c r="F22" s="202">
        <f t="shared" si="0"/>
        <v>17974000</v>
      </c>
    </row>
    <row r="23" spans="1:6" ht="20.25">
      <c r="A23" s="190">
        <v>12020906</v>
      </c>
      <c r="B23" s="189" t="s">
        <v>617</v>
      </c>
      <c r="C23" s="202">
        <f t="shared" si="0"/>
        <v>5000000</v>
      </c>
      <c r="D23" s="202">
        <f t="shared" si="0"/>
        <v>5000000</v>
      </c>
      <c r="E23" s="202">
        <f t="shared" si="0"/>
        <v>13673500</v>
      </c>
      <c r="F23" s="202">
        <f t="shared" si="0"/>
        <v>17974000</v>
      </c>
    </row>
    <row r="24" spans="1:6" ht="19.5">
      <c r="A24" s="191" t="s">
        <v>385</v>
      </c>
      <c r="B24" s="165" t="s">
        <v>130</v>
      </c>
      <c r="C24" s="201">
        <v>5000000</v>
      </c>
      <c r="D24" s="201">
        <v>5000000</v>
      </c>
      <c r="E24" s="201">
        <v>13673500</v>
      </c>
      <c r="F24" s="201">
        <v>17974000</v>
      </c>
    </row>
    <row r="25" spans="1:6" ht="19.5">
      <c r="A25" s="190"/>
      <c r="B25" s="165"/>
      <c r="C25" s="201"/>
      <c r="D25" s="201"/>
      <c r="E25" s="201"/>
      <c r="F25" s="201"/>
    </row>
    <row r="26" spans="1:6" ht="19.5">
      <c r="A26" s="190"/>
      <c r="B26" s="165"/>
      <c r="C26" s="201"/>
      <c r="D26" s="201"/>
      <c r="E26" s="201"/>
      <c r="F26" s="201"/>
    </row>
    <row r="27" spans="1:6" ht="20.25">
      <c r="A27" s="190"/>
      <c r="B27" s="178" t="s">
        <v>320</v>
      </c>
      <c r="C27" s="202">
        <f>SUM(C13+C22)</f>
        <v>70850000</v>
      </c>
      <c r="D27" s="202">
        <f>SUM(D13+D22)</f>
        <v>70850000</v>
      </c>
      <c r="E27" s="202">
        <f>E13+E22</f>
        <v>167584905</v>
      </c>
      <c r="F27" s="202">
        <f>F13+F22</f>
        <v>128165980</v>
      </c>
    </row>
    <row r="28" spans="1:6">
      <c r="A28" s="11"/>
      <c r="F28" s="12"/>
    </row>
    <row r="29" spans="1:6">
      <c r="A29" s="11"/>
      <c r="F29" s="12"/>
    </row>
    <row r="30" spans="1:6">
      <c r="A30" s="11"/>
      <c r="F30" s="12"/>
    </row>
    <row r="31" spans="1:6">
      <c r="A31" s="11"/>
      <c r="F31" s="12"/>
    </row>
    <row r="32" spans="1:6">
      <c r="A32" s="11"/>
      <c r="F32" s="12"/>
    </row>
    <row r="33" spans="1:6">
      <c r="A33" s="11"/>
      <c r="F33" s="12"/>
    </row>
    <row r="34" spans="1:6">
      <c r="A34" s="11"/>
      <c r="F34" s="12"/>
    </row>
    <row r="35" spans="1:6">
      <c r="A35" s="11"/>
      <c r="F35" s="12"/>
    </row>
    <row r="36" spans="1:6">
      <c r="A36" s="11"/>
      <c r="F36" s="12"/>
    </row>
    <row r="37" spans="1:6">
      <c r="A37" s="11"/>
      <c r="F37" s="12"/>
    </row>
    <row r="38" spans="1:6">
      <c r="A38" s="11"/>
      <c r="F38" s="12"/>
    </row>
    <row r="39" spans="1:6">
      <c r="A39" s="11"/>
      <c r="F39" s="12"/>
    </row>
  </sheetData>
  <mergeCells count="4">
    <mergeCell ref="A2:F2"/>
    <mergeCell ref="A5:F5"/>
    <mergeCell ref="A7:F7"/>
    <mergeCell ref="A8:E8"/>
  </mergeCells>
  <pageMargins left="0.7" right="0.7" top="0.75" bottom="0.75" header="0.3" footer="0.3"/>
  <pageSetup scale="51" orientation="landscape" r:id="rId1"/>
  <headerFooter>
    <oddFooter>&amp;R&amp;16Page 27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60" workbookViewId="0">
      <selection activeCell="C22" sqref="C22"/>
    </sheetView>
  </sheetViews>
  <sheetFormatPr defaultRowHeight="15"/>
  <cols>
    <col min="1" max="1" width="16.140625" bestFit="1" customWidth="1"/>
    <col min="2" max="2" width="104.140625" customWidth="1"/>
    <col min="3" max="3" width="24.85546875" customWidth="1"/>
    <col min="4" max="4" width="25.7109375" customWidth="1"/>
    <col min="5" max="5" width="27.140625" style="36" customWidth="1"/>
    <col min="6" max="6" width="24.28515625" style="36" customWidth="1"/>
  </cols>
  <sheetData>
    <row r="1" spans="1:6" ht="19.5">
      <c r="A1" s="246"/>
      <c r="B1" s="246"/>
      <c r="C1" s="246"/>
      <c r="D1" s="246"/>
      <c r="E1" s="338"/>
      <c r="F1" s="338"/>
    </row>
    <row r="2" spans="1:6" ht="48.75">
      <c r="A2" s="394" t="s">
        <v>703</v>
      </c>
      <c r="B2" s="394"/>
      <c r="C2" s="394"/>
      <c r="D2" s="394"/>
      <c r="E2" s="394"/>
      <c r="F2" s="394"/>
    </row>
    <row r="3" spans="1:6" ht="19.5">
      <c r="A3" s="169"/>
      <c r="B3" s="169"/>
      <c r="C3" s="169"/>
      <c r="D3" s="169"/>
      <c r="E3" s="170"/>
      <c r="F3" s="170"/>
    </row>
    <row r="4" spans="1:6" ht="19.5">
      <c r="A4" s="169"/>
      <c r="B4" s="169"/>
      <c r="C4" s="169"/>
      <c r="D4" s="169"/>
      <c r="E4" s="170"/>
      <c r="F4" s="170"/>
    </row>
    <row r="5" spans="1:6" ht="20.25">
      <c r="A5" s="393" t="s">
        <v>131</v>
      </c>
      <c r="B5" s="393"/>
      <c r="C5" s="393"/>
      <c r="D5" s="393"/>
      <c r="E5" s="393"/>
      <c r="F5" s="393"/>
    </row>
    <row r="6" spans="1:6" ht="20.25">
      <c r="A6" s="171" t="s">
        <v>1</v>
      </c>
      <c r="B6" s="172" t="s">
        <v>502</v>
      </c>
      <c r="C6" s="172"/>
      <c r="D6" s="171"/>
      <c r="E6" s="173"/>
      <c r="F6" s="173"/>
    </row>
    <row r="7" spans="1:6" ht="20.25">
      <c r="A7" s="393" t="s">
        <v>503</v>
      </c>
      <c r="B7" s="393"/>
      <c r="C7" s="393"/>
      <c r="D7" s="393"/>
      <c r="E7" s="393"/>
      <c r="F7" s="393"/>
    </row>
    <row r="8" spans="1:6" ht="20.25">
      <c r="A8" s="393" t="s">
        <v>225</v>
      </c>
      <c r="B8" s="393"/>
      <c r="C8" s="393"/>
      <c r="D8" s="393"/>
      <c r="E8" s="393"/>
      <c r="F8" s="173"/>
    </row>
    <row r="9" spans="1:6" ht="19.5">
      <c r="A9" s="169"/>
      <c r="B9" s="169"/>
      <c r="C9" s="169"/>
      <c r="D9" s="169"/>
      <c r="E9" s="170"/>
      <c r="F9" s="170"/>
    </row>
    <row r="10" spans="1:6" ht="60.75">
      <c r="A10" s="242" t="s">
        <v>3</v>
      </c>
      <c r="B10" s="242" t="s">
        <v>5</v>
      </c>
      <c r="C10" s="250" t="s">
        <v>353</v>
      </c>
      <c r="D10" s="250" t="s">
        <v>342</v>
      </c>
      <c r="E10" s="271" t="s">
        <v>332</v>
      </c>
      <c r="F10" s="271" t="s">
        <v>332</v>
      </c>
    </row>
    <row r="11" spans="1:6" s="66" customFormat="1" ht="38.25" customHeight="1">
      <c r="A11" s="241"/>
      <c r="B11" s="241"/>
      <c r="C11" s="242">
        <v>2017</v>
      </c>
      <c r="D11" s="242">
        <v>2016</v>
      </c>
      <c r="E11" s="344" t="s">
        <v>821</v>
      </c>
      <c r="F11" s="345" t="s">
        <v>721</v>
      </c>
    </row>
    <row r="12" spans="1:6" ht="13.5" customHeight="1">
      <c r="A12" s="165"/>
      <c r="B12" s="165"/>
      <c r="C12" s="165"/>
      <c r="D12" s="165"/>
      <c r="E12" s="166"/>
      <c r="F12" s="336"/>
    </row>
    <row r="13" spans="1:6" ht="20.25">
      <c r="A13" s="189">
        <v>12020400</v>
      </c>
      <c r="B13" s="178" t="s">
        <v>590</v>
      </c>
      <c r="C13" s="202">
        <f>SUM(C15+C16+C17+C19)</f>
        <v>56855000</v>
      </c>
      <c r="D13" s="202">
        <f>SUM(D15+D16+D17+D19)</f>
        <v>51805000</v>
      </c>
      <c r="E13" s="202">
        <f>SUM(E15+E16+E17+E19)</f>
        <v>46763249.399999999</v>
      </c>
      <c r="F13" s="202">
        <f>SUM(F15+F16+F17+F19)</f>
        <v>55734257.560000002</v>
      </c>
    </row>
    <row r="14" spans="1:6" ht="19.5">
      <c r="A14" s="190"/>
      <c r="B14" s="165"/>
      <c r="C14" s="201"/>
      <c r="D14" s="201"/>
      <c r="E14" s="201"/>
      <c r="F14" s="201"/>
    </row>
    <row r="15" spans="1:6" ht="19.5">
      <c r="A15" s="190">
        <v>12020430</v>
      </c>
      <c r="B15" s="165" t="s">
        <v>393</v>
      </c>
      <c r="C15" s="201">
        <v>350000</v>
      </c>
      <c r="D15" s="201">
        <v>300000</v>
      </c>
      <c r="E15" s="201">
        <v>280000</v>
      </c>
      <c r="F15" s="201">
        <v>500000</v>
      </c>
    </row>
    <row r="16" spans="1:6" ht="19.5">
      <c r="A16" s="190">
        <v>12020431</v>
      </c>
      <c r="B16" s="165" t="s">
        <v>132</v>
      </c>
      <c r="C16" s="201">
        <v>500000</v>
      </c>
      <c r="D16" s="201">
        <v>500000</v>
      </c>
      <c r="E16" s="201">
        <v>481000</v>
      </c>
      <c r="F16" s="201">
        <v>270000</v>
      </c>
    </row>
    <row r="17" spans="1:6" s="137" customFormat="1" ht="19.5">
      <c r="A17" s="294">
        <v>12020436</v>
      </c>
      <c r="B17" s="186" t="s">
        <v>660</v>
      </c>
      <c r="C17" s="207">
        <f>C18</f>
        <v>55000000</v>
      </c>
      <c r="D17" s="207">
        <f>D18</f>
        <v>50000000</v>
      </c>
      <c r="E17" s="207">
        <f>E18</f>
        <v>45002249.399999999</v>
      </c>
      <c r="F17" s="207">
        <f>F18</f>
        <v>54964257.560000002</v>
      </c>
    </row>
    <row r="18" spans="1:6" ht="19.5">
      <c r="A18" s="195" t="s">
        <v>385</v>
      </c>
      <c r="B18" s="165" t="s">
        <v>661</v>
      </c>
      <c r="C18" s="201">
        <v>55000000</v>
      </c>
      <c r="D18" s="201">
        <v>50000000</v>
      </c>
      <c r="E18" s="201">
        <v>45002249.399999999</v>
      </c>
      <c r="F18" s="201">
        <v>54964257.560000002</v>
      </c>
    </row>
    <row r="19" spans="1:6" ht="19.5">
      <c r="A19" s="190">
        <v>12020427</v>
      </c>
      <c r="B19" s="165" t="s">
        <v>394</v>
      </c>
      <c r="C19" s="201">
        <v>1005000</v>
      </c>
      <c r="D19" s="201">
        <v>1005000</v>
      </c>
      <c r="E19" s="201">
        <v>1000000</v>
      </c>
      <c r="F19" s="201">
        <v>0</v>
      </c>
    </row>
    <row r="20" spans="1:6" ht="19.5">
      <c r="A20" s="339"/>
      <c r="B20" s="339"/>
      <c r="C20" s="191"/>
      <c r="D20" s="191"/>
      <c r="E20" s="272"/>
      <c r="F20" s="272"/>
    </row>
    <row r="21" spans="1:6" ht="19.5">
      <c r="A21" s="190"/>
      <c r="B21" s="165"/>
      <c r="C21" s="201"/>
      <c r="D21" s="201"/>
      <c r="E21" s="201"/>
      <c r="F21" s="201"/>
    </row>
    <row r="22" spans="1:6" s="337" customFormat="1" ht="20.25">
      <c r="A22" s="306">
        <v>12020501</v>
      </c>
      <c r="B22" s="184" t="s">
        <v>697</v>
      </c>
      <c r="C22" s="206">
        <f>SUM(C23:C24)</f>
        <v>11000000</v>
      </c>
      <c r="D22" s="206">
        <f>SUM(D23:D24)</f>
        <v>11000000</v>
      </c>
      <c r="E22" s="206">
        <f>SUM(E23:E24)</f>
        <v>1150000</v>
      </c>
      <c r="F22" s="206">
        <f>SUM(F23:F24)</f>
        <v>2000000</v>
      </c>
    </row>
    <row r="23" spans="1:6" ht="39">
      <c r="A23" s="195" t="s">
        <v>385</v>
      </c>
      <c r="B23" s="180" t="s">
        <v>226</v>
      </c>
      <c r="C23" s="204">
        <v>11000000</v>
      </c>
      <c r="D23" s="204">
        <v>11000000</v>
      </c>
      <c r="E23" s="201">
        <v>1150000</v>
      </c>
      <c r="F23" s="201">
        <v>2000000</v>
      </c>
    </row>
    <row r="24" spans="1:6" ht="19.5">
      <c r="A24" s="195"/>
      <c r="B24" s="165"/>
      <c r="C24" s="201"/>
      <c r="D24" s="201"/>
      <c r="E24" s="201">
        <v>0</v>
      </c>
      <c r="F24" s="201">
        <v>0</v>
      </c>
    </row>
    <row r="25" spans="1:6" ht="20.25">
      <c r="A25" s="190"/>
      <c r="B25" s="311" t="s">
        <v>478</v>
      </c>
      <c r="C25" s="346">
        <f>SUM(C13+C22)</f>
        <v>67855000</v>
      </c>
      <c r="D25" s="346">
        <f>SUM(D13+D22)</f>
        <v>62805000</v>
      </c>
      <c r="E25" s="346">
        <f>SUM(E13+E22)</f>
        <v>47913249.399999999</v>
      </c>
      <c r="F25" s="346">
        <f>SUM(F13+F22)</f>
        <v>57734257.560000002</v>
      </c>
    </row>
    <row r="26" spans="1:6">
      <c r="A26" s="11"/>
    </row>
    <row r="27" spans="1:6">
      <c r="A27" s="11"/>
    </row>
    <row r="28" spans="1:6">
      <c r="A28" s="11"/>
    </row>
    <row r="29" spans="1:6">
      <c r="A29" s="11"/>
    </row>
    <row r="30" spans="1:6">
      <c r="A30" s="11"/>
    </row>
    <row r="31" spans="1:6">
      <c r="A31" s="11"/>
    </row>
    <row r="32" spans="1:6">
      <c r="A32" s="11"/>
    </row>
    <row r="33" spans="1:1">
      <c r="A33" s="11"/>
    </row>
    <row r="34" spans="1:1">
      <c r="A34" s="11"/>
    </row>
  </sheetData>
  <mergeCells count="4">
    <mergeCell ref="A2:F2"/>
    <mergeCell ref="A5:F5"/>
    <mergeCell ref="A7:F7"/>
    <mergeCell ref="A8:E8"/>
  </mergeCells>
  <pageMargins left="0.7" right="0.7" top="0.75" bottom="0.75" header="0.3" footer="0.3"/>
  <pageSetup scale="55" orientation="landscape" r:id="rId1"/>
  <headerFooter>
    <oddFooter>&amp;R&amp;16Page 28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="50" zoomScaleSheetLayoutView="50" workbookViewId="0">
      <selection activeCell="C17" sqref="C17"/>
    </sheetView>
  </sheetViews>
  <sheetFormatPr defaultRowHeight="15"/>
  <cols>
    <col min="1" max="1" width="20.28515625" customWidth="1"/>
    <col min="2" max="2" width="77.7109375" customWidth="1"/>
    <col min="3" max="3" width="33.140625" customWidth="1"/>
    <col min="4" max="4" width="27.140625" customWidth="1"/>
    <col min="5" max="5" width="28.42578125" customWidth="1"/>
    <col min="6" max="6" width="27.7109375" bestFit="1" customWidth="1"/>
  </cols>
  <sheetData>
    <row r="1" spans="1:6" ht="19.5">
      <c r="A1" s="246"/>
      <c r="B1" s="246"/>
      <c r="C1" s="246"/>
      <c r="D1" s="246"/>
      <c r="E1" s="246"/>
      <c r="F1" s="246"/>
    </row>
    <row r="2" spans="1:6" ht="48.75">
      <c r="A2" s="394" t="s">
        <v>703</v>
      </c>
      <c r="B2" s="394"/>
      <c r="C2" s="394"/>
      <c r="D2" s="394"/>
      <c r="E2" s="394"/>
      <c r="F2" s="394"/>
    </row>
    <row r="3" spans="1:6" ht="19.5">
      <c r="A3" s="169"/>
      <c r="B3" s="169"/>
      <c r="C3" s="169"/>
      <c r="D3" s="169"/>
      <c r="E3" s="169"/>
      <c r="F3" s="169"/>
    </row>
    <row r="4" spans="1:6" ht="19.5">
      <c r="A4" s="169"/>
      <c r="B4" s="169"/>
      <c r="C4" s="169"/>
      <c r="D4" s="169"/>
      <c r="E4" s="169"/>
      <c r="F4" s="169"/>
    </row>
    <row r="5" spans="1:6" ht="20.25">
      <c r="A5" s="393" t="s">
        <v>131</v>
      </c>
      <c r="B5" s="393"/>
      <c r="C5" s="393"/>
      <c r="D5" s="393"/>
      <c r="E5" s="393"/>
      <c r="F5" s="393"/>
    </row>
    <row r="6" spans="1:6" ht="20.25">
      <c r="A6" s="171" t="s">
        <v>1</v>
      </c>
      <c r="B6" s="172" t="s">
        <v>502</v>
      </c>
      <c r="C6" s="172"/>
      <c r="D6" s="171"/>
      <c r="E6" s="171"/>
      <c r="F6" s="171"/>
    </row>
    <row r="7" spans="1:6" ht="20.25">
      <c r="A7" s="393" t="s">
        <v>133</v>
      </c>
      <c r="B7" s="393"/>
      <c r="C7" s="393"/>
      <c r="D7" s="393"/>
      <c r="E7" s="393"/>
      <c r="F7" s="393"/>
    </row>
    <row r="8" spans="1:6" ht="20.25">
      <c r="A8" s="393" t="s">
        <v>599</v>
      </c>
      <c r="B8" s="393"/>
      <c r="C8" s="393"/>
      <c r="D8" s="393"/>
      <c r="E8" s="393"/>
      <c r="F8" s="171"/>
    </row>
    <row r="9" spans="1:6" ht="19.5">
      <c r="A9" s="169"/>
      <c r="B9" s="169"/>
      <c r="C9" s="169"/>
      <c r="D9" s="169"/>
      <c r="E9" s="169"/>
      <c r="F9" s="169"/>
    </row>
    <row r="10" spans="1:6" ht="60.75">
      <c r="A10" s="242" t="s">
        <v>3</v>
      </c>
      <c r="B10" s="242" t="s">
        <v>5</v>
      </c>
      <c r="C10" s="250" t="s">
        <v>342</v>
      </c>
      <c r="D10" s="250" t="s">
        <v>342</v>
      </c>
      <c r="E10" s="250" t="s">
        <v>332</v>
      </c>
      <c r="F10" s="250" t="s">
        <v>332</v>
      </c>
    </row>
    <row r="11" spans="1:6" s="67" customFormat="1" ht="42.75" customHeight="1">
      <c r="A11" s="244"/>
      <c r="B11" s="244"/>
      <c r="C11" s="242">
        <v>2017</v>
      </c>
      <c r="D11" s="242">
        <v>2015</v>
      </c>
      <c r="E11" s="242" t="s">
        <v>821</v>
      </c>
      <c r="F11" s="242">
        <v>2015</v>
      </c>
    </row>
    <row r="12" spans="1:6" ht="20.25">
      <c r="A12" s="347" t="s">
        <v>409</v>
      </c>
      <c r="B12" s="178" t="s">
        <v>590</v>
      </c>
      <c r="C12" s="202">
        <f>SUM(C14:C15)</f>
        <v>101500000</v>
      </c>
      <c r="D12" s="202">
        <f>SUM(D14:D15)</f>
        <v>101500000</v>
      </c>
      <c r="E12" s="202">
        <f>SUM(E14:E15)</f>
        <v>57651005.899999999</v>
      </c>
      <c r="F12" s="202">
        <f>SUM(F14:F15)</f>
        <v>59722981.119999997</v>
      </c>
    </row>
    <row r="13" spans="1:6" ht="19.5">
      <c r="A13" s="190"/>
      <c r="B13" s="165"/>
      <c r="C13" s="201"/>
      <c r="D13" s="201"/>
      <c r="E13" s="201"/>
      <c r="F13" s="201"/>
    </row>
    <row r="14" spans="1:6" s="137" customFormat="1" ht="19.5">
      <c r="A14" s="294">
        <v>12020489</v>
      </c>
      <c r="B14" s="186" t="s">
        <v>135</v>
      </c>
      <c r="C14" s="207">
        <v>100000000</v>
      </c>
      <c r="D14" s="207">
        <v>100000000</v>
      </c>
      <c r="E14" s="207">
        <v>53315510.899999999</v>
      </c>
      <c r="F14" s="207">
        <v>57347211.119999997</v>
      </c>
    </row>
    <row r="15" spans="1:6" s="137" customFormat="1" ht="19.5">
      <c r="A15" s="294">
        <v>12020490</v>
      </c>
      <c r="B15" s="186" t="s">
        <v>136</v>
      </c>
      <c r="C15" s="207">
        <v>1500000</v>
      </c>
      <c r="D15" s="207">
        <v>1500000</v>
      </c>
      <c r="E15" s="207">
        <v>4335495</v>
      </c>
      <c r="F15" s="207">
        <v>2375770</v>
      </c>
    </row>
    <row r="16" spans="1:6" s="137" customFormat="1" ht="19.5">
      <c r="A16" s="348"/>
      <c r="B16" s="348"/>
      <c r="C16" s="350"/>
      <c r="D16" s="350"/>
      <c r="E16" s="350"/>
      <c r="F16" s="350"/>
    </row>
    <row r="17" spans="1:6" s="137" customFormat="1" ht="19.5">
      <c r="A17" s="294"/>
      <c r="B17" s="186"/>
      <c r="C17" s="207"/>
      <c r="D17" s="207"/>
      <c r="E17" s="207"/>
      <c r="F17" s="207"/>
    </row>
    <row r="18" spans="1:6" s="137" customFormat="1" ht="20.25">
      <c r="A18" s="306">
        <v>12020500</v>
      </c>
      <c r="B18" s="184" t="s">
        <v>598</v>
      </c>
      <c r="C18" s="206">
        <f>SUM(C21:C24)</f>
        <v>57450000</v>
      </c>
      <c r="D18" s="206">
        <f>SUM(D21:D24)</f>
        <v>57450000</v>
      </c>
      <c r="E18" s="206">
        <f>SUM(E21:E24)</f>
        <v>23062732.439999998</v>
      </c>
      <c r="F18" s="206">
        <f>SUM(F21:F24)</f>
        <v>32767861.399999999</v>
      </c>
    </row>
    <row r="19" spans="1:6" s="137" customFormat="1" ht="20.25">
      <c r="A19" s="306"/>
      <c r="B19" s="184"/>
      <c r="C19" s="206"/>
      <c r="D19" s="206"/>
      <c r="E19" s="206"/>
      <c r="F19" s="206"/>
    </row>
    <row r="20" spans="1:6" s="137" customFormat="1" ht="19.5">
      <c r="A20" s="294">
        <v>12020501</v>
      </c>
      <c r="B20" s="309" t="s">
        <v>693</v>
      </c>
      <c r="C20" s="207">
        <f>SUM(C21:C24)</f>
        <v>57450000</v>
      </c>
      <c r="D20" s="207">
        <f>SUM(D21:D24)</f>
        <v>57450000</v>
      </c>
      <c r="E20" s="207">
        <f>SUM(E21:E24)</f>
        <v>23062732.439999998</v>
      </c>
      <c r="F20" s="207">
        <f>SUM(F21:F24)</f>
        <v>32767861.399999999</v>
      </c>
    </row>
    <row r="21" spans="1:6" s="137" customFormat="1" ht="19.5">
      <c r="A21" s="349" t="s">
        <v>385</v>
      </c>
      <c r="B21" s="186" t="s">
        <v>138</v>
      </c>
      <c r="C21" s="207">
        <v>2400000</v>
      </c>
      <c r="D21" s="207">
        <v>2400000</v>
      </c>
      <c r="E21" s="207">
        <v>366000</v>
      </c>
      <c r="F21" s="207">
        <v>842000</v>
      </c>
    </row>
    <row r="22" spans="1:6" s="137" customFormat="1" ht="19.5">
      <c r="A22" s="307" t="s">
        <v>386</v>
      </c>
      <c r="B22" s="186" t="s">
        <v>134</v>
      </c>
      <c r="C22" s="207">
        <v>0</v>
      </c>
      <c r="D22" s="207">
        <v>0</v>
      </c>
      <c r="E22" s="207">
        <v>0</v>
      </c>
      <c r="F22" s="207">
        <v>0</v>
      </c>
    </row>
    <row r="23" spans="1:6" s="137" customFormat="1" ht="39">
      <c r="A23" s="307" t="s">
        <v>387</v>
      </c>
      <c r="B23" s="181" t="s">
        <v>662</v>
      </c>
      <c r="C23" s="207">
        <v>40050000</v>
      </c>
      <c r="D23" s="207">
        <v>40050000</v>
      </c>
      <c r="E23" s="207">
        <v>13153232.439999999</v>
      </c>
      <c r="F23" s="207">
        <v>31897061.399999999</v>
      </c>
    </row>
    <row r="24" spans="1:6" s="137" customFormat="1" ht="19.5">
      <c r="A24" s="307" t="s">
        <v>388</v>
      </c>
      <c r="B24" s="186" t="s">
        <v>137</v>
      </c>
      <c r="C24" s="207">
        <v>15000000</v>
      </c>
      <c r="D24" s="207">
        <v>15000000</v>
      </c>
      <c r="E24" s="207">
        <v>9543500</v>
      </c>
      <c r="F24" s="207">
        <v>28800</v>
      </c>
    </row>
    <row r="25" spans="1:6" ht="19.5">
      <c r="A25" s="195"/>
      <c r="B25" s="165"/>
      <c r="C25" s="201"/>
      <c r="D25" s="201"/>
      <c r="E25" s="201"/>
      <c r="F25" s="201"/>
    </row>
    <row r="26" spans="1:6" ht="20.25">
      <c r="A26" s="189">
        <v>12020600</v>
      </c>
      <c r="B26" s="178" t="s">
        <v>583</v>
      </c>
      <c r="C26" s="202">
        <f>C28</f>
        <v>100000</v>
      </c>
      <c r="D26" s="202">
        <f>D28</f>
        <v>100000</v>
      </c>
      <c r="E26" s="202">
        <f>E28</f>
        <v>167100</v>
      </c>
      <c r="F26" s="202">
        <f>F28</f>
        <v>48800</v>
      </c>
    </row>
    <row r="27" spans="1:6" ht="19.5">
      <c r="A27" s="190"/>
      <c r="B27" s="165"/>
      <c r="C27" s="201"/>
      <c r="D27" s="201"/>
      <c r="E27" s="201"/>
      <c r="F27" s="201"/>
    </row>
    <row r="28" spans="1:6" ht="19.5">
      <c r="A28" s="190">
        <v>12020627</v>
      </c>
      <c r="B28" s="165" t="s">
        <v>139</v>
      </c>
      <c r="C28" s="201">
        <v>100000</v>
      </c>
      <c r="D28" s="201">
        <v>100000</v>
      </c>
      <c r="E28" s="201">
        <v>167100</v>
      </c>
      <c r="F28" s="201">
        <v>48800</v>
      </c>
    </row>
    <row r="29" spans="1:6" ht="19.5">
      <c r="A29" s="190"/>
      <c r="B29" s="165"/>
      <c r="C29" s="201"/>
      <c r="D29" s="201"/>
      <c r="E29" s="201"/>
      <c r="F29" s="201"/>
    </row>
    <row r="30" spans="1:6" ht="19.5">
      <c r="A30" s="190"/>
      <c r="B30" s="165"/>
      <c r="C30" s="201"/>
      <c r="D30" s="201"/>
      <c r="E30" s="201"/>
      <c r="F30" s="201"/>
    </row>
    <row r="31" spans="1:6" ht="20.25">
      <c r="A31" s="190"/>
      <c r="B31" s="178" t="s">
        <v>320</v>
      </c>
      <c r="C31" s="202">
        <f>C12+C18+C26</f>
        <v>159050000</v>
      </c>
      <c r="D31" s="202">
        <f>D12+D18+D26</f>
        <v>159050000</v>
      </c>
      <c r="E31" s="202">
        <f>E12+E18+E26</f>
        <v>80880838.340000004</v>
      </c>
      <c r="F31" s="202">
        <f>F12+F18+F26</f>
        <v>92539642.519999996</v>
      </c>
    </row>
    <row r="32" spans="1:6">
      <c r="C32" s="36"/>
      <c r="F32" s="12"/>
    </row>
    <row r="33" spans="6:6">
      <c r="F33" s="12"/>
    </row>
    <row r="34" spans="6:6">
      <c r="F34" s="12"/>
    </row>
    <row r="35" spans="6:6">
      <c r="F35" s="12"/>
    </row>
    <row r="36" spans="6:6">
      <c r="F36" s="12"/>
    </row>
    <row r="37" spans="6:6">
      <c r="F37" s="12"/>
    </row>
    <row r="38" spans="6:6">
      <c r="F38" s="12"/>
    </row>
    <row r="39" spans="6:6">
      <c r="F39" s="12"/>
    </row>
    <row r="40" spans="6:6">
      <c r="F40" s="12"/>
    </row>
    <row r="41" spans="6:6">
      <c r="F41" s="12"/>
    </row>
    <row r="42" spans="6:6">
      <c r="F42" s="12"/>
    </row>
  </sheetData>
  <mergeCells count="4">
    <mergeCell ref="A2:F2"/>
    <mergeCell ref="A5:F5"/>
    <mergeCell ref="A7:F7"/>
    <mergeCell ref="A8:E8"/>
  </mergeCells>
  <pageMargins left="0.7" right="0.7" top="0.75" bottom="0.75" header="0.3" footer="0.3"/>
  <pageSetup scale="57" orientation="landscape" r:id="rId1"/>
  <headerFooter>
    <oddFooter>&amp;R&amp;16Page 28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="60" workbookViewId="0">
      <selection activeCell="C13" sqref="C13:F37"/>
    </sheetView>
  </sheetViews>
  <sheetFormatPr defaultRowHeight="15"/>
  <cols>
    <col min="1" max="1" width="23.5703125" customWidth="1"/>
    <col min="2" max="2" width="60.42578125" customWidth="1"/>
    <col min="3" max="3" width="31.5703125" customWidth="1"/>
    <col min="4" max="4" width="26.7109375" customWidth="1"/>
    <col min="5" max="5" width="26" customWidth="1"/>
    <col min="6" max="6" width="29.5703125" customWidth="1"/>
  </cols>
  <sheetData>
    <row r="1" spans="1:6" ht="19.5">
      <c r="A1" s="169"/>
      <c r="B1" s="169"/>
      <c r="C1" s="169"/>
      <c r="D1" s="169"/>
      <c r="E1" s="169"/>
      <c r="F1" s="169"/>
    </row>
    <row r="2" spans="1:6" ht="48.75">
      <c r="A2" s="394" t="s">
        <v>703</v>
      </c>
      <c r="B2" s="394"/>
      <c r="C2" s="394"/>
      <c r="D2" s="394"/>
      <c r="E2" s="394"/>
      <c r="F2" s="394"/>
    </row>
    <row r="3" spans="1:6" ht="19.5">
      <c r="A3" s="169"/>
      <c r="B3" s="169"/>
      <c r="C3" s="169"/>
      <c r="D3" s="169"/>
      <c r="E3" s="169"/>
      <c r="F3" s="169"/>
    </row>
    <row r="4" spans="1:6" ht="19.5">
      <c r="A4" s="169"/>
      <c r="B4" s="169"/>
      <c r="C4" s="169"/>
      <c r="D4" s="169"/>
      <c r="E4" s="169"/>
      <c r="F4" s="169"/>
    </row>
    <row r="5" spans="1:6" ht="20.25">
      <c r="A5" s="393" t="s">
        <v>131</v>
      </c>
      <c r="B5" s="393"/>
      <c r="C5" s="393"/>
      <c r="D5" s="393"/>
      <c r="E5" s="393"/>
      <c r="F5" s="393"/>
    </row>
    <row r="6" spans="1:6" ht="20.25">
      <c r="A6" s="171" t="s">
        <v>1</v>
      </c>
      <c r="B6" s="172" t="s">
        <v>502</v>
      </c>
      <c r="C6" s="172"/>
      <c r="D6" s="171"/>
      <c r="E6" s="171"/>
      <c r="F6" s="171"/>
    </row>
    <row r="7" spans="1:6" ht="20.25">
      <c r="A7" s="393" t="s">
        <v>140</v>
      </c>
      <c r="B7" s="393"/>
      <c r="C7" s="393"/>
      <c r="D7" s="393"/>
      <c r="E7" s="393"/>
      <c r="F7" s="393"/>
    </row>
    <row r="8" spans="1:6" ht="20.25">
      <c r="A8" s="400" t="s">
        <v>600</v>
      </c>
      <c r="B8" s="400"/>
      <c r="C8" s="400"/>
      <c r="D8" s="400"/>
      <c r="E8" s="400"/>
      <c r="F8" s="171"/>
    </row>
    <row r="9" spans="1:6" ht="19.5">
      <c r="A9" s="169"/>
      <c r="B9" s="169"/>
      <c r="C9" s="169"/>
      <c r="D9" s="169"/>
      <c r="E9" s="169"/>
      <c r="F9" s="169"/>
    </row>
    <row r="10" spans="1:6" ht="60.75">
      <c r="A10" s="242" t="s">
        <v>3</v>
      </c>
      <c r="B10" s="242" t="s">
        <v>5</v>
      </c>
      <c r="C10" s="250" t="s">
        <v>342</v>
      </c>
      <c r="D10" s="250" t="s">
        <v>342</v>
      </c>
      <c r="E10" s="250" t="s">
        <v>332</v>
      </c>
      <c r="F10" s="250" t="s">
        <v>332</v>
      </c>
    </row>
    <row r="11" spans="1:6" ht="20.25">
      <c r="A11" s="241"/>
      <c r="B11" s="241"/>
      <c r="C11" s="242">
        <v>2017</v>
      </c>
      <c r="D11" s="242">
        <v>2016</v>
      </c>
      <c r="E11" s="243" t="s">
        <v>821</v>
      </c>
      <c r="F11" s="242">
        <v>2015</v>
      </c>
    </row>
    <row r="12" spans="1:6" ht="19.5">
      <c r="A12" s="165"/>
      <c r="B12" s="165"/>
      <c r="C12" s="165"/>
      <c r="D12" s="165"/>
      <c r="E12" s="165"/>
      <c r="F12" s="155"/>
    </row>
    <row r="13" spans="1:6" ht="20.25">
      <c r="A13" s="189">
        <v>12020100</v>
      </c>
      <c r="B13" s="178" t="s">
        <v>589</v>
      </c>
      <c r="C13" s="197">
        <f>C15</f>
        <v>60000000</v>
      </c>
      <c r="D13" s="197">
        <f>D15</f>
        <v>60000000</v>
      </c>
      <c r="E13" s="197">
        <f>E15</f>
        <v>32348900</v>
      </c>
      <c r="F13" s="197">
        <f>F15</f>
        <v>31758811</v>
      </c>
    </row>
    <row r="14" spans="1:6" ht="19.5">
      <c r="A14" s="190"/>
      <c r="B14" s="165"/>
      <c r="C14" s="166"/>
      <c r="D14" s="166"/>
      <c r="E14" s="166"/>
      <c r="F14" s="166"/>
    </row>
    <row r="15" spans="1:6" ht="19.5">
      <c r="A15" s="190">
        <v>12020144</v>
      </c>
      <c r="B15" s="165" t="s">
        <v>141</v>
      </c>
      <c r="C15" s="166">
        <v>60000000</v>
      </c>
      <c r="D15" s="166">
        <v>60000000</v>
      </c>
      <c r="E15" s="166">
        <v>32348900</v>
      </c>
      <c r="F15" s="166">
        <v>31758811</v>
      </c>
    </row>
    <row r="16" spans="1:6" ht="19.5">
      <c r="A16" s="190"/>
      <c r="B16" s="165"/>
      <c r="C16" s="166"/>
      <c r="D16" s="166"/>
      <c r="E16" s="166"/>
      <c r="F16" s="166"/>
    </row>
    <row r="17" spans="1:6" ht="20.25">
      <c r="A17" s="189">
        <v>12020400</v>
      </c>
      <c r="B17" s="178" t="s">
        <v>590</v>
      </c>
      <c r="C17" s="168">
        <f>SUM(C19+C20+C27)</f>
        <v>146008000</v>
      </c>
      <c r="D17" s="168">
        <f>SUM(D19+D20)</f>
        <v>92123000</v>
      </c>
      <c r="E17" s="168">
        <f>SUM(E19+E20)</f>
        <v>65292350</v>
      </c>
      <c r="F17" s="168">
        <f>SUM(F19+F20)</f>
        <v>130653141.97</v>
      </c>
    </row>
    <row r="18" spans="1:6" ht="19.5">
      <c r="A18" s="190"/>
      <c r="B18" s="165"/>
      <c r="C18" s="166"/>
      <c r="D18" s="166"/>
      <c r="E18" s="166"/>
      <c r="F18" s="166"/>
    </row>
    <row r="19" spans="1:6" s="137" customFormat="1" ht="19.5">
      <c r="A19" s="294">
        <v>12020448</v>
      </c>
      <c r="B19" s="186" t="s">
        <v>142</v>
      </c>
      <c r="C19" s="200">
        <v>2000000</v>
      </c>
      <c r="D19" s="200">
        <v>0</v>
      </c>
      <c r="E19" s="200">
        <v>1605250</v>
      </c>
      <c r="F19" s="200">
        <v>1581500</v>
      </c>
    </row>
    <row r="20" spans="1:6" ht="19.5">
      <c r="A20" s="190">
        <v>12020451</v>
      </c>
      <c r="B20" s="190" t="s">
        <v>698</v>
      </c>
      <c r="C20" s="166">
        <f>SUM(C21:C25)</f>
        <v>89008000</v>
      </c>
      <c r="D20" s="166">
        <f>SUM(D21:D25)</f>
        <v>92123000</v>
      </c>
      <c r="E20" s="166">
        <f>SUM(E21:E25)</f>
        <v>63687100</v>
      </c>
      <c r="F20" s="166">
        <f>SUM(F21:F25)</f>
        <v>129071641.97</v>
      </c>
    </row>
    <row r="21" spans="1:6" ht="19.5">
      <c r="A21" s="195" t="s">
        <v>385</v>
      </c>
      <c r="B21" s="165" t="s">
        <v>663</v>
      </c>
      <c r="C21" s="166">
        <v>26000000</v>
      </c>
      <c r="D21" s="166">
        <v>26000000</v>
      </c>
      <c r="E21" s="166">
        <v>7000000</v>
      </c>
      <c r="F21" s="166">
        <v>10537000</v>
      </c>
    </row>
    <row r="22" spans="1:6" ht="19.5">
      <c r="A22" s="195" t="s">
        <v>386</v>
      </c>
      <c r="B22" s="165" t="s">
        <v>392</v>
      </c>
      <c r="C22" s="166"/>
      <c r="D22" s="166">
        <v>1710000</v>
      </c>
      <c r="E22" s="166"/>
      <c r="F22" s="166"/>
    </row>
    <row r="23" spans="1:6" ht="19.5">
      <c r="A23" s="195" t="s">
        <v>387</v>
      </c>
      <c r="B23" s="165" t="s">
        <v>145</v>
      </c>
      <c r="C23" s="166">
        <v>3008000</v>
      </c>
      <c r="D23" s="166">
        <v>3008000</v>
      </c>
      <c r="E23" s="166">
        <v>2574850</v>
      </c>
      <c r="F23" s="166">
        <v>3607865</v>
      </c>
    </row>
    <row r="24" spans="1:6" ht="19.5">
      <c r="A24" s="195" t="s">
        <v>388</v>
      </c>
      <c r="B24" s="165" t="s">
        <v>146</v>
      </c>
      <c r="C24" s="166">
        <v>60000000</v>
      </c>
      <c r="D24" s="166">
        <v>59885000</v>
      </c>
      <c r="E24" s="166">
        <v>54112250</v>
      </c>
      <c r="F24" s="166">
        <v>114926776.97</v>
      </c>
    </row>
    <row r="25" spans="1:6" ht="19.5">
      <c r="A25" s="195" t="s">
        <v>389</v>
      </c>
      <c r="B25" s="165" t="s">
        <v>143</v>
      </c>
      <c r="C25" s="166"/>
      <c r="D25" s="166">
        <v>1520000</v>
      </c>
      <c r="E25" s="166"/>
      <c r="F25" s="166">
        <v>0</v>
      </c>
    </row>
    <row r="26" spans="1:6" ht="19.5">
      <c r="A26" s="190"/>
      <c r="B26" s="165"/>
      <c r="C26" s="166"/>
      <c r="D26" s="166"/>
      <c r="E26" s="166"/>
      <c r="F26" s="166"/>
    </row>
    <row r="27" spans="1:6" ht="20.25">
      <c r="A27" s="189">
        <v>12020500</v>
      </c>
      <c r="B27" s="178" t="s">
        <v>598</v>
      </c>
      <c r="C27" s="197">
        <f>C29</f>
        <v>55000000</v>
      </c>
      <c r="D27" s="197">
        <f>D29</f>
        <v>24986000</v>
      </c>
      <c r="E27" s="197">
        <f>E29</f>
        <v>66802000</v>
      </c>
      <c r="F27" s="197">
        <f>F29</f>
        <v>81430050</v>
      </c>
    </row>
    <row r="28" spans="1:6" ht="19.5">
      <c r="A28" s="190"/>
      <c r="B28" s="165"/>
      <c r="C28" s="166"/>
      <c r="D28" s="166"/>
      <c r="E28" s="166"/>
      <c r="F28" s="166"/>
    </row>
    <row r="29" spans="1:6" s="137" customFormat="1" ht="19.5">
      <c r="A29" s="294">
        <v>12020501</v>
      </c>
      <c r="B29" s="186" t="s">
        <v>144</v>
      </c>
      <c r="C29" s="200">
        <v>55000000</v>
      </c>
      <c r="D29" s="200">
        <v>24986000</v>
      </c>
      <c r="E29" s="200">
        <v>66802000</v>
      </c>
      <c r="F29" s="200">
        <v>81430050</v>
      </c>
    </row>
    <row r="30" spans="1:6" ht="19.5">
      <c r="A30" s="190"/>
      <c r="B30" s="165"/>
      <c r="C30" s="166"/>
      <c r="D30" s="166"/>
      <c r="E30" s="166"/>
      <c r="F30" s="166"/>
    </row>
    <row r="31" spans="1:6" ht="19.5">
      <c r="A31" s="190"/>
      <c r="B31" s="165"/>
      <c r="C31" s="166"/>
      <c r="D31" s="166"/>
      <c r="E31" s="166"/>
      <c r="F31" s="166"/>
    </row>
    <row r="32" spans="1:6" ht="20.25">
      <c r="A32" s="189">
        <v>12020900</v>
      </c>
      <c r="B32" s="167" t="s">
        <v>114</v>
      </c>
      <c r="C32" s="168">
        <f>C34</f>
        <v>100000000</v>
      </c>
      <c r="D32" s="168">
        <f>D34</f>
        <v>100000000</v>
      </c>
      <c r="E32" s="168">
        <f>E34</f>
        <v>11901965</v>
      </c>
      <c r="F32" s="168">
        <f>F34</f>
        <v>37342625</v>
      </c>
    </row>
    <row r="33" spans="1:6" ht="20.25">
      <c r="A33" s="190"/>
      <c r="B33" s="167"/>
      <c r="C33" s="166"/>
      <c r="D33" s="166"/>
      <c r="E33" s="166"/>
      <c r="F33" s="166"/>
    </row>
    <row r="34" spans="1:6" ht="19.5">
      <c r="A34" s="190">
        <v>12020903</v>
      </c>
      <c r="B34" s="165" t="s">
        <v>664</v>
      </c>
      <c r="C34" s="166">
        <f>C35</f>
        <v>100000000</v>
      </c>
      <c r="D34" s="166">
        <f>D35</f>
        <v>100000000</v>
      </c>
      <c r="E34" s="166">
        <f>E35</f>
        <v>11901965</v>
      </c>
      <c r="F34" s="166">
        <f>F35</f>
        <v>37342625</v>
      </c>
    </row>
    <row r="35" spans="1:6" ht="19.5">
      <c r="A35" s="195" t="s">
        <v>385</v>
      </c>
      <c r="B35" s="165" t="s">
        <v>665</v>
      </c>
      <c r="C35" s="166">
        <v>100000000</v>
      </c>
      <c r="D35" s="166">
        <v>100000000</v>
      </c>
      <c r="E35" s="166">
        <v>11901965</v>
      </c>
      <c r="F35" s="166">
        <v>37342625</v>
      </c>
    </row>
    <row r="36" spans="1:6" ht="19.5">
      <c r="A36" s="195"/>
      <c r="B36" s="165"/>
      <c r="C36" s="166"/>
      <c r="D36" s="166"/>
      <c r="E36" s="166"/>
      <c r="F36" s="166"/>
    </row>
    <row r="37" spans="1:6" ht="20.25">
      <c r="A37" s="190"/>
      <c r="B37" s="167" t="s">
        <v>320</v>
      </c>
      <c r="C37" s="168">
        <f>SUM(C13+C17+C32)</f>
        <v>306008000</v>
      </c>
      <c r="D37" s="168">
        <f>SUM(D13+D17+D27+D32)</f>
        <v>277109000</v>
      </c>
      <c r="E37" s="168">
        <f>SUM(E13+E17+E27+E32)</f>
        <v>176345215</v>
      </c>
      <c r="F37" s="168">
        <f>SUM(F13+F17+F27+F32)</f>
        <v>281184627.97000003</v>
      </c>
    </row>
    <row r="38" spans="1:6">
      <c r="A38" s="11"/>
      <c r="F38" s="12"/>
    </row>
    <row r="39" spans="1:6">
      <c r="A39" s="11"/>
      <c r="F39" s="12"/>
    </row>
    <row r="40" spans="1:6">
      <c r="A40" s="11"/>
      <c r="F40" s="12"/>
    </row>
  </sheetData>
  <mergeCells count="4">
    <mergeCell ref="A2:F2"/>
    <mergeCell ref="A5:F5"/>
    <mergeCell ref="A7:F7"/>
    <mergeCell ref="A8:E8"/>
  </mergeCells>
  <pageMargins left="0.7" right="0.7" top="0.75" bottom="0.75" header="0.3" footer="0.3"/>
  <pageSetup scale="61" orientation="landscape" r:id="rId1"/>
  <headerFooter>
    <oddFooter>&amp;R&amp;16Page 29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60" workbookViewId="0">
      <selection activeCell="C23" sqref="C23"/>
    </sheetView>
  </sheetViews>
  <sheetFormatPr defaultRowHeight="15"/>
  <cols>
    <col min="1" max="1" width="23.5703125" customWidth="1"/>
    <col min="2" max="2" width="96" customWidth="1"/>
    <col min="3" max="3" width="22" customWidth="1"/>
    <col min="4" max="4" width="25" customWidth="1"/>
    <col min="5" max="5" width="24" customWidth="1"/>
    <col min="6" max="6" width="22.7109375" customWidth="1"/>
  </cols>
  <sheetData>
    <row r="1" spans="1:6" ht="19.5">
      <c r="A1" s="169"/>
      <c r="B1" s="169"/>
      <c r="C1" s="169"/>
      <c r="D1" s="169"/>
      <c r="E1" s="169"/>
      <c r="F1" s="169"/>
    </row>
    <row r="2" spans="1:6" ht="48.75">
      <c r="A2" s="394" t="s">
        <v>703</v>
      </c>
      <c r="B2" s="394"/>
      <c r="C2" s="394"/>
      <c r="D2" s="394"/>
      <c r="E2" s="394"/>
      <c r="F2" s="394"/>
    </row>
    <row r="3" spans="1:6" ht="19.5">
      <c r="A3" s="169"/>
      <c r="B3" s="169"/>
      <c r="C3" s="169"/>
      <c r="D3" s="169"/>
      <c r="E3" s="169"/>
      <c r="F3" s="169"/>
    </row>
    <row r="4" spans="1:6" ht="19.5">
      <c r="A4" s="169"/>
      <c r="B4" s="169"/>
      <c r="C4" s="169"/>
      <c r="D4" s="169"/>
      <c r="E4" s="169"/>
      <c r="F4" s="169"/>
    </row>
    <row r="5" spans="1:6" ht="20.25">
      <c r="A5" s="393" t="s">
        <v>579</v>
      </c>
      <c r="B5" s="393"/>
      <c r="C5" s="393"/>
      <c r="D5" s="393"/>
      <c r="E5" s="393"/>
      <c r="F5" s="393"/>
    </row>
    <row r="6" spans="1:6" ht="20.25">
      <c r="A6" s="171" t="s">
        <v>1</v>
      </c>
      <c r="B6" s="172" t="s">
        <v>580</v>
      </c>
      <c r="C6" s="172"/>
      <c r="D6" s="171"/>
      <c r="E6" s="171"/>
      <c r="F6" s="171"/>
    </row>
    <row r="7" spans="1:6" ht="20.25">
      <c r="A7" s="393" t="s">
        <v>581</v>
      </c>
      <c r="B7" s="393"/>
      <c r="C7" s="393"/>
      <c r="D7" s="393"/>
      <c r="E7" s="393"/>
      <c r="F7" s="393"/>
    </row>
    <row r="8" spans="1:6" ht="20.25">
      <c r="A8" s="393" t="s">
        <v>188</v>
      </c>
      <c r="B8" s="393"/>
      <c r="C8" s="393"/>
      <c r="D8" s="393"/>
      <c r="E8" s="393"/>
      <c r="F8" s="171"/>
    </row>
    <row r="9" spans="1:6" ht="19.5">
      <c r="A9" s="169"/>
      <c r="B9" s="169"/>
      <c r="C9" s="169"/>
      <c r="D9" s="169"/>
      <c r="E9" s="169"/>
      <c r="F9" s="169"/>
    </row>
    <row r="10" spans="1:6" s="67" customFormat="1" ht="60.75">
      <c r="A10" s="242" t="s">
        <v>3</v>
      </c>
      <c r="B10" s="242" t="s">
        <v>5</v>
      </c>
      <c r="C10" s="250" t="s">
        <v>342</v>
      </c>
      <c r="D10" s="250" t="s">
        <v>342</v>
      </c>
      <c r="E10" s="250" t="s">
        <v>332</v>
      </c>
      <c r="F10" s="250" t="s">
        <v>332</v>
      </c>
    </row>
    <row r="11" spans="1:6" ht="20.25">
      <c r="A11" s="241"/>
      <c r="B11" s="241"/>
      <c r="C11" s="242">
        <v>2017</v>
      </c>
      <c r="D11" s="242">
        <v>2016</v>
      </c>
      <c r="E11" s="243" t="s">
        <v>822</v>
      </c>
      <c r="F11" s="242">
        <v>2015</v>
      </c>
    </row>
    <row r="12" spans="1:6" ht="19.5">
      <c r="A12" s="165"/>
      <c r="B12" s="165"/>
      <c r="C12" s="165"/>
      <c r="D12" s="165"/>
      <c r="E12" s="340"/>
      <c r="F12" s="155"/>
    </row>
    <row r="13" spans="1:6" ht="20.25">
      <c r="A13" s="189">
        <v>12020100</v>
      </c>
      <c r="B13" s="178" t="s">
        <v>597</v>
      </c>
      <c r="C13" s="202">
        <f>C15</f>
        <v>2000000</v>
      </c>
      <c r="D13" s="202">
        <f>D15</f>
        <v>2400000</v>
      </c>
      <c r="E13" s="202">
        <f>E15</f>
        <v>1860000</v>
      </c>
      <c r="F13" s="202">
        <f>F15</f>
        <v>400000</v>
      </c>
    </row>
    <row r="14" spans="1:6" ht="20.25">
      <c r="A14" s="189"/>
      <c r="B14" s="178"/>
      <c r="C14" s="202"/>
      <c r="D14" s="202"/>
      <c r="E14" s="351"/>
      <c r="F14" s="202"/>
    </row>
    <row r="15" spans="1:6" s="137" customFormat="1" ht="19.5">
      <c r="A15" s="294">
        <v>12020109</v>
      </c>
      <c r="B15" s="186" t="s">
        <v>699</v>
      </c>
      <c r="C15" s="207">
        <f>C16</f>
        <v>2000000</v>
      </c>
      <c r="D15" s="207">
        <f>D16</f>
        <v>2400000</v>
      </c>
      <c r="E15" s="207">
        <v>1860000</v>
      </c>
      <c r="F15" s="207">
        <v>400000</v>
      </c>
    </row>
    <row r="16" spans="1:6" ht="39">
      <c r="A16" s="339"/>
      <c r="B16" s="180" t="s">
        <v>58</v>
      </c>
      <c r="C16" s="201">
        <v>2000000</v>
      </c>
      <c r="D16" s="201">
        <v>2400000</v>
      </c>
      <c r="E16" s="201">
        <v>280000</v>
      </c>
      <c r="F16" s="201">
        <v>400000</v>
      </c>
    </row>
    <row r="17" spans="1:6" ht="19.5">
      <c r="A17" s="190"/>
      <c r="B17" s="165"/>
      <c r="C17" s="201"/>
      <c r="D17" s="201"/>
      <c r="E17" s="201"/>
      <c r="F17" s="201"/>
    </row>
    <row r="18" spans="1:6" ht="20.25">
      <c r="A18" s="189">
        <v>12020400</v>
      </c>
      <c r="B18" s="178" t="s">
        <v>590</v>
      </c>
      <c r="C18" s="202">
        <f>SUM(C21:C26)</f>
        <v>3700000</v>
      </c>
      <c r="D18" s="202">
        <f>SUM(D21:D26)</f>
        <v>5060000</v>
      </c>
      <c r="E18" s="202">
        <f>SUM(E21:E26)</f>
        <v>1817600</v>
      </c>
      <c r="F18" s="202">
        <f>SUM(F21:F26)</f>
        <v>1820000</v>
      </c>
    </row>
    <row r="19" spans="1:6" ht="20.25">
      <c r="A19" s="189"/>
      <c r="B19" s="178"/>
      <c r="C19" s="202"/>
      <c r="D19" s="202"/>
      <c r="E19" s="202"/>
      <c r="F19" s="202"/>
    </row>
    <row r="20" spans="1:6" s="137" customFormat="1" ht="19.5">
      <c r="A20" s="294">
        <v>12020456</v>
      </c>
      <c r="B20" s="186" t="s">
        <v>694</v>
      </c>
      <c r="C20" s="207">
        <f>SUM(C21:C26)</f>
        <v>3700000</v>
      </c>
      <c r="D20" s="207">
        <f>SUM(D21:D26)</f>
        <v>5060000</v>
      </c>
      <c r="E20" s="207">
        <f>SUM(E21:E26)</f>
        <v>1817600</v>
      </c>
      <c r="F20" s="207">
        <f>SUM(F21:F26)</f>
        <v>1820000</v>
      </c>
    </row>
    <row r="21" spans="1:6" ht="19.5">
      <c r="A21" s="195" t="s">
        <v>385</v>
      </c>
      <c r="B21" s="165" t="s">
        <v>147</v>
      </c>
      <c r="C21" s="201">
        <v>3000000</v>
      </c>
      <c r="D21" s="201">
        <v>1000000</v>
      </c>
      <c r="E21" s="201">
        <v>111000</v>
      </c>
      <c r="F21" s="201">
        <v>570000</v>
      </c>
    </row>
    <row r="22" spans="1:6" ht="19.5">
      <c r="A22" s="195" t="s">
        <v>386</v>
      </c>
      <c r="B22" s="165" t="s">
        <v>148</v>
      </c>
      <c r="C22" s="201">
        <v>100000</v>
      </c>
      <c r="D22" s="201">
        <v>100000</v>
      </c>
      <c r="E22" s="201">
        <v>0</v>
      </c>
      <c r="F22" s="201">
        <v>500000</v>
      </c>
    </row>
    <row r="23" spans="1:6" ht="19.5">
      <c r="A23" s="195" t="s">
        <v>387</v>
      </c>
      <c r="B23" s="165" t="s">
        <v>149</v>
      </c>
      <c r="C23" s="201">
        <v>0</v>
      </c>
      <c r="D23" s="201">
        <v>200000</v>
      </c>
      <c r="E23" s="201">
        <v>606600</v>
      </c>
      <c r="F23" s="201">
        <v>0</v>
      </c>
    </row>
    <row r="24" spans="1:6" ht="19.5">
      <c r="A24" s="195" t="s">
        <v>388</v>
      </c>
      <c r="B24" s="165" t="s">
        <v>150</v>
      </c>
      <c r="C24" s="201">
        <v>0</v>
      </c>
      <c r="D24" s="201">
        <v>200000</v>
      </c>
      <c r="E24" s="201">
        <v>0</v>
      </c>
      <c r="F24" s="201">
        <v>150000</v>
      </c>
    </row>
    <row r="25" spans="1:6" ht="39">
      <c r="A25" s="195" t="s">
        <v>389</v>
      </c>
      <c r="B25" s="180" t="s">
        <v>59</v>
      </c>
      <c r="C25" s="201">
        <v>500000</v>
      </c>
      <c r="D25" s="201">
        <v>3200000</v>
      </c>
      <c r="E25" s="201">
        <v>200000</v>
      </c>
      <c r="F25" s="201">
        <v>600000</v>
      </c>
    </row>
    <row r="26" spans="1:6" ht="19.5">
      <c r="A26" s="195" t="s">
        <v>390</v>
      </c>
      <c r="B26" s="165" t="s">
        <v>60</v>
      </c>
      <c r="C26" s="201">
        <v>100000</v>
      </c>
      <c r="D26" s="201">
        <v>360000</v>
      </c>
      <c r="E26" s="201">
        <v>900000</v>
      </c>
      <c r="F26" s="201">
        <v>0</v>
      </c>
    </row>
    <row r="27" spans="1:6" ht="19.5">
      <c r="A27" s="190"/>
      <c r="B27" s="165"/>
      <c r="C27" s="201"/>
      <c r="D27" s="201"/>
      <c r="E27" s="201"/>
      <c r="F27" s="201"/>
    </row>
    <row r="28" spans="1:6" ht="20.25">
      <c r="A28" s="190"/>
      <c r="B28" s="178" t="s">
        <v>320</v>
      </c>
      <c r="C28" s="202">
        <f>C13+C18</f>
        <v>5700000</v>
      </c>
      <c r="D28" s="202">
        <f>D13+D18</f>
        <v>7460000</v>
      </c>
      <c r="E28" s="202">
        <f>E13+E18</f>
        <v>3677600</v>
      </c>
      <c r="F28" s="202">
        <f>F13+F18</f>
        <v>2220000</v>
      </c>
    </row>
    <row r="29" spans="1:6">
      <c r="A29" s="11"/>
      <c r="F29" s="12"/>
    </row>
    <row r="30" spans="1:6">
      <c r="A30" s="11"/>
      <c r="F30" s="12"/>
    </row>
    <row r="31" spans="1:6">
      <c r="A31" s="11"/>
      <c r="F31" s="12"/>
    </row>
    <row r="32" spans="1:6">
      <c r="A32" s="11"/>
      <c r="F32" s="12"/>
    </row>
    <row r="33" spans="1:6">
      <c r="A33" s="11"/>
      <c r="F33" s="12"/>
    </row>
    <row r="34" spans="1:6">
      <c r="A34" s="11"/>
      <c r="F34" s="12"/>
    </row>
    <row r="35" spans="1:6">
      <c r="A35" s="11"/>
      <c r="F35" s="12"/>
    </row>
    <row r="36" spans="1:6">
      <c r="F36" s="12"/>
    </row>
  </sheetData>
  <mergeCells count="4">
    <mergeCell ref="A2:F2"/>
    <mergeCell ref="A5:F5"/>
    <mergeCell ref="A7:F7"/>
    <mergeCell ref="A8:E8"/>
  </mergeCells>
  <pageMargins left="0.7" right="0.7" top="0.75" bottom="0.75" header="0.3" footer="0.3"/>
  <pageSetup scale="57" orientation="landscape" r:id="rId1"/>
  <headerFooter>
    <oddFooter>&amp;R&amp;16Page 30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60" workbookViewId="0">
      <selection activeCell="B19" sqref="B19"/>
    </sheetView>
  </sheetViews>
  <sheetFormatPr defaultRowHeight="15"/>
  <cols>
    <col min="1" max="1" width="24.140625" customWidth="1"/>
    <col min="2" max="2" width="53.140625" customWidth="1"/>
    <col min="3" max="3" width="32.7109375" customWidth="1"/>
    <col min="4" max="4" width="25.85546875" customWidth="1"/>
    <col min="5" max="5" width="24.42578125" customWidth="1"/>
    <col min="6" max="6" width="23.140625" customWidth="1"/>
  </cols>
  <sheetData>
    <row r="1" spans="1:6" ht="19.5">
      <c r="A1" s="169"/>
      <c r="B1" s="169"/>
      <c r="C1" s="169"/>
      <c r="D1" s="169"/>
      <c r="E1" s="169"/>
      <c r="F1" s="169"/>
    </row>
    <row r="2" spans="1:6" ht="48.75">
      <c r="A2" s="394" t="s">
        <v>703</v>
      </c>
      <c r="B2" s="394"/>
      <c r="C2" s="394"/>
      <c r="D2" s="394"/>
      <c r="E2" s="394"/>
      <c r="F2" s="394"/>
    </row>
    <row r="3" spans="1:6" ht="19.5">
      <c r="A3" s="169"/>
      <c r="B3" s="169"/>
      <c r="C3" s="169"/>
      <c r="D3" s="169"/>
      <c r="E3" s="169"/>
      <c r="F3" s="169"/>
    </row>
    <row r="4" spans="1:6" ht="19.5">
      <c r="A4" s="169"/>
      <c r="B4" s="169"/>
      <c r="C4" s="169"/>
      <c r="D4" s="169"/>
      <c r="E4" s="169"/>
      <c r="F4" s="169"/>
    </row>
    <row r="5" spans="1:6" s="54" customFormat="1" ht="20.25">
      <c r="A5" s="393" t="s">
        <v>504</v>
      </c>
      <c r="B5" s="393"/>
      <c r="C5" s="393"/>
      <c r="D5" s="393"/>
      <c r="E5" s="393"/>
      <c r="F5" s="393"/>
    </row>
    <row r="6" spans="1:6" ht="20.25">
      <c r="A6" s="171" t="s">
        <v>1</v>
      </c>
      <c r="B6" s="172" t="s">
        <v>490</v>
      </c>
      <c r="C6" s="172"/>
      <c r="D6" s="171"/>
      <c r="E6" s="171"/>
      <c r="F6" s="171"/>
    </row>
    <row r="7" spans="1:6" ht="20.25">
      <c r="A7" s="393" t="s">
        <v>505</v>
      </c>
      <c r="B7" s="393"/>
      <c r="C7" s="393"/>
      <c r="D7" s="393"/>
      <c r="E7" s="393"/>
      <c r="F7" s="393"/>
    </row>
    <row r="8" spans="1:6" ht="20.25">
      <c r="A8" s="393" t="s">
        <v>218</v>
      </c>
      <c r="B8" s="393"/>
      <c r="C8" s="393"/>
      <c r="D8" s="393"/>
      <c r="E8" s="393"/>
      <c r="F8" s="171"/>
    </row>
    <row r="9" spans="1:6" ht="19.5">
      <c r="A9" s="169"/>
      <c r="B9" s="169"/>
      <c r="C9" s="169"/>
      <c r="D9" s="169"/>
      <c r="E9" s="169"/>
      <c r="F9" s="169"/>
    </row>
    <row r="10" spans="1:6" ht="20.25">
      <c r="C10" s="252"/>
      <c r="D10" s="401"/>
      <c r="E10" s="401"/>
      <c r="F10" s="252"/>
    </row>
    <row r="11" spans="1:6" s="53" customFormat="1" ht="60.75">
      <c r="A11" s="242" t="s">
        <v>3</v>
      </c>
      <c r="B11" s="242" t="s">
        <v>5</v>
      </c>
      <c r="C11" s="243" t="s">
        <v>825</v>
      </c>
      <c r="D11" s="250" t="s">
        <v>342</v>
      </c>
      <c r="E11" s="250" t="s">
        <v>332</v>
      </c>
      <c r="F11" s="250" t="s">
        <v>332</v>
      </c>
    </row>
    <row r="12" spans="1:6" ht="20.25">
      <c r="A12" s="241"/>
      <c r="B12" s="241"/>
      <c r="C12" s="242">
        <v>2017</v>
      </c>
      <c r="D12" s="242">
        <v>2016</v>
      </c>
      <c r="E12" s="242" t="s">
        <v>819</v>
      </c>
      <c r="F12" s="242">
        <v>2015</v>
      </c>
    </row>
    <row r="13" spans="1:6" ht="19.5">
      <c r="A13" s="165"/>
      <c r="B13" s="165"/>
      <c r="C13" s="165"/>
      <c r="D13" s="165"/>
      <c r="E13" s="155"/>
      <c r="F13" s="155"/>
    </row>
    <row r="14" spans="1:6" ht="20.25">
      <c r="A14" s="189">
        <v>12020400</v>
      </c>
      <c r="B14" s="178" t="s">
        <v>590</v>
      </c>
      <c r="C14" s="325">
        <f>SUM(C16:C17)</f>
        <v>115500000</v>
      </c>
      <c r="D14" s="325">
        <f>SUM(D16:D17)</f>
        <v>105000000</v>
      </c>
      <c r="E14" s="261">
        <f>SUM(E16:E17)</f>
        <v>76928537.859999999</v>
      </c>
      <c r="F14" s="261">
        <f>SUM(F16:F17)</f>
        <v>4035629.38</v>
      </c>
    </row>
    <row r="15" spans="1:6" ht="19.5">
      <c r="A15" s="190"/>
      <c r="B15" s="165"/>
      <c r="C15" s="165"/>
      <c r="D15" s="165"/>
      <c r="E15" s="262"/>
      <c r="F15" s="262"/>
    </row>
    <row r="16" spans="1:6" s="137" customFormat="1" ht="19.5">
      <c r="A16" s="294">
        <v>12020491</v>
      </c>
      <c r="B16" s="186" t="s">
        <v>151</v>
      </c>
      <c r="C16" s="200">
        <v>110000000</v>
      </c>
      <c r="D16" s="200">
        <v>100000000</v>
      </c>
      <c r="E16" s="295">
        <v>76858537.859999999</v>
      </c>
      <c r="F16" s="295">
        <v>3820629.38</v>
      </c>
    </row>
    <row r="17" spans="1:6" s="137" customFormat="1" ht="19.5">
      <c r="A17" s="294">
        <v>12020492</v>
      </c>
      <c r="B17" s="186" t="s">
        <v>152</v>
      </c>
      <c r="C17" s="200">
        <v>5500000</v>
      </c>
      <c r="D17" s="200">
        <v>5000000</v>
      </c>
      <c r="E17" s="295">
        <v>70000</v>
      </c>
      <c r="F17" s="295">
        <v>215000</v>
      </c>
    </row>
    <row r="18" spans="1:6" ht="19.5">
      <c r="A18" s="190"/>
      <c r="B18" s="165"/>
      <c r="C18" s="165"/>
      <c r="D18" s="165"/>
      <c r="E18" s="262"/>
      <c r="F18" s="262"/>
    </row>
    <row r="19" spans="1:6" ht="19.5">
      <c r="A19" s="190"/>
      <c r="B19" s="165"/>
      <c r="C19" s="165"/>
      <c r="D19" s="165"/>
      <c r="E19" s="262"/>
      <c r="F19" s="262"/>
    </row>
    <row r="20" spans="1:6" ht="19.5">
      <c r="A20" s="165"/>
      <c r="B20" s="165"/>
      <c r="C20" s="165"/>
      <c r="D20" s="165"/>
      <c r="E20" s="262"/>
      <c r="F20" s="262"/>
    </row>
    <row r="21" spans="1:6" ht="20.25">
      <c r="A21" s="165"/>
      <c r="B21" s="167" t="s">
        <v>320</v>
      </c>
      <c r="C21" s="263">
        <f>C14+C19</f>
        <v>115500000</v>
      </c>
      <c r="D21" s="263">
        <f>D14+D19</f>
        <v>105000000</v>
      </c>
      <c r="E21" s="261">
        <f>E14+E20</f>
        <v>76928537.859999999</v>
      </c>
      <c r="F21" s="261">
        <f>F14+F20</f>
        <v>4035629.38</v>
      </c>
    </row>
    <row r="22" spans="1:6">
      <c r="E22" s="12"/>
      <c r="F22" s="12"/>
    </row>
    <row r="23" spans="1:6">
      <c r="E23" s="12"/>
      <c r="F23" s="12"/>
    </row>
    <row r="24" spans="1:6">
      <c r="E24" s="12"/>
      <c r="F24" s="12"/>
    </row>
  </sheetData>
  <mergeCells count="5">
    <mergeCell ref="A2:F2"/>
    <mergeCell ref="A5:F5"/>
    <mergeCell ref="A7:F7"/>
    <mergeCell ref="A8:E8"/>
    <mergeCell ref="D10:E10"/>
  </mergeCells>
  <pageMargins left="0.7" right="0.7" top="0.75" bottom="0.75" header="0.3" footer="0.3"/>
  <pageSetup scale="66" orientation="landscape" r:id="rId1"/>
  <headerFooter>
    <oddFooter>&amp;R&amp;16Page 31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topLeftCell="A2" zoomScaleSheetLayoutView="100" workbookViewId="0">
      <selection activeCell="C9" sqref="C9"/>
    </sheetView>
  </sheetViews>
  <sheetFormatPr defaultRowHeight="15"/>
  <cols>
    <col min="1" max="1" width="14" bestFit="1" customWidth="1"/>
    <col min="2" max="2" width="79.85546875" bestFit="1" customWidth="1"/>
    <col min="3" max="3" width="27.7109375" customWidth="1"/>
    <col min="4" max="4" width="33.5703125" customWidth="1"/>
    <col min="5" max="5" width="24.42578125" hidden="1" customWidth="1"/>
    <col min="6" max="6" width="23.42578125" customWidth="1"/>
    <col min="7" max="7" width="23" customWidth="1"/>
  </cols>
  <sheetData>
    <row r="1" spans="1:7" ht="18.75">
      <c r="A1" s="382" t="s">
        <v>461</v>
      </c>
      <c r="B1" s="382"/>
      <c r="C1" s="382"/>
      <c r="D1" s="382"/>
      <c r="E1" s="382"/>
      <c r="F1" s="382"/>
      <c r="G1" s="382"/>
    </row>
    <row r="2" spans="1:7">
      <c r="A2" s="9"/>
      <c r="B2" s="9"/>
      <c r="C2" s="9"/>
      <c r="D2" s="9"/>
      <c r="E2" s="9"/>
      <c r="F2" s="9"/>
      <c r="G2" s="9"/>
    </row>
    <row r="3" spans="1:7" ht="18.75">
      <c r="A3" s="383" t="s">
        <v>767</v>
      </c>
      <c r="B3" s="383"/>
      <c r="C3" s="383"/>
      <c r="D3" s="383"/>
      <c r="E3" s="383"/>
      <c r="F3" s="383"/>
      <c r="G3" s="383"/>
    </row>
    <row r="4" spans="1:7" ht="18.75">
      <c r="A4" s="145" t="s">
        <v>767</v>
      </c>
      <c r="B4" s="2"/>
      <c r="C4" s="2"/>
      <c r="D4" s="2"/>
      <c r="E4" s="2"/>
      <c r="F4" s="2"/>
      <c r="G4" s="2"/>
    </row>
    <row r="5" spans="1:7" s="67" customFormat="1" ht="21.75" customHeight="1">
      <c r="A5" s="63" t="s">
        <v>263</v>
      </c>
      <c r="B5" s="63" t="s">
        <v>264</v>
      </c>
      <c r="C5" s="63" t="s">
        <v>823</v>
      </c>
      <c r="D5" s="63" t="s">
        <v>718</v>
      </c>
      <c r="F5" s="63" t="s">
        <v>384</v>
      </c>
      <c r="G5" s="63" t="s">
        <v>717</v>
      </c>
    </row>
    <row r="6" spans="1:7">
      <c r="A6" s="2"/>
      <c r="B6" s="2"/>
      <c r="C6" s="2"/>
      <c r="D6" s="2"/>
      <c r="F6" s="146" t="s">
        <v>806</v>
      </c>
      <c r="G6" s="2"/>
    </row>
    <row r="7" spans="1:7">
      <c r="A7" s="2"/>
      <c r="B7" s="2"/>
      <c r="C7" s="2"/>
      <c r="D7" s="2"/>
      <c r="F7" s="5"/>
      <c r="G7" s="2"/>
    </row>
    <row r="8" spans="1:7" s="78" customFormat="1" ht="18.75">
      <c r="A8" s="74">
        <v>11000000</v>
      </c>
      <c r="B8" s="75" t="s">
        <v>265</v>
      </c>
      <c r="C8" s="76">
        <f>SUM(C9:C11)</f>
        <v>57303650302.389999</v>
      </c>
      <c r="D8" s="76">
        <f>SUM(D9:D11)</f>
        <v>50000000000</v>
      </c>
      <c r="F8" s="76">
        <f>SUM(F9:F11)</f>
        <v>30942473540.669998</v>
      </c>
      <c r="G8" s="76">
        <f>SUM(G9:G11)</f>
        <v>50390843607.309998</v>
      </c>
    </row>
    <row r="9" spans="1:7" s="78" customFormat="1" ht="18.75">
      <c r="A9" s="79">
        <v>11010100</v>
      </c>
      <c r="B9" s="77" t="s">
        <v>369</v>
      </c>
      <c r="C9" s="80">
        <f>'FEDERATION ACCOUNT'!$C$8</f>
        <v>47803650302.389999</v>
      </c>
      <c r="D9" s="80">
        <f>'FEDERATION ACCOUNT'!$D$8</f>
        <v>41196570595</v>
      </c>
      <c r="F9" s="81">
        <f>'FEDERATION ACCOUNT'!$E$8</f>
        <v>22596922681.209999</v>
      </c>
      <c r="G9" s="81">
        <f>'FEDERATION ACCOUNT'!$F$8</f>
        <v>41817039919.620003</v>
      </c>
    </row>
    <row r="10" spans="1:7" s="78" customFormat="1" ht="18.75">
      <c r="A10" s="79">
        <v>11010200</v>
      </c>
      <c r="B10" s="77" t="s">
        <v>370</v>
      </c>
      <c r="C10" s="81">
        <f>'FEDERATION ACCOUNT'!C21</f>
        <v>9500000000</v>
      </c>
      <c r="D10" s="80">
        <f>'FEDERATION ACCOUNT'!$D$21</f>
        <v>8420704384</v>
      </c>
      <c r="F10" s="80">
        <f>'FEDERATION ACCOUNT'!$E$21</f>
        <v>7323439935.2299995</v>
      </c>
      <c r="G10" s="81">
        <f>'FEDERATION ACCOUNT'!$F$21</f>
        <v>8231782780.6000004</v>
      </c>
    </row>
    <row r="11" spans="1:7" s="78" customFormat="1" ht="18.75">
      <c r="A11" s="79">
        <v>11010300</v>
      </c>
      <c r="B11" s="77" t="s">
        <v>371</v>
      </c>
      <c r="C11" s="81">
        <f>'FEDERATION ACCOUNT'!C24</f>
        <v>0</v>
      </c>
      <c r="D11" s="80">
        <f>'FEDERATION ACCOUNT'!$D$24</f>
        <v>382725021</v>
      </c>
      <c r="F11" s="81">
        <f>'FEDERATION ACCOUNT'!$E$24</f>
        <v>1022110924.23</v>
      </c>
      <c r="G11" s="81">
        <f>'FEDERATION ACCOUNT'!$F$24</f>
        <v>342020907.08999997</v>
      </c>
    </row>
    <row r="12" spans="1:7" s="78" customFormat="1" ht="18.75">
      <c r="A12" s="79"/>
      <c r="B12" s="75" t="s">
        <v>266</v>
      </c>
      <c r="C12" s="80">
        <f>SUM(C9:C11)</f>
        <v>57303650302.389999</v>
      </c>
      <c r="D12" s="80">
        <f>SUM(D9:D11)</f>
        <v>50000000000</v>
      </c>
      <c r="F12" s="80">
        <f>SUM(F9:F11)</f>
        <v>30942473540.669998</v>
      </c>
      <c r="G12" s="80">
        <f>SUM(G9:G11)</f>
        <v>50390843607.309998</v>
      </c>
    </row>
    <row r="13" spans="1:7" s="78" customFormat="1" ht="18.75">
      <c r="A13" s="79"/>
      <c r="B13" s="77"/>
      <c r="C13" s="77"/>
      <c r="D13" s="77"/>
      <c r="F13" s="77"/>
      <c r="G13" s="77"/>
    </row>
    <row r="14" spans="1:7" s="78" customFormat="1" ht="18.75">
      <c r="A14" s="74">
        <v>12000000</v>
      </c>
      <c r="B14" s="75" t="s">
        <v>368</v>
      </c>
      <c r="C14" s="76">
        <f>SUM(C15:C25)</f>
        <v>33826452033.389999</v>
      </c>
      <c r="D14" s="76">
        <f>SUM(D15:D25)</f>
        <v>25000000000</v>
      </c>
      <c r="F14" s="76">
        <f>SUM(F15:F25)</f>
        <v>17956119516.360001</v>
      </c>
      <c r="G14" s="76">
        <f>SUM(G15:G25)</f>
        <v>20079801349.139999</v>
      </c>
    </row>
    <row r="15" spans="1:7" s="78" customFormat="1" ht="18.75">
      <c r="A15" s="79">
        <v>12010101</v>
      </c>
      <c r="B15" s="77" t="s">
        <v>267</v>
      </c>
      <c r="C15" s="80">
        <f>'INTERNAL REVENUE SERVICE'!$C$13</f>
        <v>23069140956</v>
      </c>
      <c r="D15" s="76">
        <f>'2016 SUMMARY OF ALL ITEMS '!$J$46</f>
        <v>18843954309</v>
      </c>
      <c r="F15" s="76">
        <f>'2016 ACTUAL SUM. OF ALL ITEMS  '!$J$45</f>
        <v>13062498287.26</v>
      </c>
      <c r="G15" s="80">
        <f>'2015 ACTUAL SUM. OF ALL ITE'!$J$44</f>
        <v>16617164894.4</v>
      </c>
    </row>
    <row r="16" spans="1:7" s="78" customFormat="1" ht="18.75">
      <c r="A16" s="79">
        <v>12020100</v>
      </c>
      <c r="B16" s="77" t="s">
        <v>268</v>
      </c>
      <c r="C16" s="80">
        <f>'2017 SUMMARY OF ALL ITEMS'!$B$53</f>
        <v>410000000</v>
      </c>
      <c r="D16" s="82">
        <f>'2016 SUMMARY OF ALL ITEMS '!$B$46</f>
        <v>401400000</v>
      </c>
      <c r="F16" s="76">
        <f>'2016 ACTUAL SUM. OF ALL ITEMS  '!$B$45</f>
        <v>593793117.25999999</v>
      </c>
      <c r="G16" s="80">
        <f>'2015 ACTUAL SUM. OF ALL ITE'!$B$44</f>
        <v>217726111</v>
      </c>
    </row>
    <row r="17" spans="1:7" s="78" customFormat="1" ht="18.75">
      <c r="A17" s="79">
        <v>12020400</v>
      </c>
      <c r="B17" s="77" t="s">
        <v>269</v>
      </c>
      <c r="C17" s="80">
        <f>'2017 SUMMARY OF ALL ITEMS'!$C$53</f>
        <v>7487284767.4799995</v>
      </c>
      <c r="D17" s="56">
        <f>'2016 SUMMARY OF ALL ITEMS '!$C$46</f>
        <v>3803776807.7799997</v>
      </c>
      <c r="F17" s="76">
        <f>'2016 ACTUAL SUM. OF ALL ITEMS  '!$C$45</f>
        <v>2513992650.8699999</v>
      </c>
      <c r="G17" s="80">
        <f>'2015 ACTUAL SUM. OF ALL ITE'!$C$44</f>
        <v>2088699221.02</v>
      </c>
    </row>
    <row r="18" spans="1:7" s="78" customFormat="1" ht="18.75">
      <c r="A18" s="79">
        <v>12020500</v>
      </c>
      <c r="B18" s="77" t="s">
        <v>270</v>
      </c>
      <c r="C18" s="80">
        <f>'2017 SUMMARY OF ALL ITEMS'!$E$53</f>
        <v>362200000</v>
      </c>
      <c r="D18" s="76">
        <f>'2016 SUMMARY OF ALL ITEMS '!$E$46</f>
        <v>331836000</v>
      </c>
      <c r="F18" s="76">
        <f>'2016 ACTUAL SUM. OF ALL ITEMS  '!$E$45</f>
        <v>584108172.44000006</v>
      </c>
      <c r="G18" s="80">
        <f>'2015 ACTUAL SUM. OF ALL ITE'!$E$44</f>
        <v>151582653.40000001</v>
      </c>
    </row>
    <row r="19" spans="1:7" s="78" customFormat="1" ht="18.75">
      <c r="A19" s="79">
        <v>12020600</v>
      </c>
      <c r="B19" s="83" t="s">
        <v>271</v>
      </c>
      <c r="C19" s="125">
        <f>'2017 SUMMARY OF ALL ITEMS'!$F$53</f>
        <v>572600000</v>
      </c>
      <c r="D19" s="82">
        <f>'2016 SUMMARY OF ALL ITEMS '!$F$46</f>
        <v>587600000</v>
      </c>
      <c r="F19" s="76">
        <f>'2016 ACTUAL SUM. OF ALL ITEMS  '!$F$45</f>
        <v>239718674.37</v>
      </c>
      <c r="G19" s="80">
        <f>'2015 ACTUAL SUM. OF ALL ITE'!$F$44</f>
        <v>322019287.41000003</v>
      </c>
    </row>
    <row r="20" spans="1:7" s="78" customFormat="1" ht="18.75">
      <c r="A20" s="79">
        <v>12020700</v>
      </c>
      <c r="B20" s="83" t="s">
        <v>272</v>
      </c>
      <c r="C20" s="125">
        <f>'2017 SUMMARY OF ALL ITEMS'!$D$53</f>
        <v>448811000</v>
      </c>
      <c r="D20" s="82">
        <f>'2016 SUMMARY OF ALL ITEMS '!$D$46</f>
        <v>408240000</v>
      </c>
      <c r="F20" s="76">
        <f>'2016 ACTUAL SUM. OF ALL ITEMS  '!$D$45</f>
        <v>164840861.09999999</v>
      </c>
      <c r="G20" s="80">
        <f>'2015 ACTUAL SUM. OF ALL ITE'!$D$44</f>
        <v>293410901.48999995</v>
      </c>
    </row>
    <row r="21" spans="1:7" s="78" customFormat="1" ht="18.75">
      <c r="A21" s="79">
        <v>12020800</v>
      </c>
      <c r="B21" s="83" t="s">
        <v>273</v>
      </c>
      <c r="C21" s="125">
        <f>'2017 SUMMARY OF ALL ITEMS'!$I$53</f>
        <v>169156319</v>
      </c>
      <c r="D21" s="76">
        <f>'2016 SUMMARY OF ALL ITEMS '!$I$46</f>
        <v>205816319</v>
      </c>
      <c r="F21" s="80">
        <f>'2016 ACTUAL SUM. OF ALL ITEMS  '!$I$45</f>
        <v>85731924.519999996</v>
      </c>
      <c r="G21" s="80">
        <f>'2015 ACTUAL SUM. OF ALL ITE'!$I$44</f>
        <v>167075662.36000001</v>
      </c>
    </row>
    <row r="22" spans="1:7" s="78" customFormat="1" ht="18.75">
      <c r="A22" s="79">
        <v>12020900</v>
      </c>
      <c r="B22" s="83" t="s">
        <v>383</v>
      </c>
      <c r="C22" s="125">
        <f>'2017 SUMMARY OF ALL ITEMS'!$M$53</f>
        <v>468460000</v>
      </c>
      <c r="D22" s="76">
        <f>'2016 SUMMARY OF ALL ITEMS '!$M$46</f>
        <v>371970900</v>
      </c>
      <c r="F22" s="76">
        <f>'2016 ACTUAL SUM. OF ALL ITEMS  '!$M$45</f>
        <v>221665825.47</v>
      </c>
      <c r="G22" s="80">
        <f>'2015 ACTUAL SUM. OF ALL ITE'!$M$44</f>
        <v>203542465.12</v>
      </c>
    </row>
    <row r="23" spans="1:7" s="78" customFormat="1" ht="18.75">
      <c r="A23" s="79">
        <v>12021100</v>
      </c>
      <c r="B23" s="83" t="s">
        <v>274</v>
      </c>
      <c r="C23" s="125">
        <f>'2017 SUMMARY OF ALL ITEMS'!$P$53</f>
        <v>21048990.91</v>
      </c>
      <c r="D23" s="76">
        <f>'2016 SUMMARY OF ALL ITEMS '!$P$46</f>
        <v>31255664.220000003</v>
      </c>
      <c r="F23" s="76">
        <f>'2016 ACTUAL SUM. OF ALL ITEMS  '!$P$45</f>
        <v>1186915.5</v>
      </c>
      <c r="G23" s="76">
        <f>'2015 ACTUAL SUM. OF ALL ITE'!$O$44</f>
        <v>3125286.9099999997</v>
      </c>
    </row>
    <row r="24" spans="1:7" s="78" customFormat="1" ht="18.75">
      <c r="A24" s="79">
        <v>12021200</v>
      </c>
      <c r="B24" s="83" t="s">
        <v>275</v>
      </c>
      <c r="C24" s="125">
        <f>'2017 SUMMARY OF ALL ITEMS'!$G$53</f>
        <v>150000</v>
      </c>
      <c r="D24" s="76">
        <f>'2016 SUMMARY OF ALL ITEMS '!$G$46</f>
        <v>150000</v>
      </c>
      <c r="F24" s="76">
        <f>'2016 ACTUAL SUM. OF ALL ITEMS  '!$G$45</f>
        <v>75000</v>
      </c>
      <c r="G24" s="77"/>
    </row>
    <row r="25" spans="1:7" s="78" customFormat="1" ht="18.75">
      <c r="A25" s="79">
        <v>12021300</v>
      </c>
      <c r="B25" s="83" t="s">
        <v>276</v>
      </c>
      <c r="C25" s="125">
        <f>'2017 SUMMARY OF ALL ITEMS'!$H$53</f>
        <v>817600000</v>
      </c>
      <c r="D25" s="76">
        <f>'2016 SUMMARY OF ALL ITEMS '!$H$46</f>
        <v>14000000</v>
      </c>
      <c r="F25" s="76">
        <f>'2016 ACTUAL SUM. OF ALL ITEMS  '!$H$45</f>
        <v>488508087.56999999</v>
      </c>
      <c r="G25" s="80">
        <f>'2015 ACTUAL SUM. OF ALL ITE'!$H$44</f>
        <v>15454866.029999999</v>
      </c>
    </row>
    <row r="26" spans="1:7" s="78" customFormat="1" ht="18.75">
      <c r="A26" s="79"/>
      <c r="B26" s="84" t="s">
        <v>277</v>
      </c>
      <c r="C26" s="85">
        <f>SUM(C15:C25)</f>
        <v>33826452033.389999</v>
      </c>
      <c r="D26" s="85">
        <f>SUM(D15:D25)</f>
        <v>25000000000</v>
      </c>
      <c r="F26" s="85">
        <f>SUM(F15:F25)</f>
        <v>17956119516.360001</v>
      </c>
      <c r="G26" s="85">
        <f>SUM(G15:G25)</f>
        <v>20079801349.139999</v>
      </c>
    </row>
    <row r="27" spans="1:7" s="78" customFormat="1" ht="18.75">
      <c r="A27" s="79"/>
      <c r="B27" s="77"/>
      <c r="C27" s="77"/>
      <c r="D27" s="77"/>
      <c r="F27" s="77"/>
      <c r="G27" s="77"/>
    </row>
    <row r="28" spans="1:7" s="78" customFormat="1" ht="18.75">
      <c r="A28" s="79"/>
      <c r="B28" s="77"/>
      <c r="C28" s="77"/>
      <c r="D28" s="77"/>
      <c r="F28" s="77"/>
      <c r="G28" s="77"/>
    </row>
    <row r="29" spans="1:7" s="78" customFormat="1" ht="18.75">
      <c r="A29" s="79">
        <v>13000000</v>
      </c>
      <c r="B29" s="75" t="s">
        <v>458</v>
      </c>
      <c r="C29" s="82">
        <f>SUM(C30:C31)</f>
        <v>22557101943</v>
      </c>
      <c r="D29" s="82">
        <f>SUM(D30:D31)</f>
        <v>10460500000</v>
      </c>
      <c r="F29" s="82">
        <f>SUM(F30:F31)</f>
        <v>6540350000</v>
      </c>
      <c r="G29" s="82">
        <f>SUM(G30:G31)</f>
        <v>0</v>
      </c>
    </row>
    <row r="30" spans="1:7" s="78" customFormat="1" ht="18.75">
      <c r="A30" s="79">
        <v>13020302</v>
      </c>
      <c r="B30" s="77" t="s">
        <v>459</v>
      </c>
      <c r="C30" s="80">
        <f>'2017 SUMMARY OF ALL ITEMS'!Q53</f>
        <v>13988151876</v>
      </c>
      <c r="D30" s="80">
        <f>'2016 SUMMARY OF ALL ITEMS '!$Q$46</f>
        <v>10460500000</v>
      </c>
      <c r="F30" s="80">
        <f>'2016 ACTUAL SUM. OF ALL ITEMS  '!$Q$45</f>
        <v>6540350000</v>
      </c>
      <c r="G30" s="77"/>
    </row>
    <row r="31" spans="1:7" s="78" customFormat="1" ht="18.75">
      <c r="A31" s="79">
        <v>13020402</v>
      </c>
      <c r="B31" s="77" t="s">
        <v>460</v>
      </c>
      <c r="C31" s="80">
        <f>'2017 SUMMARY OF ALL ITEMS'!S53</f>
        <v>8568950067</v>
      </c>
      <c r="D31" s="77">
        <v>0</v>
      </c>
      <c r="F31" s="77">
        <v>0</v>
      </c>
      <c r="G31" s="77"/>
    </row>
    <row r="32" spans="1:7" s="78" customFormat="1" ht="18.75">
      <c r="A32" s="79"/>
      <c r="B32" s="77"/>
      <c r="C32" s="80"/>
      <c r="D32" s="77"/>
      <c r="F32" s="77"/>
      <c r="G32" s="77"/>
    </row>
    <row r="33" spans="1:7" s="78" customFormat="1" ht="18.75">
      <c r="A33" s="79">
        <v>14000000</v>
      </c>
      <c r="B33" s="75" t="s">
        <v>814</v>
      </c>
      <c r="C33" s="80"/>
      <c r="D33" s="77"/>
      <c r="F33" s="77"/>
      <c r="G33" s="77"/>
    </row>
    <row r="34" spans="1:7" s="78" customFormat="1" ht="18.75">
      <c r="A34" s="79">
        <v>14020201</v>
      </c>
      <c r="B34" s="77" t="s">
        <v>812</v>
      </c>
      <c r="C34" s="80">
        <f>'2017 SUMMARY OF ALL ITEMS'!R53</f>
        <v>2000000000</v>
      </c>
      <c r="D34" s="77"/>
      <c r="F34" s="77"/>
      <c r="G34" s="77"/>
    </row>
    <row r="35" spans="1:7" s="78" customFormat="1" ht="18.75">
      <c r="A35" s="79"/>
      <c r="B35" s="77"/>
      <c r="C35" s="77"/>
      <c r="D35" s="77"/>
      <c r="F35" s="77"/>
      <c r="G35" s="77"/>
    </row>
    <row r="36" spans="1:7" s="78" customFormat="1" ht="18.75">
      <c r="A36" s="79">
        <v>14000000</v>
      </c>
      <c r="B36" s="75" t="s">
        <v>813</v>
      </c>
      <c r="C36" s="76">
        <f>SUM(C37:C38)</f>
        <v>25000000000</v>
      </c>
      <c r="D36" s="76">
        <f>SUM(D37:D38)</f>
        <v>24575000000</v>
      </c>
      <c r="F36" s="76">
        <f>SUM(F37:F38)</f>
        <v>14755850000</v>
      </c>
      <c r="G36" s="77"/>
    </row>
    <row r="37" spans="1:7" s="78" customFormat="1" ht="18.75">
      <c r="A37" s="79">
        <v>14030100</v>
      </c>
      <c r="B37" s="77" t="s">
        <v>278</v>
      </c>
      <c r="C37" s="81">
        <f>'Min of Fin. Domestic Loan'!C18</f>
        <v>0</v>
      </c>
      <c r="D37" s="76">
        <f>'2016 SUMMARY OF ALL ITEMS '!N46</f>
        <v>0</v>
      </c>
      <c r="F37" s="81">
        <f>'Min of Fin. Domestic Loan'!E12</f>
        <v>0</v>
      </c>
      <c r="G37" s="77"/>
    </row>
    <row r="38" spans="1:7" s="78" customFormat="1" ht="18.75">
      <c r="A38" s="79">
        <v>14030200</v>
      </c>
      <c r="B38" s="77" t="s">
        <v>279</v>
      </c>
      <c r="C38" s="80">
        <f>'2017 SUMMARY OF ALL ITEMS'!$O$53</f>
        <v>25000000000</v>
      </c>
      <c r="D38" s="76">
        <f>'2016 SUMMARY OF ALL ITEMS '!$O$46</f>
        <v>24575000000</v>
      </c>
      <c r="F38" s="81">
        <f>'Long Term Borr. MINISTRY OF BUD'!$E$15</f>
        <v>14755850000</v>
      </c>
      <c r="G38" s="77"/>
    </row>
    <row r="39" spans="1:7" s="78" customFormat="1" ht="18.75">
      <c r="A39" s="79"/>
      <c r="B39" s="77"/>
      <c r="C39" s="77"/>
      <c r="D39" s="77"/>
      <c r="F39" s="77"/>
      <c r="G39" s="77"/>
    </row>
    <row r="40" spans="1:7" s="78" customFormat="1" ht="18.75">
      <c r="A40" s="79"/>
      <c r="B40" s="86" t="s">
        <v>280</v>
      </c>
      <c r="C40" s="76">
        <f>SUM(C8+C14+C29+C36)</f>
        <v>138687204278.78</v>
      </c>
      <c r="D40" s="76">
        <f>SUM(D8+D14+D29+D36)</f>
        <v>110035500000</v>
      </c>
      <c r="F40" s="76">
        <f>SUM(F12+F14+F29+F36)</f>
        <v>70194793057.029999</v>
      </c>
      <c r="G40" s="76">
        <f>SUM(G12+G14+G29+G36)</f>
        <v>70470644956.449997</v>
      </c>
    </row>
    <row r="41" spans="1:7">
      <c r="A41" s="4"/>
      <c r="B41" s="2"/>
      <c r="C41" s="2"/>
      <c r="D41" s="2"/>
      <c r="F41" s="2"/>
      <c r="G41" s="2"/>
    </row>
  </sheetData>
  <mergeCells count="2">
    <mergeCell ref="A1:G1"/>
    <mergeCell ref="A3:G3"/>
  </mergeCells>
  <printOptions horizontalCentered="1" verticalCentered="1"/>
  <pageMargins left="0.7" right="0.7" top="0.75" bottom="0.75" header="0.3" footer="0.3"/>
  <pageSetup scale="55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60" workbookViewId="0">
      <selection activeCell="E12" sqref="E12"/>
    </sheetView>
  </sheetViews>
  <sheetFormatPr defaultRowHeight="15"/>
  <cols>
    <col min="1" max="1" width="23" customWidth="1"/>
    <col min="2" max="2" width="80.5703125" customWidth="1"/>
    <col min="3" max="3" width="26.140625" customWidth="1"/>
    <col min="4" max="4" width="25.7109375" style="36" customWidth="1"/>
    <col min="5" max="5" width="27.85546875" style="36" customWidth="1"/>
    <col min="6" max="6" width="24.7109375" customWidth="1"/>
  </cols>
  <sheetData>
    <row r="1" spans="1:6" ht="19.5">
      <c r="A1" s="169"/>
      <c r="B1" s="169"/>
      <c r="C1" s="169"/>
      <c r="D1" s="170"/>
      <c r="E1" s="170"/>
      <c r="F1" s="169"/>
    </row>
    <row r="2" spans="1:6" ht="48.75">
      <c r="A2" s="394" t="s">
        <v>703</v>
      </c>
      <c r="B2" s="394"/>
      <c r="C2" s="394"/>
      <c r="D2" s="394"/>
      <c r="E2" s="394"/>
      <c r="F2" s="394"/>
    </row>
    <row r="3" spans="1:6" ht="19.5">
      <c r="A3" s="169"/>
      <c r="B3" s="169"/>
      <c r="C3" s="169"/>
      <c r="D3" s="170"/>
      <c r="E3" s="170"/>
      <c r="F3" s="169"/>
    </row>
    <row r="4" spans="1:6" ht="19.5">
      <c r="A4" s="169"/>
      <c r="B4" s="169"/>
      <c r="C4" s="169"/>
      <c r="D4" s="170"/>
      <c r="E4" s="170"/>
      <c r="F4" s="169"/>
    </row>
    <row r="5" spans="1:6" ht="20.25">
      <c r="A5" s="393" t="s">
        <v>506</v>
      </c>
      <c r="B5" s="393"/>
      <c r="C5" s="393"/>
      <c r="D5" s="393"/>
      <c r="E5" s="393"/>
      <c r="F5" s="393"/>
    </row>
    <row r="6" spans="1:6" ht="20.25">
      <c r="A6" s="171" t="s">
        <v>1</v>
      </c>
      <c r="B6" s="172" t="s">
        <v>507</v>
      </c>
      <c r="C6" s="172"/>
      <c r="D6" s="173"/>
      <c r="E6" s="173"/>
      <c r="F6" s="171"/>
    </row>
    <row r="7" spans="1:6" ht="20.25">
      <c r="A7" s="393" t="s">
        <v>648</v>
      </c>
      <c r="B7" s="393"/>
      <c r="C7" s="393"/>
      <c r="D7" s="393"/>
      <c r="E7" s="393"/>
      <c r="F7" s="393"/>
    </row>
    <row r="8" spans="1:6" ht="20.25">
      <c r="A8" s="393" t="s">
        <v>211</v>
      </c>
      <c r="B8" s="393"/>
      <c r="C8" s="393"/>
      <c r="D8" s="393"/>
      <c r="E8" s="393"/>
      <c r="F8" s="171"/>
    </row>
    <row r="9" spans="1:6" ht="19.5">
      <c r="A9" s="169"/>
      <c r="B9" s="169"/>
      <c r="C9" s="169"/>
      <c r="D9" s="170"/>
      <c r="E9" s="170"/>
      <c r="F9" s="169"/>
    </row>
    <row r="10" spans="1:6" ht="60.75">
      <c r="A10" s="242" t="s">
        <v>3</v>
      </c>
      <c r="B10" s="242" t="s">
        <v>5</v>
      </c>
      <c r="C10" s="250" t="s">
        <v>342</v>
      </c>
      <c r="D10" s="271" t="s">
        <v>342</v>
      </c>
      <c r="E10" s="271" t="s">
        <v>332</v>
      </c>
      <c r="F10" s="250" t="s">
        <v>332</v>
      </c>
    </row>
    <row r="11" spans="1:6" ht="37.5" customHeight="1">
      <c r="A11" s="241"/>
      <c r="B11" s="241"/>
      <c r="C11" s="242">
        <v>2017</v>
      </c>
      <c r="D11" s="242">
        <v>2016</v>
      </c>
      <c r="E11" s="344" t="s">
        <v>821</v>
      </c>
      <c r="F11" s="242">
        <v>2015</v>
      </c>
    </row>
    <row r="12" spans="1:6" ht="15" customHeight="1">
      <c r="A12" s="165"/>
      <c r="B12" s="165"/>
      <c r="C12" s="165"/>
      <c r="D12" s="165"/>
      <c r="E12" s="166"/>
      <c r="F12" s="155"/>
    </row>
    <row r="13" spans="1:6" ht="20.25">
      <c r="A13" s="189">
        <v>12020400</v>
      </c>
      <c r="B13" s="178" t="s">
        <v>590</v>
      </c>
      <c r="C13" s="325">
        <f>SUM(C15+C18)</f>
        <v>120250000</v>
      </c>
      <c r="D13" s="325">
        <f>SUM(D15+D18)</f>
        <v>100000000</v>
      </c>
      <c r="E13" s="325">
        <f>SUM(E15+E18)</f>
        <v>28045000</v>
      </c>
      <c r="F13" s="325">
        <f>SUM(F15+F18)</f>
        <v>79309000</v>
      </c>
    </row>
    <row r="14" spans="1:6" ht="19.5">
      <c r="A14" s="190"/>
      <c r="B14" s="165"/>
      <c r="C14" s="165"/>
      <c r="D14" s="165"/>
      <c r="E14" s="166"/>
      <c r="F14" s="262"/>
    </row>
    <row r="15" spans="1:6" s="142" customFormat="1" ht="19.5">
      <c r="A15" s="294">
        <v>12020493</v>
      </c>
      <c r="B15" s="186" t="s">
        <v>544</v>
      </c>
      <c r="C15" s="200">
        <v>120000000</v>
      </c>
      <c r="D15" s="200">
        <v>90000000</v>
      </c>
      <c r="E15" s="200">
        <v>27845000</v>
      </c>
      <c r="F15" s="295">
        <v>79309000</v>
      </c>
    </row>
    <row r="16" spans="1:6" s="142" customFormat="1" ht="19.5">
      <c r="A16" s="294"/>
      <c r="B16" s="186" t="s">
        <v>153</v>
      </c>
      <c r="C16" s="186"/>
      <c r="D16" s="186"/>
      <c r="E16" s="200"/>
      <c r="F16" s="295"/>
    </row>
    <row r="17" spans="1:6" s="142" customFormat="1" ht="19.5">
      <c r="A17" s="294"/>
      <c r="B17" s="186"/>
      <c r="C17" s="186"/>
      <c r="D17" s="186"/>
      <c r="E17" s="200"/>
      <c r="F17" s="295"/>
    </row>
    <row r="18" spans="1:6" s="143" customFormat="1" ht="20.25">
      <c r="A18" s="306">
        <v>12020449</v>
      </c>
      <c r="B18" s="352" t="s">
        <v>649</v>
      </c>
      <c r="C18" s="312">
        <f>C19</f>
        <v>250000</v>
      </c>
      <c r="D18" s="312">
        <f>D19</f>
        <v>10000000</v>
      </c>
      <c r="E18" s="312">
        <f>E19</f>
        <v>200000</v>
      </c>
      <c r="F18" s="312">
        <f>F19</f>
        <v>0</v>
      </c>
    </row>
    <row r="19" spans="1:6" ht="19.5">
      <c r="A19" s="195" t="s">
        <v>385</v>
      </c>
      <c r="B19" s="165" t="s">
        <v>650</v>
      </c>
      <c r="C19" s="166">
        <v>250000</v>
      </c>
      <c r="D19" s="166">
        <v>10000000</v>
      </c>
      <c r="E19" s="166">
        <v>200000</v>
      </c>
      <c r="F19" s="262"/>
    </row>
    <row r="20" spans="1:6" ht="19.5">
      <c r="A20" s="190"/>
      <c r="B20" s="165"/>
      <c r="C20" s="165"/>
      <c r="D20" s="165"/>
      <c r="E20" s="166"/>
      <c r="F20" s="262"/>
    </row>
    <row r="21" spans="1:6" ht="20.25">
      <c r="A21" s="190"/>
      <c r="B21" s="167" t="s">
        <v>320</v>
      </c>
      <c r="C21" s="263">
        <f>C13+C20</f>
        <v>120250000</v>
      </c>
      <c r="D21" s="168">
        <f>D13+D20</f>
        <v>100000000</v>
      </c>
      <c r="E21" s="168">
        <f>E13+E20</f>
        <v>28045000</v>
      </c>
      <c r="F21" s="168">
        <f>F13+F20</f>
        <v>79309000</v>
      </c>
    </row>
    <row r="22" spans="1:6">
      <c r="A22" s="11"/>
      <c r="F22" s="12"/>
    </row>
    <row r="23" spans="1:6">
      <c r="F23" s="12"/>
    </row>
    <row r="24" spans="1:6">
      <c r="F24" s="12"/>
    </row>
    <row r="25" spans="1:6">
      <c r="F25" s="12"/>
    </row>
  </sheetData>
  <mergeCells count="4">
    <mergeCell ref="A2:F2"/>
    <mergeCell ref="A5:F5"/>
    <mergeCell ref="A7:F7"/>
    <mergeCell ref="A8:E8"/>
  </mergeCells>
  <pageMargins left="0.7" right="0.7" top="0.75" bottom="0.75" header="0.3" footer="0.3"/>
  <pageSetup scale="58" orientation="landscape" r:id="rId1"/>
  <headerFooter>
    <oddFooter>&amp;R&amp;16Page 32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="60" workbookViewId="0">
      <selection activeCell="C21" sqref="C21"/>
    </sheetView>
  </sheetViews>
  <sheetFormatPr defaultRowHeight="15"/>
  <cols>
    <col min="1" max="1" width="24.28515625" customWidth="1"/>
    <col min="2" max="2" width="66.7109375" customWidth="1"/>
    <col min="3" max="3" width="25.7109375" customWidth="1"/>
    <col min="4" max="4" width="25.85546875" customWidth="1"/>
    <col min="5" max="5" width="26.85546875" style="36" customWidth="1"/>
    <col min="6" max="6" width="26.85546875" customWidth="1"/>
  </cols>
  <sheetData>
    <row r="1" spans="1:6" ht="19.5">
      <c r="A1" s="169"/>
      <c r="B1" s="169"/>
      <c r="C1" s="169"/>
      <c r="D1" s="169"/>
      <c r="E1" s="170"/>
      <c r="F1" s="169"/>
    </row>
    <row r="2" spans="1:6" ht="48.75">
      <c r="A2" s="394" t="s">
        <v>703</v>
      </c>
      <c r="B2" s="394"/>
      <c r="C2" s="394"/>
      <c r="D2" s="394"/>
      <c r="E2" s="394"/>
      <c r="F2" s="394"/>
    </row>
    <row r="3" spans="1:6" ht="19.5">
      <c r="A3" s="169"/>
      <c r="B3" s="169"/>
      <c r="C3" s="169"/>
      <c r="D3" s="169"/>
      <c r="E3" s="170"/>
      <c r="F3" s="169"/>
    </row>
    <row r="4" spans="1:6" ht="19.5">
      <c r="A4" s="169"/>
      <c r="B4" s="169"/>
      <c r="C4" s="169"/>
      <c r="D4" s="169"/>
      <c r="E4" s="170"/>
      <c r="F4" s="169"/>
    </row>
    <row r="5" spans="1:6" ht="20.25">
      <c r="A5" s="393" t="s">
        <v>154</v>
      </c>
      <c r="B5" s="393"/>
      <c r="C5" s="393"/>
      <c r="D5" s="393"/>
      <c r="E5" s="393"/>
      <c r="F5" s="393"/>
    </row>
    <row r="6" spans="1:6" ht="20.25">
      <c r="A6" s="171" t="s">
        <v>1</v>
      </c>
      <c r="B6" s="172" t="s">
        <v>508</v>
      </c>
      <c r="C6" s="172"/>
      <c r="D6" s="171"/>
      <c r="E6" s="173"/>
      <c r="F6" s="171"/>
    </row>
    <row r="7" spans="1:6" ht="20.25">
      <c r="A7" s="393" t="s">
        <v>509</v>
      </c>
      <c r="B7" s="393"/>
      <c r="C7" s="393"/>
      <c r="D7" s="393"/>
      <c r="E7" s="393"/>
      <c r="F7" s="393"/>
    </row>
    <row r="8" spans="1:6" ht="20.25">
      <c r="A8" s="393" t="s">
        <v>400</v>
      </c>
      <c r="B8" s="393"/>
      <c r="C8" s="393"/>
      <c r="D8" s="393"/>
      <c r="E8" s="393"/>
      <c r="F8" s="171"/>
    </row>
    <row r="9" spans="1:6" ht="19.5">
      <c r="A9" s="169"/>
      <c r="B9" s="169"/>
      <c r="C9" s="169"/>
      <c r="D9" s="169"/>
      <c r="E9" s="170"/>
      <c r="F9" s="169"/>
    </row>
    <row r="10" spans="1:6" ht="60.75">
      <c r="A10" s="242" t="s">
        <v>3</v>
      </c>
      <c r="B10" s="242" t="s">
        <v>5</v>
      </c>
      <c r="C10" s="250" t="s">
        <v>342</v>
      </c>
      <c r="D10" s="250" t="s">
        <v>342</v>
      </c>
      <c r="E10" s="271" t="s">
        <v>332</v>
      </c>
      <c r="F10" s="250" t="s">
        <v>332</v>
      </c>
    </row>
    <row r="11" spans="1:6" ht="33.75" customHeight="1">
      <c r="A11" s="241"/>
      <c r="B11" s="241"/>
      <c r="C11" s="242">
        <v>2017</v>
      </c>
      <c r="D11" s="242">
        <v>2016</v>
      </c>
      <c r="E11" s="344" t="s">
        <v>821</v>
      </c>
      <c r="F11" s="242">
        <v>2015</v>
      </c>
    </row>
    <row r="12" spans="1:6" ht="15" customHeight="1">
      <c r="A12" s="165"/>
      <c r="B12" s="165"/>
      <c r="C12" s="165"/>
      <c r="D12" s="165"/>
      <c r="E12" s="166"/>
      <c r="F12" s="155"/>
    </row>
    <row r="13" spans="1:6" ht="20.25">
      <c r="A13" s="189">
        <v>12020400</v>
      </c>
      <c r="B13" s="178" t="s">
        <v>590</v>
      </c>
      <c r="C13" s="168">
        <f>SUM(C15+C17)</f>
        <v>429000000</v>
      </c>
      <c r="D13" s="168">
        <f>SUM(D15+D17)</f>
        <v>429000000</v>
      </c>
      <c r="E13" s="168">
        <f>SUM(E15+E17)</f>
        <v>315110691.30000001</v>
      </c>
      <c r="F13" s="168">
        <f>SUM(F15+F17)</f>
        <v>354262108.92000002</v>
      </c>
    </row>
    <row r="14" spans="1:6" ht="20.25">
      <c r="A14" s="189"/>
      <c r="B14" s="178"/>
      <c r="C14" s="197"/>
      <c r="D14" s="197"/>
      <c r="E14" s="168"/>
      <c r="F14" s="168"/>
    </row>
    <row r="15" spans="1:6" ht="19.5">
      <c r="A15" s="190">
        <v>12020438</v>
      </c>
      <c r="B15" s="165" t="s">
        <v>545</v>
      </c>
      <c r="C15" s="166">
        <f>C16</f>
        <v>418000000</v>
      </c>
      <c r="D15" s="166">
        <f>D16</f>
        <v>418000000</v>
      </c>
      <c r="E15" s="166">
        <f>E16</f>
        <v>315110691.30000001</v>
      </c>
      <c r="F15" s="166">
        <f>F16</f>
        <v>349762108.92000002</v>
      </c>
    </row>
    <row r="16" spans="1:6" ht="19.5">
      <c r="A16" s="195" t="s">
        <v>385</v>
      </c>
      <c r="B16" s="165" t="s">
        <v>396</v>
      </c>
      <c r="C16" s="166">
        <v>418000000</v>
      </c>
      <c r="D16" s="166">
        <v>418000000</v>
      </c>
      <c r="E16" s="166">
        <v>315110691.30000001</v>
      </c>
      <c r="F16" s="166">
        <v>349762108.92000002</v>
      </c>
    </row>
    <row r="17" spans="1:6" ht="20.25">
      <c r="A17" s="189">
        <v>12020427</v>
      </c>
      <c r="B17" s="165" t="s">
        <v>394</v>
      </c>
      <c r="C17" s="166">
        <v>11000000</v>
      </c>
      <c r="D17" s="166">
        <v>11000000</v>
      </c>
      <c r="E17" s="166">
        <v>0</v>
      </c>
      <c r="F17" s="166">
        <v>4500000</v>
      </c>
    </row>
    <row r="18" spans="1:6" ht="20.25">
      <c r="A18" s="189"/>
      <c r="B18" s="165"/>
      <c r="C18" s="166"/>
      <c r="D18" s="166"/>
      <c r="E18" s="170"/>
      <c r="F18" s="354"/>
    </row>
    <row r="19" spans="1:6" s="137" customFormat="1" ht="20.25">
      <c r="A19" s="306">
        <v>12020501</v>
      </c>
      <c r="B19" s="309" t="s">
        <v>697</v>
      </c>
      <c r="C19" s="200">
        <f>C20</f>
        <v>55000000</v>
      </c>
      <c r="D19" s="200">
        <f>D20</f>
        <v>55000000</v>
      </c>
      <c r="E19" s="200">
        <f>E20</f>
        <v>0</v>
      </c>
      <c r="F19" s="200">
        <f>F20</f>
        <v>6700000</v>
      </c>
    </row>
    <row r="20" spans="1:6" ht="19.5">
      <c r="A20" s="190"/>
      <c r="B20" s="327" t="s">
        <v>623</v>
      </c>
      <c r="C20" s="353">
        <v>55000000</v>
      </c>
      <c r="D20" s="353">
        <v>55000000</v>
      </c>
      <c r="E20" s="340">
        <v>0</v>
      </c>
      <c r="F20" s="331">
        <v>6700000</v>
      </c>
    </row>
    <row r="21" spans="1:6" ht="19.5">
      <c r="A21" s="190"/>
      <c r="B21" s="165"/>
      <c r="C21" s="166"/>
      <c r="D21" s="166"/>
      <c r="E21" s="166"/>
      <c r="F21" s="166"/>
    </row>
    <row r="22" spans="1:6" ht="19.5">
      <c r="A22" s="190"/>
      <c r="B22" s="165"/>
      <c r="C22" s="166"/>
      <c r="D22" s="166"/>
      <c r="E22" s="166"/>
      <c r="F22" s="166"/>
    </row>
    <row r="23" spans="1:6" ht="20.25">
      <c r="A23" s="190">
        <v>12020700</v>
      </c>
      <c r="B23" s="178" t="s">
        <v>398</v>
      </c>
      <c r="C23" s="197">
        <f>C24</f>
        <v>1650000</v>
      </c>
      <c r="D23" s="197">
        <f>D24</f>
        <v>1650000</v>
      </c>
      <c r="E23" s="197">
        <f>E24</f>
        <v>444700</v>
      </c>
      <c r="F23" s="197">
        <f>F24</f>
        <v>519300</v>
      </c>
    </row>
    <row r="24" spans="1:6" ht="19.5">
      <c r="A24" s="190">
        <v>12020718</v>
      </c>
      <c r="B24" s="165" t="s">
        <v>399</v>
      </c>
      <c r="C24" s="166">
        <v>1650000</v>
      </c>
      <c r="D24" s="166">
        <v>1650000</v>
      </c>
      <c r="E24" s="166">
        <v>444700</v>
      </c>
      <c r="F24" s="166">
        <v>519300</v>
      </c>
    </row>
    <row r="25" spans="1:6" ht="19.5">
      <c r="A25" s="190"/>
      <c r="B25" s="165"/>
      <c r="C25" s="166"/>
      <c r="D25" s="166"/>
      <c r="E25" s="166"/>
      <c r="F25" s="166"/>
    </row>
    <row r="26" spans="1:6" ht="20.25">
      <c r="A26" s="190"/>
      <c r="B26" s="178" t="s">
        <v>320</v>
      </c>
      <c r="C26" s="168">
        <f>SUM(C13+C19+C23)</f>
        <v>485650000</v>
      </c>
      <c r="D26" s="168">
        <f>SUM(D13+D19+D23)</f>
        <v>485650000</v>
      </c>
      <c r="E26" s="168">
        <f>SUM(E13+E19+E23)</f>
        <v>315555391.30000001</v>
      </c>
      <c r="F26" s="168">
        <f>SUM(F13+F19+F23)</f>
        <v>361481408.92000002</v>
      </c>
    </row>
    <row r="27" spans="1:6">
      <c r="F27" s="12"/>
    </row>
  </sheetData>
  <mergeCells count="4">
    <mergeCell ref="A2:F2"/>
    <mergeCell ref="A5:F5"/>
    <mergeCell ref="A7:F7"/>
    <mergeCell ref="A8:E8"/>
  </mergeCells>
  <pageMargins left="0.7" right="0.7" top="0.75" bottom="0.75" header="0.3" footer="0.3"/>
  <pageSetup scale="62" orientation="landscape" r:id="rId1"/>
  <headerFooter>
    <oddFooter>&amp;R&amp;16Page 33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F64"/>
  <sheetViews>
    <sheetView view="pageBreakPreview" zoomScale="70" zoomScaleSheetLayoutView="70" workbookViewId="0">
      <selection activeCell="B45" sqref="B45"/>
    </sheetView>
  </sheetViews>
  <sheetFormatPr defaultRowHeight="15"/>
  <cols>
    <col min="1" max="1" width="23.85546875" style="117" customWidth="1"/>
    <col min="2" max="2" width="90.42578125" customWidth="1"/>
    <col min="3" max="3" width="26.7109375" customWidth="1"/>
    <col min="4" max="4" width="27.7109375" customWidth="1"/>
    <col min="5" max="5" width="24.85546875" bestFit="1" customWidth="1"/>
    <col min="6" max="6" width="25.5703125" bestFit="1" customWidth="1"/>
  </cols>
  <sheetData>
    <row r="1" spans="1:6" ht="19.5">
      <c r="A1" s="253"/>
      <c r="B1" s="169"/>
      <c r="C1" s="169"/>
      <c r="D1" s="169"/>
      <c r="E1" s="169"/>
      <c r="F1" s="169"/>
    </row>
    <row r="2" spans="1:6" ht="48.75">
      <c r="A2" s="394" t="s">
        <v>703</v>
      </c>
      <c r="B2" s="394"/>
      <c r="C2" s="394"/>
      <c r="D2" s="394"/>
      <c r="E2" s="394"/>
      <c r="F2" s="394"/>
    </row>
    <row r="3" spans="1:6" ht="19.5">
      <c r="A3" s="253"/>
      <c r="B3" s="169"/>
      <c r="C3" s="169"/>
      <c r="D3" s="169"/>
      <c r="E3" s="169"/>
      <c r="F3" s="169"/>
    </row>
    <row r="4" spans="1:6" ht="20.25">
      <c r="A4" s="393" t="s">
        <v>510</v>
      </c>
      <c r="B4" s="393"/>
      <c r="C4" s="393"/>
      <c r="D4" s="393"/>
      <c r="E4" s="393"/>
      <c r="F4" s="393"/>
    </row>
    <row r="5" spans="1:6" ht="20.25">
      <c r="A5" s="252" t="s">
        <v>1</v>
      </c>
      <c r="B5" s="172" t="s">
        <v>508</v>
      </c>
      <c r="C5" s="172"/>
      <c r="D5" s="171"/>
      <c r="E5" s="171"/>
      <c r="F5" s="171"/>
    </row>
    <row r="6" spans="1:6" ht="20.25">
      <c r="A6" s="393" t="s">
        <v>156</v>
      </c>
      <c r="B6" s="393"/>
      <c r="C6" s="393"/>
      <c r="D6" s="393"/>
      <c r="E6" s="393"/>
      <c r="F6" s="393"/>
    </row>
    <row r="7" spans="1:6" ht="20.25">
      <c r="A7" s="393" t="s">
        <v>217</v>
      </c>
      <c r="B7" s="393"/>
      <c r="C7" s="393"/>
      <c r="D7" s="393"/>
      <c r="E7" s="393"/>
      <c r="F7" s="393"/>
    </row>
    <row r="8" spans="1:6" ht="19.5">
      <c r="A8" s="253"/>
      <c r="B8" s="169"/>
      <c r="C8" s="169"/>
      <c r="D8" s="169"/>
      <c r="E8" s="169"/>
      <c r="F8" s="169"/>
    </row>
    <row r="9" spans="1:6" s="66" customFormat="1" ht="60.75">
      <c r="A9" s="242" t="s">
        <v>3</v>
      </c>
      <c r="B9" s="242" t="s">
        <v>5</v>
      </c>
      <c r="C9" s="250" t="s">
        <v>342</v>
      </c>
      <c r="D9" s="250" t="s">
        <v>350</v>
      </c>
      <c r="E9" s="250" t="s">
        <v>332</v>
      </c>
      <c r="F9" s="250" t="s">
        <v>332</v>
      </c>
    </row>
    <row r="10" spans="1:6" ht="20.25">
      <c r="A10" s="242"/>
      <c r="B10" s="242"/>
      <c r="C10" s="242">
        <v>2017</v>
      </c>
      <c r="D10" s="242">
        <v>2016</v>
      </c>
      <c r="E10" s="242" t="s">
        <v>821</v>
      </c>
      <c r="F10" s="242">
        <v>2015</v>
      </c>
    </row>
    <row r="11" spans="1:6" ht="20.25">
      <c r="A11" s="178"/>
      <c r="B11" s="252"/>
      <c r="C11" s="252"/>
      <c r="D11" s="252"/>
      <c r="E11" s="167"/>
      <c r="F11" s="167"/>
    </row>
    <row r="12" spans="1:6" ht="20.25">
      <c r="A12" s="254">
        <v>12020400</v>
      </c>
      <c r="B12" s="178" t="s">
        <v>590</v>
      </c>
      <c r="C12" s="197">
        <f>SUM(C14+C15+C16+C20+C22)</f>
        <v>1300000</v>
      </c>
      <c r="D12" s="197">
        <f>SUM(D14+D15+D16+D20+D22)</f>
        <v>3450000</v>
      </c>
      <c r="E12" s="197">
        <f>SUM(E14+E15+E16+E20+E22)</f>
        <v>0</v>
      </c>
      <c r="F12" s="197">
        <f>SUM(F14+F15+F16+F20+F22)</f>
        <v>0</v>
      </c>
    </row>
    <row r="13" spans="1:6" ht="20.25">
      <c r="A13" s="254"/>
      <c r="B13" s="178"/>
      <c r="C13" s="197"/>
      <c r="D13" s="197"/>
      <c r="E13" s="166"/>
      <c r="F13" s="166"/>
    </row>
    <row r="14" spans="1:6" ht="19.5">
      <c r="A14" s="254">
        <v>12020417</v>
      </c>
      <c r="B14" s="165" t="s">
        <v>414</v>
      </c>
      <c r="C14" s="166">
        <v>500000</v>
      </c>
      <c r="D14" s="166">
        <v>100000</v>
      </c>
      <c r="E14" s="166">
        <v>0</v>
      </c>
      <c r="F14" s="166">
        <v>0</v>
      </c>
    </row>
    <row r="15" spans="1:6" ht="19.5">
      <c r="A15" s="254">
        <v>12020427</v>
      </c>
      <c r="B15" s="165" t="s">
        <v>416</v>
      </c>
      <c r="C15" s="166"/>
      <c r="D15" s="166">
        <v>2000000</v>
      </c>
      <c r="E15" s="166">
        <v>0</v>
      </c>
      <c r="F15" s="166">
        <v>0</v>
      </c>
    </row>
    <row r="16" spans="1:6" ht="19.5">
      <c r="A16" s="254">
        <v>12020437</v>
      </c>
      <c r="B16" s="165" t="s">
        <v>542</v>
      </c>
      <c r="C16" s="166">
        <f>SUM(C17:C19)</f>
        <v>100000</v>
      </c>
      <c r="D16" s="166">
        <f>SUM(D17:D19)</f>
        <v>350000</v>
      </c>
      <c r="E16" s="166">
        <f>SUM(E17:E19)</f>
        <v>0</v>
      </c>
      <c r="F16" s="166">
        <f>SUM(F17:F19)</f>
        <v>0</v>
      </c>
    </row>
    <row r="17" spans="1:6" ht="19.5">
      <c r="A17" s="254" t="s">
        <v>385</v>
      </c>
      <c r="B17" s="165" t="s">
        <v>417</v>
      </c>
      <c r="C17" s="166"/>
      <c r="D17" s="166">
        <v>50000</v>
      </c>
      <c r="E17" s="166">
        <v>0</v>
      </c>
      <c r="F17" s="166">
        <v>0</v>
      </c>
    </row>
    <row r="18" spans="1:6" ht="19.5">
      <c r="A18" s="254" t="s">
        <v>386</v>
      </c>
      <c r="B18" s="165" t="s">
        <v>762</v>
      </c>
      <c r="C18" s="166">
        <v>100000</v>
      </c>
      <c r="D18" s="166"/>
      <c r="E18" s="166">
        <v>0</v>
      </c>
      <c r="F18" s="166">
        <v>0</v>
      </c>
    </row>
    <row r="19" spans="1:6" ht="19.5">
      <c r="A19" s="254" t="s">
        <v>387</v>
      </c>
      <c r="B19" s="165" t="s">
        <v>410</v>
      </c>
      <c r="C19" s="166"/>
      <c r="D19" s="166">
        <v>300000</v>
      </c>
      <c r="E19" s="166">
        <v>0</v>
      </c>
      <c r="F19" s="166">
        <v>0</v>
      </c>
    </row>
    <row r="20" spans="1:6" ht="19.5">
      <c r="A20" s="254">
        <v>12020438</v>
      </c>
      <c r="B20" s="165" t="s">
        <v>545</v>
      </c>
      <c r="C20" s="166">
        <f>C21</f>
        <v>200000</v>
      </c>
      <c r="D20" s="166">
        <f>D21</f>
        <v>500000</v>
      </c>
      <c r="E20" s="166">
        <f>E21</f>
        <v>0</v>
      </c>
      <c r="F20" s="166">
        <f>F21</f>
        <v>0</v>
      </c>
    </row>
    <row r="21" spans="1:6" ht="19.5">
      <c r="A21" s="254" t="s">
        <v>385</v>
      </c>
      <c r="B21" s="165" t="s">
        <v>413</v>
      </c>
      <c r="C21" s="166">
        <v>200000</v>
      </c>
      <c r="D21" s="166">
        <v>500000</v>
      </c>
      <c r="E21" s="166">
        <v>0</v>
      </c>
      <c r="F21" s="166">
        <v>0</v>
      </c>
    </row>
    <row r="22" spans="1:6" ht="19.5">
      <c r="A22" s="254">
        <v>12020453</v>
      </c>
      <c r="B22" s="165" t="s">
        <v>421</v>
      </c>
      <c r="C22" s="166">
        <v>500000</v>
      </c>
      <c r="D22" s="166">
        <v>500000</v>
      </c>
      <c r="E22" s="166">
        <v>0</v>
      </c>
      <c r="F22" s="166">
        <v>0</v>
      </c>
    </row>
    <row r="23" spans="1:6" ht="19.5">
      <c r="A23" s="254"/>
      <c r="B23" s="165"/>
      <c r="C23" s="166"/>
      <c r="D23" s="166"/>
      <c r="E23" s="166"/>
      <c r="F23" s="166"/>
    </row>
    <row r="24" spans="1:6" ht="20.25">
      <c r="A24" s="254">
        <v>12020700</v>
      </c>
      <c r="B24" s="178" t="s">
        <v>587</v>
      </c>
      <c r="C24" s="168">
        <f>SUM(C26+C27)</f>
        <v>44260000</v>
      </c>
      <c r="D24" s="168">
        <f>SUM(D26+D27)</f>
        <v>32600000</v>
      </c>
      <c r="E24" s="168">
        <f>SUM(E26+E27)</f>
        <v>10175388.34</v>
      </c>
      <c r="F24" s="168">
        <f>SUM(F26+F27)</f>
        <v>8295861.3200000003</v>
      </c>
    </row>
    <row r="25" spans="1:6" ht="20.25">
      <c r="A25" s="254"/>
      <c r="B25" s="178"/>
      <c r="C25" s="197"/>
      <c r="D25" s="197"/>
      <c r="E25" s="166"/>
      <c r="F25" s="166"/>
    </row>
    <row r="26" spans="1:6" ht="19.5">
      <c r="A26" s="254">
        <v>12020703</v>
      </c>
      <c r="B26" s="165" t="s">
        <v>427</v>
      </c>
      <c r="C26" s="166">
        <v>200000</v>
      </c>
      <c r="D26" s="166">
        <v>500000</v>
      </c>
      <c r="E26" s="166">
        <v>10000</v>
      </c>
      <c r="F26" s="166">
        <v>40000</v>
      </c>
    </row>
    <row r="27" spans="1:6" ht="19.5">
      <c r="A27" s="254">
        <v>12020711</v>
      </c>
      <c r="B27" s="165" t="s">
        <v>540</v>
      </c>
      <c r="C27" s="166">
        <f>SUM(C28:C32)</f>
        <v>44060000</v>
      </c>
      <c r="D27" s="166">
        <f>SUM(D28:D32)</f>
        <v>32100000</v>
      </c>
      <c r="E27" s="166">
        <f>SUM(E28:E32)</f>
        <v>10165388.34</v>
      </c>
      <c r="F27" s="166">
        <f>SUM(F28:F32)</f>
        <v>8255861.3200000003</v>
      </c>
    </row>
    <row r="28" spans="1:6" ht="19.5">
      <c r="A28" s="254" t="s">
        <v>385</v>
      </c>
      <c r="B28" s="165" t="s">
        <v>418</v>
      </c>
      <c r="C28" s="166"/>
      <c r="D28" s="166">
        <v>8000000</v>
      </c>
      <c r="E28" s="166">
        <v>0</v>
      </c>
      <c r="F28" s="166">
        <v>0</v>
      </c>
    </row>
    <row r="29" spans="1:6" ht="19.5">
      <c r="A29" s="254" t="s">
        <v>386</v>
      </c>
      <c r="B29" s="165" t="s">
        <v>419</v>
      </c>
      <c r="C29" s="166">
        <v>40000000</v>
      </c>
      <c r="D29" s="166">
        <v>20000000</v>
      </c>
      <c r="E29" s="166">
        <v>13600</v>
      </c>
      <c r="F29" s="166">
        <v>0</v>
      </c>
    </row>
    <row r="30" spans="1:6" ht="19.5">
      <c r="A30" s="254" t="s">
        <v>387</v>
      </c>
      <c r="B30" s="165" t="s">
        <v>423</v>
      </c>
      <c r="C30" s="166"/>
      <c r="D30" s="166"/>
      <c r="E30" s="166">
        <v>0</v>
      </c>
      <c r="F30" s="166">
        <v>0</v>
      </c>
    </row>
    <row r="31" spans="1:6" ht="19.5">
      <c r="A31" s="254" t="s">
        <v>388</v>
      </c>
      <c r="B31" s="165" t="s">
        <v>628</v>
      </c>
      <c r="C31" s="166">
        <v>60000</v>
      </c>
      <c r="D31" s="166">
        <v>100000</v>
      </c>
      <c r="E31" s="166"/>
      <c r="F31" s="166"/>
    </row>
    <row r="32" spans="1:6" ht="19.5">
      <c r="A32" s="254" t="s">
        <v>389</v>
      </c>
      <c r="B32" s="165" t="s">
        <v>420</v>
      </c>
      <c r="C32" s="166">
        <v>4000000</v>
      </c>
      <c r="D32" s="166">
        <v>4000000</v>
      </c>
      <c r="E32" s="166">
        <v>10151788.34</v>
      </c>
      <c r="F32" s="166">
        <v>8255861.3200000003</v>
      </c>
    </row>
    <row r="33" spans="1:6" ht="19.5">
      <c r="A33" s="254"/>
      <c r="B33" s="165"/>
      <c r="C33" s="166"/>
      <c r="D33" s="166"/>
      <c r="E33" s="166"/>
      <c r="F33" s="166"/>
    </row>
    <row r="34" spans="1:6" ht="20.25">
      <c r="A34" s="254">
        <v>12020800</v>
      </c>
      <c r="B34" s="178" t="s">
        <v>547</v>
      </c>
      <c r="C34" s="168">
        <f>SUM(C37:C50)</f>
        <v>169156319</v>
      </c>
      <c r="D34" s="168">
        <f>SUM(D37:D50)</f>
        <v>205816319</v>
      </c>
      <c r="E34" s="168">
        <f>SUM(E37:E50)</f>
        <v>85731924.519999996</v>
      </c>
      <c r="F34" s="168">
        <f>SUM(F37:F50)</f>
        <v>167075662.36000001</v>
      </c>
    </row>
    <row r="35" spans="1:6" ht="20.25">
      <c r="A35" s="254"/>
      <c r="B35" s="178"/>
      <c r="C35" s="197"/>
      <c r="D35" s="197"/>
      <c r="E35" s="166"/>
      <c r="F35" s="166"/>
    </row>
    <row r="36" spans="1:6" ht="20.25">
      <c r="A36" s="254">
        <v>12020803</v>
      </c>
      <c r="B36" s="178" t="s">
        <v>546</v>
      </c>
      <c r="C36" s="168">
        <f>SUM(C37:C50)</f>
        <v>169156319</v>
      </c>
      <c r="D36" s="168">
        <f>SUM(D37:D50)</f>
        <v>205816319</v>
      </c>
      <c r="E36" s="168">
        <f>SUM(E37:E50)</f>
        <v>85731924.519999996</v>
      </c>
      <c r="F36" s="168">
        <f>SUM(F37:F50)</f>
        <v>167075662.36000001</v>
      </c>
    </row>
    <row r="37" spans="1:6" ht="19.5">
      <c r="A37" s="254" t="s">
        <v>385</v>
      </c>
      <c r="B37" s="165" t="s">
        <v>411</v>
      </c>
      <c r="C37" s="166">
        <v>200000</v>
      </c>
      <c r="D37" s="166">
        <v>500000</v>
      </c>
      <c r="E37" s="166">
        <v>180080</v>
      </c>
      <c r="F37" s="166">
        <v>231493</v>
      </c>
    </row>
    <row r="38" spans="1:6" ht="19.5">
      <c r="A38" s="254" t="s">
        <v>386</v>
      </c>
      <c r="B38" s="165" t="s">
        <v>412</v>
      </c>
      <c r="C38" s="340">
        <v>2470000</v>
      </c>
      <c r="D38" s="340">
        <v>24700000</v>
      </c>
      <c r="E38" s="166">
        <v>1372500</v>
      </c>
      <c r="F38" s="166">
        <v>1020000</v>
      </c>
    </row>
    <row r="39" spans="1:6" ht="19.5">
      <c r="A39" s="254" t="s">
        <v>387</v>
      </c>
      <c r="B39" s="165" t="s">
        <v>415</v>
      </c>
      <c r="C39" s="166"/>
      <c r="D39" s="166">
        <v>100000</v>
      </c>
      <c r="E39" s="166">
        <v>0</v>
      </c>
      <c r="F39" s="166">
        <v>157782.5</v>
      </c>
    </row>
    <row r="40" spans="1:6" ht="19.5">
      <c r="A40" s="254" t="s">
        <v>388</v>
      </c>
      <c r="B40" s="165" t="s">
        <v>763</v>
      </c>
      <c r="C40" s="166">
        <v>10000</v>
      </c>
      <c r="D40" s="166">
        <v>100000</v>
      </c>
      <c r="E40" s="166">
        <v>65000</v>
      </c>
      <c r="F40" s="166">
        <v>30600</v>
      </c>
    </row>
    <row r="41" spans="1:6" ht="19.5">
      <c r="A41" s="254" t="s">
        <v>389</v>
      </c>
      <c r="B41" s="165" t="s">
        <v>422</v>
      </c>
      <c r="C41" s="166">
        <v>4820000</v>
      </c>
      <c r="D41" s="166">
        <v>4620000</v>
      </c>
      <c r="E41" s="166">
        <v>1753248.52</v>
      </c>
      <c r="F41" s="166">
        <v>1774800</v>
      </c>
    </row>
    <row r="42" spans="1:6" ht="19.5">
      <c r="A42" s="254" t="s">
        <v>390</v>
      </c>
      <c r="B42" s="165" t="s">
        <v>428</v>
      </c>
      <c r="C42" s="166">
        <v>360000</v>
      </c>
      <c r="D42" s="166">
        <v>600000</v>
      </c>
      <c r="E42" s="166">
        <v>0</v>
      </c>
      <c r="F42" s="166">
        <v>5000</v>
      </c>
    </row>
    <row r="43" spans="1:6" ht="19.5">
      <c r="A43" s="254" t="s">
        <v>391</v>
      </c>
      <c r="B43" s="165" t="s">
        <v>429</v>
      </c>
      <c r="C43" s="166"/>
      <c r="D43" s="166">
        <v>400000</v>
      </c>
      <c r="E43" s="166">
        <v>0</v>
      </c>
      <c r="F43" s="166">
        <v>0</v>
      </c>
    </row>
    <row r="44" spans="1:6" ht="19.5">
      <c r="A44" s="254" t="s">
        <v>430</v>
      </c>
      <c r="B44" s="165" t="s">
        <v>632</v>
      </c>
      <c r="C44" s="166">
        <v>67485769</v>
      </c>
      <c r="D44" s="166">
        <v>67485769</v>
      </c>
      <c r="E44" s="166">
        <v>12685811</v>
      </c>
      <c r="F44" s="166">
        <v>60853367</v>
      </c>
    </row>
    <row r="45" spans="1:6" ht="19.5">
      <c r="A45" s="254" t="s">
        <v>449</v>
      </c>
      <c r="B45" s="165" t="s">
        <v>633</v>
      </c>
      <c r="C45" s="166">
        <v>55689010</v>
      </c>
      <c r="D45" s="166">
        <v>55689010</v>
      </c>
      <c r="E45" s="166">
        <v>30021939</v>
      </c>
      <c r="F45" s="166">
        <v>36726786.859999999</v>
      </c>
    </row>
    <row r="46" spans="1:6" ht="19.5">
      <c r="A46" s="254" t="s">
        <v>450</v>
      </c>
      <c r="B46" s="165" t="s">
        <v>634</v>
      </c>
      <c r="C46" s="166">
        <v>15148206</v>
      </c>
      <c r="D46" s="166">
        <v>15148206</v>
      </c>
      <c r="E46" s="166">
        <v>19253346</v>
      </c>
      <c r="F46" s="166">
        <v>18288251</v>
      </c>
    </row>
    <row r="47" spans="1:6" ht="19.5">
      <c r="A47" s="254" t="s">
        <v>451</v>
      </c>
      <c r="B47" s="165" t="s">
        <v>635</v>
      </c>
      <c r="C47" s="166">
        <v>22973334</v>
      </c>
      <c r="D47" s="166">
        <v>22973334</v>
      </c>
      <c r="E47" s="166">
        <v>20400000</v>
      </c>
      <c r="F47" s="166">
        <v>47987582</v>
      </c>
    </row>
    <row r="48" spans="1:6" ht="19.5">
      <c r="A48" s="254" t="s">
        <v>452</v>
      </c>
      <c r="B48" s="165" t="s">
        <v>636</v>
      </c>
      <c r="C48" s="166"/>
      <c r="D48" s="166">
        <v>500000</v>
      </c>
      <c r="E48" s="166">
        <v>0</v>
      </c>
      <c r="F48" s="166">
        <v>0</v>
      </c>
    </row>
    <row r="49" spans="1:6" ht="19.5">
      <c r="A49" s="254" t="s">
        <v>666</v>
      </c>
      <c r="B49" s="165" t="s">
        <v>637</v>
      </c>
      <c r="C49" s="166"/>
      <c r="D49" s="166">
        <v>7500000</v>
      </c>
      <c r="E49" s="166">
        <v>0</v>
      </c>
      <c r="F49" s="166">
        <v>0</v>
      </c>
    </row>
    <row r="50" spans="1:6" ht="19.5">
      <c r="A50" s="254" t="s">
        <v>667</v>
      </c>
      <c r="B50" s="165" t="s">
        <v>638</v>
      </c>
      <c r="C50" s="166"/>
      <c r="D50" s="166">
        <v>5500000</v>
      </c>
      <c r="E50" s="166">
        <v>0</v>
      </c>
      <c r="F50" s="166">
        <v>0</v>
      </c>
    </row>
    <row r="51" spans="1:6" ht="19.5">
      <c r="A51" s="254"/>
      <c r="B51" s="165"/>
      <c r="C51" s="166"/>
      <c r="D51" s="166"/>
      <c r="E51" s="166">
        <v>0</v>
      </c>
      <c r="F51" s="166">
        <v>0</v>
      </c>
    </row>
    <row r="52" spans="1:6" ht="20.25">
      <c r="A52" s="254">
        <v>12020900</v>
      </c>
      <c r="B52" s="178" t="s">
        <v>549</v>
      </c>
      <c r="C52" s="168">
        <f>SUM(C54+C57)</f>
        <v>3460000</v>
      </c>
      <c r="D52" s="168">
        <f>SUM(D54+D57)</f>
        <v>6970900</v>
      </c>
      <c r="E52" s="168">
        <f>SUM(E54+E57)</f>
        <v>2928325.5</v>
      </c>
      <c r="F52" s="168">
        <f>SUM(F54+F57)</f>
        <v>17277913.300000001</v>
      </c>
    </row>
    <row r="53" spans="1:6" ht="20.25">
      <c r="A53" s="254"/>
      <c r="B53" s="178"/>
      <c r="C53" s="197"/>
      <c r="D53" s="197"/>
      <c r="E53" s="166"/>
      <c r="F53" s="166"/>
    </row>
    <row r="54" spans="1:6" ht="19.5">
      <c r="A54" s="254">
        <v>12020901</v>
      </c>
      <c r="B54" s="254" t="s">
        <v>548</v>
      </c>
      <c r="C54" s="166">
        <f>SUM(C55:C56)</f>
        <v>1500000</v>
      </c>
      <c r="D54" s="166">
        <f>SUM(D55:D56)</f>
        <v>5010900</v>
      </c>
      <c r="E54" s="166">
        <f>SUM(E55:E56)</f>
        <v>1338120</v>
      </c>
      <c r="F54" s="166">
        <f>SUM(F55:F56)</f>
        <v>1699194.8199999998</v>
      </c>
    </row>
    <row r="55" spans="1:6" ht="19.5">
      <c r="A55" s="254" t="s">
        <v>385</v>
      </c>
      <c r="B55" s="190" t="s">
        <v>425</v>
      </c>
      <c r="C55" s="324"/>
      <c r="D55" s="324">
        <v>3510900</v>
      </c>
      <c r="E55" s="166">
        <v>1020000</v>
      </c>
      <c r="F55" s="166">
        <v>632194.81999999995</v>
      </c>
    </row>
    <row r="56" spans="1:6" ht="19.5">
      <c r="A56" s="254" t="s">
        <v>386</v>
      </c>
      <c r="B56" s="190" t="s">
        <v>426</v>
      </c>
      <c r="C56" s="324">
        <v>1500000</v>
      </c>
      <c r="D56" s="324">
        <v>1500000</v>
      </c>
      <c r="E56" s="166">
        <v>318120</v>
      </c>
      <c r="F56" s="166">
        <v>1067000</v>
      </c>
    </row>
    <row r="57" spans="1:6" ht="19.5">
      <c r="A57" s="254">
        <v>12020905</v>
      </c>
      <c r="B57" s="254" t="s">
        <v>629</v>
      </c>
      <c r="C57" s="266">
        <f>C58</f>
        <v>1960000</v>
      </c>
      <c r="D57" s="266">
        <f>D58</f>
        <v>1960000</v>
      </c>
      <c r="E57" s="266">
        <f>E58</f>
        <v>1590205.5</v>
      </c>
      <c r="F57" s="266">
        <f>F58</f>
        <v>15578718.48</v>
      </c>
    </row>
    <row r="58" spans="1:6" ht="19.5">
      <c r="A58" s="255" t="s">
        <v>385</v>
      </c>
      <c r="B58" s="165" t="s">
        <v>424</v>
      </c>
      <c r="C58" s="166">
        <v>1960000</v>
      </c>
      <c r="D58" s="166">
        <v>1960000</v>
      </c>
      <c r="E58" s="166">
        <v>1590205.5</v>
      </c>
      <c r="F58" s="166">
        <v>15578718.48</v>
      </c>
    </row>
    <row r="59" spans="1:6" ht="19.5">
      <c r="A59" s="254"/>
      <c r="B59" s="165"/>
      <c r="C59" s="166"/>
      <c r="D59" s="166"/>
      <c r="E59" s="166"/>
      <c r="F59" s="166"/>
    </row>
    <row r="60" spans="1:6" ht="20.25">
      <c r="A60" s="254"/>
      <c r="B60" s="355" t="s">
        <v>320</v>
      </c>
      <c r="C60" s="168">
        <f>SUM(C12+C24+C34+C52)</f>
        <v>218176319</v>
      </c>
      <c r="D60" s="168">
        <f>SUM(D12+D24+D34+D52)</f>
        <v>248837219</v>
      </c>
      <c r="E60" s="168">
        <f>SUM(E12+E24+E34+E52)</f>
        <v>98835638.359999999</v>
      </c>
      <c r="F60" s="168">
        <f>SUM(F12+F24+F34+F52)</f>
        <v>192649436.98000002</v>
      </c>
    </row>
    <row r="61" spans="1:6">
      <c r="C61" s="36"/>
    </row>
    <row r="62" spans="1:6">
      <c r="C62" s="36"/>
    </row>
    <row r="63" spans="1:6">
      <c r="C63" s="36"/>
    </row>
    <row r="64" spans="1:6">
      <c r="C64" s="36"/>
    </row>
  </sheetData>
  <sortState ref="A11:F34">
    <sortCondition ref="A13"/>
  </sortState>
  <mergeCells count="4">
    <mergeCell ref="A2:F2"/>
    <mergeCell ref="A4:F4"/>
    <mergeCell ref="A6:F6"/>
    <mergeCell ref="A7:F7"/>
  </mergeCells>
  <pageMargins left="0.7" right="0.7" top="0.75" bottom="0.75" header="0.3" footer="0.3"/>
  <pageSetup scale="41" orientation="landscape" r:id="rId1"/>
  <headerFooter>
    <oddFooter>&amp;R&amp;16Page 34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="60" workbookViewId="0">
      <selection activeCell="B21" sqref="B21"/>
    </sheetView>
  </sheetViews>
  <sheetFormatPr defaultRowHeight="15"/>
  <cols>
    <col min="1" max="1" width="24.140625" style="117" customWidth="1"/>
    <col min="2" max="2" width="78.85546875" customWidth="1"/>
    <col min="3" max="3" width="24" customWidth="1"/>
    <col min="4" max="4" width="22.140625" customWidth="1"/>
    <col min="5" max="5" width="27" customWidth="1"/>
    <col min="6" max="6" width="22.7109375" customWidth="1"/>
  </cols>
  <sheetData>
    <row r="1" spans="1:6" ht="19.5">
      <c r="A1" s="253"/>
      <c r="B1" s="169"/>
      <c r="C1" s="169"/>
      <c r="D1" s="169"/>
      <c r="E1" s="169"/>
      <c r="F1" s="169"/>
    </row>
    <row r="2" spans="1:6" ht="48.75">
      <c r="A2" s="394" t="s">
        <v>703</v>
      </c>
      <c r="B2" s="394"/>
      <c r="C2" s="394"/>
      <c r="D2" s="394"/>
      <c r="E2" s="394"/>
      <c r="F2" s="394"/>
    </row>
    <row r="3" spans="1:6" ht="19.5">
      <c r="A3" s="253"/>
      <c r="B3" s="169"/>
      <c r="C3" s="169"/>
      <c r="D3" s="169"/>
      <c r="E3" s="169"/>
      <c r="F3" s="169"/>
    </row>
    <row r="4" spans="1:6" ht="19.5">
      <c r="A4" s="253"/>
      <c r="B4" s="169"/>
      <c r="C4" s="169"/>
      <c r="D4" s="169"/>
      <c r="E4" s="169"/>
      <c r="F4" s="169"/>
    </row>
    <row r="5" spans="1:6" ht="20.25">
      <c r="A5" s="393" t="s">
        <v>751</v>
      </c>
      <c r="B5" s="393"/>
      <c r="C5" s="393"/>
      <c r="D5" s="393"/>
      <c r="E5" s="393"/>
      <c r="F5" s="393"/>
    </row>
    <row r="6" spans="1:6" ht="20.25">
      <c r="A6" s="252" t="s">
        <v>1</v>
      </c>
      <c r="B6" s="172" t="s">
        <v>511</v>
      </c>
      <c r="C6" s="172"/>
      <c r="D6" s="171"/>
      <c r="E6" s="171"/>
      <c r="F6" s="171"/>
    </row>
    <row r="7" spans="1:6" ht="20.25">
      <c r="A7" s="393" t="s">
        <v>157</v>
      </c>
      <c r="B7" s="393"/>
      <c r="C7" s="393"/>
      <c r="D7" s="393"/>
      <c r="E7" s="393"/>
      <c r="F7" s="393"/>
    </row>
    <row r="8" spans="1:6" ht="20.25">
      <c r="A8" s="393" t="s">
        <v>208</v>
      </c>
      <c r="B8" s="393"/>
      <c r="C8" s="393"/>
      <c r="D8" s="393"/>
      <c r="E8" s="393"/>
      <c r="F8" s="171"/>
    </row>
    <row r="9" spans="1:6" ht="19.5">
      <c r="A9" s="253"/>
      <c r="B9" s="169"/>
      <c r="C9" s="169"/>
      <c r="D9" s="169"/>
      <c r="E9" s="169"/>
      <c r="F9" s="169"/>
    </row>
    <row r="10" spans="1:6" ht="60.75">
      <c r="A10" s="242" t="s">
        <v>3</v>
      </c>
      <c r="B10" s="242" t="s">
        <v>5</v>
      </c>
      <c r="C10" s="250" t="s">
        <v>342</v>
      </c>
      <c r="D10" s="250" t="s">
        <v>342</v>
      </c>
      <c r="E10" s="250" t="s">
        <v>332</v>
      </c>
      <c r="F10" s="250" t="s">
        <v>332</v>
      </c>
    </row>
    <row r="11" spans="1:6" ht="20.25">
      <c r="A11" s="244"/>
      <c r="B11" s="241"/>
      <c r="C11" s="242">
        <v>2017</v>
      </c>
      <c r="D11" s="242">
        <v>2016</v>
      </c>
      <c r="E11" s="243" t="s">
        <v>821</v>
      </c>
      <c r="F11" s="242">
        <v>2015</v>
      </c>
    </row>
    <row r="12" spans="1:6" ht="19.5">
      <c r="A12" s="254"/>
      <c r="B12" s="165"/>
      <c r="C12" s="165"/>
      <c r="D12" s="165"/>
      <c r="E12" s="165"/>
      <c r="F12" s="155"/>
    </row>
    <row r="13" spans="1:6" ht="20.25">
      <c r="A13" s="178">
        <v>12020400</v>
      </c>
      <c r="B13" s="178" t="s">
        <v>6</v>
      </c>
      <c r="C13" s="197">
        <f t="shared" ref="C13:F14" si="0">C14</f>
        <v>300000</v>
      </c>
      <c r="D13" s="197">
        <f t="shared" si="0"/>
        <v>0</v>
      </c>
      <c r="E13" s="197">
        <f t="shared" si="0"/>
        <v>0</v>
      </c>
      <c r="F13" s="197">
        <f t="shared" si="0"/>
        <v>0</v>
      </c>
    </row>
    <row r="14" spans="1:6" s="137" customFormat="1" ht="19.5">
      <c r="A14" s="309">
        <v>120204456</v>
      </c>
      <c r="B14" s="186" t="s">
        <v>694</v>
      </c>
      <c r="C14" s="200">
        <f t="shared" si="0"/>
        <v>300000</v>
      </c>
      <c r="D14" s="200">
        <f t="shared" si="0"/>
        <v>0</v>
      </c>
      <c r="E14" s="200">
        <f t="shared" si="0"/>
        <v>0</v>
      </c>
      <c r="F14" s="200">
        <f t="shared" si="0"/>
        <v>0</v>
      </c>
    </row>
    <row r="15" spans="1:6" ht="19.5">
      <c r="A15" s="254" t="s">
        <v>385</v>
      </c>
      <c r="B15" s="165" t="s">
        <v>158</v>
      </c>
      <c r="C15" s="166">
        <v>300000</v>
      </c>
      <c r="D15" s="166">
        <v>0</v>
      </c>
      <c r="E15" s="166">
        <v>0</v>
      </c>
      <c r="F15" s="166">
        <v>0</v>
      </c>
    </row>
    <row r="16" spans="1:6" ht="19.5">
      <c r="A16" s="254"/>
      <c r="B16" s="165"/>
      <c r="C16" s="166"/>
      <c r="D16" s="166"/>
      <c r="E16" s="166"/>
      <c r="F16" s="166"/>
    </row>
    <row r="17" spans="1:6" ht="20.25">
      <c r="A17" s="178">
        <v>12020500</v>
      </c>
      <c r="B17" s="178" t="s">
        <v>85</v>
      </c>
      <c r="C17" s="197">
        <f>C18</f>
        <v>750000</v>
      </c>
      <c r="D17" s="197">
        <f>D18</f>
        <v>400000</v>
      </c>
      <c r="E17" s="197">
        <f>E18</f>
        <v>120000</v>
      </c>
      <c r="F17" s="197">
        <f>F18</f>
        <v>200000</v>
      </c>
    </row>
    <row r="18" spans="1:6" s="137" customFormat="1" ht="19.5">
      <c r="A18" s="309">
        <v>12020501</v>
      </c>
      <c r="B18" s="309" t="s">
        <v>693</v>
      </c>
      <c r="C18" s="200">
        <f>C19+C20</f>
        <v>750000</v>
      </c>
      <c r="D18" s="200">
        <f>D19+D20</f>
        <v>400000</v>
      </c>
      <c r="E18" s="200">
        <f>E19+E20</f>
        <v>120000</v>
      </c>
      <c r="F18" s="200">
        <f>F19+F20</f>
        <v>200000</v>
      </c>
    </row>
    <row r="19" spans="1:6" ht="19.5">
      <c r="A19" s="255"/>
      <c r="B19" s="165" t="s">
        <v>159</v>
      </c>
      <c r="C19" s="166">
        <v>300000</v>
      </c>
      <c r="D19" s="166">
        <v>400000</v>
      </c>
      <c r="E19" s="166">
        <v>120000</v>
      </c>
      <c r="F19" s="166">
        <v>200000</v>
      </c>
    </row>
    <row r="20" spans="1:6" ht="19.5">
      <c r="A20" s="254"/>
      <c r="B20" s="165" t="s">
        <v>752</v>
      </c>
      <c r="C20" s="166">
        <v>450000</v>
      </c>
      <c r="D20" s="166"/>
      <c r="E20" s="166"/>
      <c r="F20" s="166"/>
    </row>
    <row r="21" spans="1:6" ht="19.5">
      <c r="A21" s="254"/>
      <c r="B21" s="165"/>
      <c r="C21" s="166"/>
      <c r="D21" s="166"/>
      <c r="E21" s="166"/>
      <c r="F21" s="166"/>
    </row>
    <row r="22" spans="1:6" ht="19.5">
      <c r="A22" s="254"/>
      <c r="B22" s="165"/>
      <c r="C22" s="166"/>
      <c r="D22" s="166"/>
      <c r="E22" s="166"/>
      <c r="F22" s="166"/>
    </row>
    <row r="23" spans="1:6" ht="20.25">
      <c r="A23" s="254"/>
      <c r="B23" s="167" t="s">
        <v>320</v>
      </c>
      <c r="C23" s="168">
        <f>C13+C17</f>
        <v>1050000</v>
      </c>
      <c r="D23" s="168">
        <f>D13+D17</f>
        <v>400000</v>
      </c>
      <c r="E23" s="168">
        <f>E13+E17</f>
        <v>120000</v>
      </c>
      <c r="F23" s="168">
        <f>F13+F17</f>
        <v>200000</v>
      </c>
    </row>
    <row r="24" spans="1:6">
      <c r="F24" s="12"/>
    </row>
    <row r="25" spans="1:6">
      <c r="F25" s="12"/>
    </row>
    <row r="26" spans="1:6">
      <c r="F26" s="12"/>
    </row>
    <row r="27" spans="1:6">
      <c r="F27" s="12"/>
    </row>
    <row r="28" spans="1:6">
      <c r="F28" s="12"/>
    </row>
    <row r="29" spans="1:6">
      <c r="F29" s="12"/>
    </row>
    <row r="30" spans="1:6">
      <c r="F30" s="12"/>
    </row>
    <row r="31" spans="1:6">
      <c r="F31" s="12"/>
    </row>
    <row r="32" spans="1:6">
      <c r="F32" s="12"/>
    </row>
    <row r="33" spans="6:6">
      <c r="F33" s="12"/>
    </row>
    <row r="34" spans="6:6">
      <c r="F34" s="12"/>
    </row>
    <row r="35" spans="6:6">
      <c r="F35" s="12"/>
    </row>
  </sheetData>
  <mergeCells count="4">
    <mergeCell ref="A2:F2"/>
    <mergeCell ref="A5:F5"/>
    <mergeCell ref="A7:F7"/>
    <mergeCell ref="A8:E8"/>
  </mergeCells>
  <pageMargins left="0.7" right="0.7" top="0.75" bottom="0.75" header="0.3" footer="0.3"/>
  <pageSetup scale="61" orientation="landscape" r:id="rId1"/>
  <headerFooter>
    <oddFooter>&amp;R&amp;16Page 35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60" workbookViewId="0">
      <selection activeCell="C13" sqref="C13:F19"/>
    </sheetView>
  </sheetViews>
  <sheetFormatPr defaultRowHeight="15"/>
  <cols>
    <col min="1" max="1" width="24.42578125" bestFit="1" customWidth="1"/>
    <col min="2" max="2" width="59.28515625" customWidth="1"/>
    <col min="3" max="3" width="24.42578125" customWidth="1"/>
    <col min="4" max="4" width="24.28515625" customWidth="1"/>
    <col min="5" max="5" width="26.28515625" customWidth="1"/>
    <col min="6" max="6" width="24.7109375" customWidth="1"/>
  </cols>
  <sheetData>
    <row r="1" spans="1:6" ht="19.5">
      <c r="A1" s="169"/>
      <c r="B1" s="169"/>
      <c r="C1" s="169"/>
      <c r="D1" s="169"/>
      <c r="E1" s="169"/>
      <c r="F1" s="169"/>
    </row>
    <row r="2" spans="1:6" ht="48.75">
      <c r="A2" s="394" t="s">
        <v>703</v>
      </c>
      <c r="B2" s="394"/>
      <c r="C2" s="394"/>
      <c r="D2" s="394"/>
      <c r="E2" s="394"/>
      <c r="F2" s="394"/>
    </row>
    <row r="3" spans="1:6" ht="19.5">
      <c r="A3" s="169"/>
      <c r="B3" s="169"/>
      <c r="C3" s="169"/>
      <c r="D3" s="169"/>
      <c r="E3" s="169"/>
      <c r="F3" s="169"/>
    </row>
    <row r="4" spans="1:6" ht="19.5">
      <c r="A4" s="169"/>
      <c r="B4" s="169"/>
      <c r="C4" s="169"/>
      <c r="D4" s="169"/>
      <c r="E4" s="169"/>
      <c r="F4" s="169"/>
    </row>
    <row r="5" spans="1:6" ht="20.25">
      <c r="A5" s="393" t="s">
        <v>512</v>
      </c>
      <c r="B5" s="393"/>
      <c r="C5" s="393"/>
      <c r="D5" s="393"/>
      <c r="E5" s="393"/>
      <c r="F5" s="393"/>
    </row>
    <row r="6" spans="1:6" ht="20.25">
      <c r="A6" s="171" t="s">
        <v>1</v>
      </c>
      <c r="B6" s="172" t="s">
        <v>513</v>
      </c>
      <c r="C6" s="172"/>
      <c r="D6" s="171"/>
      <c r="E6" s="171"/>
      <c r="F6" s="171"/>
    </row>
    <row r="7" spans="1:6" ht="20.25">
      <c r="A7" s="393" t="s">
        <v>626</v>
      </c>
      <c r="B7" s="393"/>
      <c r="C7" s="393"/>
      <c r="D7" s="393"/>
      <c r="E7" s="393"/>
      <c r="F7" s="393"/>
    </row>
    <row r="8" spans="1:6" ht="20.25">
      <c r="A8" s="393" t="s">
        <v>182</v>
      </c>
      <c r="B8" s="393"/>
      <c r="C8" s="393"/>
      <c r="D8" s="393"/>
      <c r="E8" s="393"/>
      <c r="F8" s="171"/>
    </row>
    <row r="9" spans="1:6" ht="19.5">
      <c r="A9" s="169"/>
      <c r="B9" s="169"/>
      <c r="C9" s="169"/>
      <c r="D9" s="169"/>
      <c r="E9" s="169"/>
      <c r="F9" s="169"/>
    </row>
    <row r="10" spans="1:6" ht="60.75">
      <c r="A10" s="342" t="s">
        <v>3</v>
      </c>
      <c r="B10" s="342" t="s">
        <v>5</v>
      </c>
      <c r="C10" s="174" t="s">
        <v>342</v>
      </c>
      <c r="D10" s="174" t="s">
        <v>342</v>
      </c>
      <c r="E10" s="174" t="s">
        <v>332</v>
      </c>
      <c r="F10" s="174" t="s">
        <v>332</v>
      </c>
    </row>
    <row r="11" spans="1:6" s="54" customFormat="1" ht="20.25">
      <c r="A11" s="375"/>
      <c r="B11" s="375"/>
      <c r="C11" s="342">
        <v>2017</v>
      </c>
      <c r="D11" s="342">
        <v>2016</v>
      </c>
      <c r="E11" s="342" t="s">
        <v>821</v>
      </c>
      <c r="F11" s="342">
        <v>2015</v>
      </c>
    </row>
    <row r="12" spans="1:6" ht="19.5">
      <c r="A12" s="165"/>
      <c r="B12" s="165"/>
      <c r="C12" s="165"/>
      <c r="D12" s="165"/>
      <c r="E12" s="165"/>
      <c r="F12" s="155"/>
    </row>
    <row r="13" spans="1:6" ht="20.25">
      <c r="A13" s="189">
        <v>12020400</v>
      </c>
      <c r="B13" s="178" t="s">
        <v>590</v>
      </c>
      <c r="C13" s="197">
        <f t="shared" ref="C13:F14" si="0">C14</f>
        <v>3000000</v>
      </c>
      <c r="D13" s="197">
        <f t="shared" si="0"/>
        <v>3000000</v>
      </c>
      <c r="E13" s="197">
        <f t="shared" si="0"/>
        <v>1336000</v>
      </c>
      <c r="F13" s="197">
        <f t="shared" si="0"/>
        <v>2269000</v>
      </c>
    </row>
    <row r="14" spans="1:6" s="137" customFormat="1" ht="19.5">
      <c r="A14" s="294">
        <v>12020466</v>
      </c>
      <c r="B14" s="186" t="s">
        <v>701</v>
      </c>
      <c r="C14" s="200">
        <f t="shared" si="0"/>
        <v>3000000</v>
      </c>
      <c r="D14" s="200">
        <f t="shared" si="0"/>
        <v>3000000</v>
      </c>
      <c r="E14" s="200">
        <f t="shared" si="0"/>
        <v>1336000</v>
      </c>
      <c r="F14" s="200">
        <f t="shared" si="0"/>
        <v>2269000</v>
      </c>
    </row>
    <row r="15" spans="1:6" ht="19.5">
      <c r="A15" s="191" t="s">
        <v>385</v>
      </c>
      <c r="B15" s="165" t="s">
        <v>160</v>
      </c>
      <c r="C15" s="166">
        <v>3000000</v>
      </c>
      <c r="D15" s="166">
        <v>3000000</v>
      </c>
      <c r="E15" s="166">
        <v>1336000</v>
      </c>
      <c r="F15" s="166">
        <v>2269000</v>
      </c>
    </row>
    <row r="16" spans="1:6" ht="19.5">
      <c r="A16" s="190"/>
      <c r="B16" s="165"/>
      <c r="C16" s="166"/>
      <c r="D16" s="166"/>
      <c r="E16" s="166"/>
      <c r="F16" s="166"/>
    </row>
    <row r="17" spans="1:6" ht="19.5">
      <c r="A17" s="190"/>
      <c r="B17" s="165"/>
      <c r="C17" s="166"/>
      <c r="D17" s="166"/>
      <c r="E17" s="166"/>
      <c r="F17" s="166"/>
    </row>
    <row r="18" spans="1:6" ht="19.5">
      <c r="A18" s="190"/>
      <c r="B18" s="165"/>
      <c r="C18" s="166"/>
      <c r="D18" s="166"/>
      <c r="E18" s="166"/>
      <c r="F18" s="166"/>
    </row>
    <row r="19" spans="1:6" ht="20.25">
      <c r="A19" s="190"/>
      <c r="B19" s="178" t="s">
        <v>320</v>
      </c>
      <c r="C19" s="197">
        <f>C13+C17</f>
        <v>3000000</v>
      </c>
      <c r="D19" s="168">
        <f>D13+D17</f>
        <v>3000000</v>
      </c>
      <c r="E19" s="168">
        <f>E13+E17</f>
        <v>1336000</v>
      </c>
      <c r="F19" s="168">
        <f>F13+F17</f>
        <v>2269000</v>
      </c>
    </row>
    <row r="20" spans="1:6">
      <c r="A20" s="11"/>
      <c r="F20" s="12"/>
    </row>
    <row r="21" spans="1:6">
      <c r="F21" s="12"/>
    </row>
    <row r="22" spans="1:6">
      <c r="F22" s="12"/>
    </row>
    <row r="23" spans="1:6">
      <c r="F23" s="12"/>
    </row>
    <row r="24" spans="1:6">
      <c r="F24" s="12"/>
    </row>
  </sheetData>
  <mergeCells count="4">
    <mergeCell ref="A2:F2"/>
    <mergeCell ref="A5:F5"/>
    <mergeCell ref="A7:F7"/>
    <mergeCell ref="A8:E8"/>
  </mergeCells>
  <pageMargins left="0.7" right="0.7" top="0.75" bottom="0.75" header="0.3" footer="0.3"/>
  <pageSetup scale="66" orientation="landscape" r:id="rId1"/>
  <headerFooter>
    <oddFooter>&amp;R&amp;16Page 36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60" workbookViewId="0">
      <selection activeCell="B13" sqref="B13"/>
    </sheetView>
  </sheetViews>
  <sheetFormatPr defaultRowHeight="15"/>
  <cols>
    <col min="1" max="1" width="24.5703125" customWidth="1"/>
    <col min="2" max="2" width="59.140625" customWidth="1"/>
    <col min="3" max="3" width="24.140625" customWidth="1"/>
    <col min="4" max="4" width="24.85546875" customWidth="1"/>
    <col min="5" max="5" width="23.42578125" customWidth="1"/>
    <col min="6" max="6" width="23.5703125" customWidth="1"/>
  </cols>
  <sheetData>
    <row r="1" spans="1:6" ht="19.5">
      <c r="A1" s="169"/>
      <c r="B1" s="169"/>
      <c r="C1" s="169"/>
      <c r="D1" s="169"/>
      <c r="E1" s="169"/>
      <c r="F1" s="169"/>
    </row>
    <row r="2" spans="1:6" ht="48.75">
      <c r="A2" s="394" t="s">
        <v>830</v>
      </c>
      <c r="B2" s="394"/>
      <c r="C2" s="394"/>
      <c r="D2" s="394"/>
      <c r="E2" s="394"/>
      <c r="F2" s="394"/>
    </row>
    <row r="3" spans="1:6" ht="19.5">
      <c r="A3" s="169"/>
      <c r="B3" s="169"/>
      <c r="C3" s="169"/>
      <c r="D3" s="169"/>
      <c r="E3" s="169"/>
      <c r="F3" s="169"/>
    </row>
    <row r="4" spans="1:6" ht="19.5">
      <c r="A4" s="169"/>
      <c r="B4" s="169"/>
      <c r="C4" s="169"/>
      <c r="D4" s="169"/>
      <c r="E4" s="169"/>
      <c r="F4" s="169"/>
    </row>
    <row r="5" spans="1:6" ht="20.25">
      <c r="A5" s="393" t="s">
        <v>512</v>
      </c>
      <c r="B5" s="393"/>
      <c r="C5" s="393"/>
      <c r="D5" s="393"/>
      <c r="E5" s="393"/>
      <c r="F5" s="393"/>
    </row>
    <row r="6" spans="1:6" ht="20.25">
      <c r="A6" s="171" t="s">
        <v>1</v>
      </c>
      <c r="B6" s="172" t="s">
        <v>513</v>
      </c>
      <c r="C6" s="172"/>
      <c r="D6" s="171"/>
      <c r="E6" s="171"/>
      <c r="F6" s="171"/>
    </row>
    <row r="7" spans="1:6" ht="20.25">
      <c r="A7" s="393" t="s">
        <v>618</v>
      </c>
      <c r="B7" s="393"/>
      <c r="C7" s="393"/>
      <c r="D7" s="393"/>
      <c r="E7" s="393"/>
      <c r="F7" s="393"/>
    </row>
    <row r="8" spans="1:6" ht="20.25">
      <c r="A8" s="393" t="s">
        <v>182</v>
      </c>
      <c r="B8" s="393"/>
      <c r="C8" s="393"/>
      <c r="D8" s="393"/>
      <c r="E8" s="393"/>
      <c r="F8" s="171"/>
    </row>
    <row r="9" spans="1:6" ht="19.5">
      <c r="A9" s="169"/>
      <c r="B9" s="169"/>
      <c r="C9" s="169"/>
      <c r="D9" s="169"/>
      <c r="E9" s="169"/>
      <c r="F9" s="169"/>
    </row>
    <row r="10" spans="1:6" ht="60.75">
      <c r="A10" s="342" t="s">
        <v>3</v>
      </c>
      <c r="B10" s="342" t="s">
        <v>5</v>
      </c>
      <c r="C10" s="174" t="s">
        <v>342</v>
      </c>
      <c r="D10" s="174" t="s">
        <v>342</v>
      </c>
      <c r="E10" s="174" t="s">
        <v>332</v>
      </c>
      <c r="F10" s="174" t="s">
        <v>332</v>
      </c>
    </row>
    <row r="11" spans="1:6" ht="20.25">
      <c r="A11" s="341"/>
      <c r="B11" s="341"/>
      <c r="C11" s="342">
        <v>2017</v>
      </c>
      <c r="D11" s="342">
        <v>2016</v>
      </c>
      <c r="E11" s="342" t="s">
        <v>722</v>
      </c>
      <c r="F11" s="342">
        <v>2015</v>
      </c>
    </row>
    <row r="12" spans="1:6" ht="19.5">
      <c r="A12" s="165"/>
      <c r="B12" s="165"/>
      <c r="C12" s="165"/>
      <c r="D12" s="165"/>
      <c r="E12" s="165"/>
      <c r="F12" s="155"/>
    </row>
    <row r="13" spans="1:6" ht="20.25">
      <c r="A13" s="189">
        <v>12020400</v>
      </c>
      <c r="B13" s="367" t="s">
        <v>6</v>
      </c>
      <c r="C13" s="368">
        <f>C14</f>
        <v>3000000</v>
      </c>
      <c r="D13" s="368">
        <f>D14</f>
        <v>2000000</v>
      </c>
      <c r="E13" s="368">
        <f>E14</f>
        <v>905000</v>
      </c>
      <c r="F13" s="368">
        <f>F14</f>
        <v>1800000</v>
      </c>
    </row>
    <row r="14" spans="1:6" s="137" customFormat="1" ht="20.25">
      <c r="A14" s="294">
        <v>12020466</v>
      </c>
      <c r="B14" s="309" t="s">
        <v>700</v>
      </c>
      <c r="C14" s="199">
        <v>3000000</v>
      </c>
      <c r="D14" s="199">
        <f>D15</f>
        <v>2000000</v>
      </c>
      <c r="E14" s="199">
        <f>E15</f>
        <v>905000</v>
      </c>
      <c r="F14" s="199">
        <f>F15</f>
        <v>1800000</v>
      </c>
    </row>
    <row r="15" spans="1:6" ht="19.5">
      <c r="A15" s="191" t="s">
        <v>385</v>
      </c>
      <c r="B15" s="165" t="s">
        <v>160</v>
      </c>
      <c r="C15" s="166">
        <v>3000000</v>
      </c>
      <c r="D15" s="166">
        <v>2000000</v>
      </c>
      <c r="E15" s="166">
        <v>905000</v>
      </c>
      <c r="F15" s="166">
        <v>1800000</v>
      </c>
    </row>
    <row r="16" spans="1:6" ht="19.5">
      <c r="A16" s="190"/>
      <c r="B16" s="165"/>
      <c r="C16" s="166"/>
      <c r="D16" s="166"/>
      <c r="E16" s="166"/>
      <c r="F16" s="166"/>
    </row>
    <row r="17" spans="1:6" ht="19.5">
      <c r="A17" s="190"/>
      <c r="B17" s="165"/>
      <c r="C17" s="166"/>
      <c r="D17" s="166"/>
      <c r="E17" s="166"/>
      <c r="F17" s="166"/>
    </row>
    <row r="18" spans="1:6" ht="19.5">
      <c r="A18" s="190"/>
      <c r="B18" s="165"/>
      <c r="C18" s="166"/>
      <c r="D18" s="166"/>
      <c r="E18" s="166"/>
      <c r="F18" s="166"/>
    </row>
    <row r="19" spans="1:6" ht="20.25">
      <c r="A19" s="190"/>
      <c r="B19" s="178" t="s">
        <v>320</v>
      </c>
      <c r="C19" s="197">
        <f>C14+C17</f>
        <v>3000000</v>
      </c>
      <c r="D19" s="168">
        <f>D14+D17</f>
        <v>2000000</v>
      </c>
      <c r="E19" s="168">
        <f>E14+E17</f>
        <v>905000</v>
      </c>
      <c r="F19" s="168">
        <f>F14+F17</f>
        <v>1800000</v>
      </c>
    </row>
    <row r="20" spans="1:6">
      <c r="A20" s="11"/>
      <c r="F20" s="12"/>
    </row>
    <row r="21" spans="1:6">
      <c r="F21" s="12"/>
    </row>
    <row r="22" spans="1:6">
      <c r="F22" s="12"/>
    </row>
    <row r="23" spans="1:6">
      <c r="F23" s="12"/>
    </row>
    <row r="24" spans="1:6">
      <c r="F24" s="12"/>
    </row>
  </sheetData>
  <mergeCells count="4">
    <mergeCell ref="A2:F2"/>
    <mergeCell ref="A5:F5"/>
    <mergeCell ref="A7:F7"/>
    <mergeCell ref="A8:E8"/>
  </mergeCells>
  <pageMargins left="0.7" right="0.7" top="0.75" bottom="0.75" header="0.3" footer="0.3"/>
  <pageSetup scale="68" orientation="landscape" r:id="rId1"/>
  <headerFooter>
    <oddFooter>&amp;R&amp;16Page 37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F295"/>
  <sheetViews>
    <sheetView view="pageBreakPreview" zoomScale="50" zoomScaleSheetLayoutView="50" workbookViewId="0">
      <selection activeCell="A5" sqref="A5:F5"/>
    </sheetView>
  </sheetViews>
  <sheetFormatPr defaultRowHeight="15"/>
  <cols>
    <col min="1" max="1" width="30.85546875" style="117" customWidth="1"/>
    <col min="2" max="2" width="91.7109375" customWidth="1"/>
    <col min="3" max="3" width="35.42578125" customWidth="1"/>
    <col min="4" max="4" width="31.5703125" style="46" customWidth="1"/>
    <col min="5" max="5" width="29.85546875" style="36" customWidth="1"/>
    <col min="6" max="6" width="28.7109375" customWidth="1"/>
  </cols>
  <sheetData>
    <row r="1" spans="1:6" ht="19.5">
      <c r="A1" s="253"/>
      <c r="B1" s="169"/>
      <c r="C1" s="169"/>
      <c r="D1" s="356"/>
      <c r="E1" s="170"/>
      <c r="F1" s="169"/>
    </row>
    <row r="2" spans="1:6" ht="48.75">
      <c r="A2" s="394" t="s">
        <v>703</v>
      </c>
      <c r="B2" s="394"/>
      <c r="C2" s="394"/>
      <c r="D2" s="394"/>
      <c r="E2" s="394"/>
      <c r="F2" s="394"/>
    </row>
    <row r="3" spans="1:6" ht="20.25">
      <c r="A3" s="252"/>
      <c r="B3" s="252"/>
      <c r="C3" s="252"/>
      <c r="D3" s="357"/>
      <c r="E3" s="268"/>
      <c r="F3" s="252"/>
    </row>
    <row r="4" spans="1:6" ht="19.5">
      <c r="A4" s="253"/>
      <c r="B4" s="169"/>
      <c r="C4" s="169"/>
      <c r="D4" s="356"/>
      <c r="E4" s="170"/>
      <c r="F4" s="169"/>
    </row>
    <row r="5" spans="1:6" ht="20.25">
      <c r="A5" s="393" t="s">
        <v>161</v>
      </c>
      <c r="B5" s="393"/>
      <c r="C5" s="393"/>
      <c r="D5" s="393"/>
      <c r="E5" s="393"/>
      <c r="F5" s="393"/>
    </row>
    <row r="6" spans="1:6" ht="20.25">
      <c r="A6" s="252" t="s">
        <v>1</v>
      </c>
      <c r="B6" s="172" t="s">
        <v>514</v>
      </c>
      <c r="C6" s="172"/>
      <c r="D6" s="358"/>
      <c r="E6" s="173"/>
      <c r="F6" s="171"/>
    </row>
    <row r="7" spans="1:6" ht="20.25">
      <c r="A7" s="393" t="s">
        <v>515</v>
      </c>
      <c r="B7" s="393"/>
      <c r="C7" s="393"/>
      <c r="D7" s="393"/>
      <c r="E7" s="393"/>
      <c r="F7" s="393"/>
    </row>
    <row r="8" spans="1:6" ht="20.25">
      <c r="A8" s="393" t="s">
        <v>195</v>
      </c>
      <c r="B8" s="393"/>
      <c r="C8" s="393"/>
      <c r="D8" s="393"/>
      <c r="E8" s="393"/>
      <c r="F8" s="171"/>
    </row>
    <row r="9" spans="1:6" ht="19.5">
      <c r="A9" s="253"/>
      <c r="B9" s="169"/>
      <c r="C9" s="169"/>
      <c r="D9" s="356"/>
      <c r="E9" s="170"/>
      <c r="F9" s="169"/>
    </row>
    <row r="10" spans="1:6" ht="40.5">
      <c r="A10" s="242" t="s">
        <v>3</v>
      </c>
      <c r="B10" s="242" t="s">
        <v>5</v>
      </c>
      <c r="C10" s="250" t="s">
        <v>350</v>
      </c>
      <c r="D10" s="359" t="s">
        <v>350</v>
      </c>
      <c r="E10" s="271" t="s">
        <v>332</v>
      </c>
      <c r="F10" s="250" t="s">
        <v>332</v>
      </c>
    </row>
    <row r="11" spans="1:6" ht="36" customHeight="1">
      <c r="A11" s="244"/>
      <c r="B11" s="241"/>
      <c r="C11" s="242">
        <v>2017</v>
      </c>
      <c r="D11" s="242">
        <v>2016</v>
      </c>
      <c r="E11" s="344" t="s">
        <v>821</v>
      </c>
      <c r="F11" s="242">
        <v>2015</v>
      </c>
    </row>
    <row r="12" spans="1:6" ht="16.5" customHeight="1">
      <c r="A12" s="254"/>
      <c r="B12" s="165"/>
      <c r="C12" s="165"/>
      <c r="D12" s="165"/>
      <c r="E12" s="166"/>
      <c r="F12" s="155"/>
    </row>
    <row r="13" spans="1:6" ht="27.95" customHeight="1">
      <c r="A13" s="178">
        <v>12021100</v>
      </c>
      <c r="B13" s="178" t="s">
        <v>162</v>
      </c>
      <c r="C13" s="168">
        <f>C15</f>
        <v>21048990.91</v>
      </c>
      <c r="D13" s="168">
        <f>SUM(D15+D44)</f>
        <v>31255664.220000003</v>
      </c>
      <c r="E13" s="168">
        <f>SUM(E15+E44)</f>
        <v>1186915.5</v>
      </c>
      <c r="F13" s="168">
        <f>SUM(F15+F44)</f>
        <v>3125286.9099999997</v>
      </c>
    </row>
    <row r="14" spans="1:6" ht="27.95" customHeight="1">
      <c r="A14" s="254"/>
      <c r="B14" s="165"/>
      <c r="C14" s="166"/>
      <c r="D14" s="166"/>
      <c r="E14" s="166"/>
      <c r="F14" s="166"/>
    </row>
    <row r="15" spans="1:6" ht="27.95" customHeight="1">
      <c r="A15" s="254">
        <v>12021102</v>
      </c>
      <c r="B15" s="165" t="s">
        <v>163</v>
      </c>
      <c r="C15" s="166">
        <f>SUM(C16:C45)</f>
        <v>21048990.91</v>
      </c>
      <c r="D15" s="166">
        <f>SUM(D16:D44)</f>
        <v>31255664.220000003</v>
      </c>
      <c r="E15" s="166">
        <f>SUM(E16:E44)</f>
        <v>1186915.5</v>
      </c>
      <c r="F15" s="166">
        <f>SUM(F16:F44)</f>
        <v>3125286.9099999997</v>
      </c>
    </row>
    <row r="16" spans="1:6" ht="27.95" customHeight="1">
      <c r="A16" s="254" t="s">
        <v>550</v>
      </c>
      <c r="B16" s="165" t="s">
        <v>196</v>
      </c>
      <c r="C16" s="166">
        <v>8607812.5</v>
      </c>
      <c r="D16" s="166">
        <v>17215625</v>
      </c>
      <c r="E16" s="166"/>
      <c r="F16" s="166">
        <v>0</v>
      </c>
    </row>
    <row r="17" spans="1:6" ht="27.95" customHeight="1">
      <c r="A17" s="254" t="s">
        <v>551</v>
      </c>
      <c r="B17" s="165" t="s">
        <v>164</v>
      </c>
      <c r="C17" s="166">
        <v>7193352.8499999996</v>
      </c>
      <c r="D17" s="166">
        <v>7193352.8499999996</v>
      </c>
      <c r="E17" s="166"/>
      <c r="F17" s="166">
        <v>0</v>
      </c>
    </row>
    <row r="18" spans="1:6" ht="27.95" customHeight="1">
      <c r="A18" s="254" t="s">
        <v>552</v>
      </c>
      <c r="B18" s="165" t="s">
        <v>165</v>
      </c>
      <c r="C18" s="166">
        <v>39906</v>
      </c>
      <c r="D18" s="166">
        <v>39906</v>
      </c>
      <c r="E18" s="166">
        <v>0</v>
      </c>
      <c r="F18" s="166">
        <v>0</v>
      </c>
    </row>
    <row r="19" spans="1:6" ht="27.95" customHeight="1">
      <c r="A19" s="254" t="s">
        <v>553</v>
      </c>
      <c r="B19" s="165" t="s">
        <v>166</v>
      </c>
      <c r="C19" s="166">
        <v>33654.120000000003</v>
      </c>
      <c r="D19" s="166">
        <v>33564.120000000003</v>
      </c>
      <c r="E19" s="166">
        <v>0</v>
      </c>
      <c r="F19" s="166">
        <v>30207.71</v>
      </c>
    </row>
    <row r="20" spans="1:6" ht="27.95" customHeight="1">
      <c r="A20" s="254" t="s">
        <v>554</v>
      </c>
      <c r="B20" s="165" t="s">
        <v>167</v>
      </c>
      <c r="C20" s="166">
        <v>11480.04</v>
      </c>
      <c r="D20" s="166">
        <v>11480.04</v>
      </c>
      <c r="E20" s="166">
        <v>0</v>
      </c>
      <c r="F20" s="166">
        <v>0</v>
      </c>
    </row>
    <row r="21" spans="1:6" ht="27.95" customHeight="1">
      <c r="A21" s="254" t="s">
        <v>555</v>
      </c>
      <c r="B21" s="165" t="s">
        <v>168</v>
      </c>
      <c r="C21" s="166">
        <v>1609205</v>
      </c>
      <c r="D21" s="166">
        <v>1609205</v>
      </c>
      <c r="E21" s="166"/>
      <c r="F21" s="166">
        <v>0</v>
      </c>
    </row>
    <row r="22" spans="1:6" ht="27.95" customHeight="1">
      <c r="A22" s="254" t="s">
        <v>556</v>
      </c>
      <c r="B22" s="165" t="s">
        <v>197</v>
      </c>
      <c r="C22" s="166"/>
      <c r="D22" s="166">
        <v>870906.5</v>
      </c>
      <c r="E22" s="166">
        <v>0</v>
      </c>
      <c r="F22" s="166">
        <v>0</v>
      </c>
    </row>
    <row r="23" spans="1:6" ht="27.95" customHeight="1">
      <c r="A23" s="254" t="s">
        <v>557</v>
      </c>
      <c r="B23" s="165" t="s">
        <v>169</v>
      </c>
      <c r="C23" s="166">
        <v>116194.16</v>
      </c>
      <c r="D23" s="166">
        <v>116194.16</v>
      </c>
      <c r="E23" s="166">
        <v>0</v>
      </c>
      <c r="F23" s="166">
        <v>0</v>
      </c>
    </row>
    <row r="24" spans="1:6" ht="27.95" customHeight="1">
      <c r="A24" s="254" t="s">
        <v>558</v>
      </c>
      <c r="B24" s="165" t="s">
        <v>170</v>
      </c>
      <c r="C24" s="166">
        <v>916666.65</v>
      </c>
      <c r="D24" s="166">
        <v>916666.65</v>
      </c>
      <c r="E24" s="166">
        <v>0</v>
      </c>
      <c r="F24" s="166">
        <v>0</v>
      </c>
    </row>
    <row r="25" spans="1:6" ht="27.95" customHeight="1">
      <c r="A25" s="254" t="s">
        <v>559</v>
      </c>
      <c r="B25" s="165" t="s">
        <v>198</v>
      </c>
      <c r="C25" s="166">
        <v>35437.32</v>
      </c>
      <c r="D25" s="166">
        <v>35437.32</v>
      </c>
      <c r="E25" s="166">
        <v>0</v>
      </c>
      <c r="F25" s="166">
        <v>0</v>
      </c>
    </row>
    <row r="26" spans="1:6" ht="27.95" customHeight="1">
      <c r="A26" s="254" t="s">
        <v>560</v>
      </c>
      <c r="B26" s="165" t="s">
        <v>199</v>
      </c>
      <c r="C26" s="166">
        <v>2056241.25</v>
      </c>
      <c r="D26" s="166">
        <v>2643738.75</v>
      </c>
      <c r="E26" s="166">
        <v>1057495.5</v>
      </c>
      <c r="F26" s="166">
        <v>2643738.75</v>
      </c>
    </row>
    <row r="27" spans="1:6" ht="27.95" customHeight="1">
      <c r="A27" s="254" t="s">
        <v>561</v>
      </c>
      <c r="B27" s="165" t="s">
        <v>200</v>
      </c>
      <c r="C27" s="166">
        <v>5273.28</v>
      </c>
      <c r="D27" s="166">
        <v>5273.28</v>
      </c>
      <c r="E27" s="166">
        <v>0</v>
      </c>
      <c r="F27" s="166">
        <v>21356.78</v>
      </c>
    </row>
    <row r="28" spans="1:6" ht="27.95" customHeight="1">
      <c r="A28" s="254" t="s">
        <v>562</v>
      </c>
      <c r="B28" s="165" t="s">
        <v>201</v>
      </c>
      <c r="C28" s="166">
        <v>8470</v>
      </c>
      <c r="D28" s="166">
        <v>8470</v>
      </c>
      <c r="E28" s="166">
        <v>0</v>
      </c>
      <c r="F28" s="166">
        <v>8439.75</v>
      </c>
    </row>
    <row r="29" spans="1:6" ht="27.95" customHeight="1">
      <c r="A29" s="254" t="s">
        <v>563</v>
      </c>
      <c r="B29" s="165" t="s">
        <v>171</v>
      </c>
      <c r="C29" s="166">
        <v>40089.4</v>
      </c>
      <c r="D29" s="166">
        <v>40089.4</v>
      </c>
      <c r="E29" s="166">
        <v>0</v>
      </c>
      <c r="F29" s="166">
        <v>55508.4</v>
      </c>
    </row>
    <row r="30" spans="1:6" ht="27.95" customHeight="1">
      <c r="A30" s="254" t="s">
        <v>564</v>
      </c>
      <c r="B30" s="165" t="s">
        <v>172</v>
      </c>
      <c r="C30" s="166">
        <v>1981.87</v>
      </c>
      <c r="D30" s="166">
        <v>1981.87</v>
      </c>
      <c r="E30" s="166">
        <v>0</v>
      </c>
      <c r="F30" s="166">
        <v>0</v>
      </c>
    </row>
    <row r="31" spans="1:6" ht="27.95" customHeight="1">
      <c r="A31" s="254" t="s">
        <v>565</v>
      </c>
      <c r="B31" s="165" t="s">
        <v>173</v>
      </c>
      <c r="C31" s="166">
        <v>9180</v>
      </c>
      <c r="D31" s="166">
        <v>9180</v>
      </c>
      <c r="E31" s="166">
        <v>0</v>
      </c>
      <c r="F31" s="166">
        <v>0</v>
      </c>
    </row>
    <row r="32" spans="1:6" ht="27.95" customHeight="1">
      <c r="A32" s="254" t="s">
        <v>566</v>
      </c>
      <c r="B32" s="165" t="s">
        <v>174</v>
      </c>
      <c r="C32" s="166">
        <v>2825.76</v>
      </c>
      <c r="D32" s="166">
        <v>2825.76</v>
      </c>
      <c r="E32" s="166">
        <v>0</v>
      </c>
      <c r="F32" s="166">
        <v>2850.12</v>
      </c>
    </row>
    <row r="33" spans="1:6" ht="27.95" customHeight="1">
      <c r="A33" s="254" t="s">
        <v>567</v>
      </c>
      <c r="B33" s="165" t="s">
        <v>175</v>
      </c>
      <c r="C33" s="166">
        <v>9634.68</v>
      </c>
      <c r="D33" s="166">
        <v>9634.68</v>
      </c>
      <c r="E33" s="166">
        <v>0</v>
      </c>
      <c r="F33" s="166">
        <v>9634.68</v>
      </c>
    </row>
    <row r="34" spans="1:6" ht="27.95" customHeight="1">
      <c r="A34" s="254" t="s">
        <v>573</v>
      </c>
      <c r="B34" s="165" t="s">
        <v>202</v>
      </c>
      <c r="C34" s="166">
        <v>6000</v>
      </c>
      <c r="D34" s="166">
        <v>6000</v>
      </c>
      <c r="E34" s="166">
        <v>3600</v>
      </c>
      <c r="F34" s="166">
        <v>0</v>
      </c>
    </row>
    <row r="35" spans="1:6" ht="27.95" customHeight="1">
      <c r="A35" s="254" t="s">
        <v>574</v>
      </c>
      <c r="B35" s="165" t="s">
        <v>176</v>
      </c>
      <c r="C35" s="166">
        <v>36000</v>
      </c>
      <c r="D35" s="166">
        <v>36000</v>
      </c>
      <c r="E35" s="166">
        <v>0</v>
      </c>
      <c r="F35" s="166">
        <v>36000</v>
      </c>
    </row>
    <row r="36" spans="1:6" ht="27.95" customHeight="1">
      <c r="A36" s="254" t="s">
        <v>575</v>
      </c>
      <c r="B36" s="165" t="s">
        <v>177</v>
      </c>
      <c r="C36" s="166">
        <v>10000</v>
      </c>
      <c r="D36" s="166">
        <v>10000</v>
      </c>
      <c r="E36" s="166">
        <v>0</v>
      </c>
      <c r="F36" s="166">
        <v>0</v>
      </c>
    </row>
    <row r="37" spans="1:6" ht="27.95" customHeight="1">
      <c r="A37" s="254" t="s">
        <v>576</v>
      </c>
      <c r="B37" s="165" t="s">
        <v>178</v>
      </c>
      <c r="C37" s="166">
        <v>9750</v>
      </c>
      <c r="D37" s="166">
        <v>9750</v>
      </c>
      <c r="E37" s="166">
        <v>0</v>
      </c>
      <c r="F37" s="166">
        <v>0</v>
      </c>
    </row>
    <row r="38" spans="1:6" ht="27.95" customHeight="1">
      <c r="A38" s="254" t="s">
        <v>577</v>
      </c>
      <c r="B38" s="165" t="s">
        <v>203</v>
      </c>
      <c r="C38" s="166">
        <v>10000</v>
      </c>
      <c r="D38" s="166">
        <v>10000</v>
      </c>
      <c r="E38" s="166">
        <v>0</v>
      </c>
      <c r="F38" s="166">
        <v>0</v>
      </c>
    </row>
    <row r="39" spans="1:6" ht="27.95" customHeight="1">
      <c r="A39" s="254" t="s">
        <v>568</v>
      </c>
      <c r="B39" s="165" t="s">
        <v>179</v>
      </c>
      <c r="C39" s="166">
        <v>101031.21</v>
      </c>
      <c r="D39" s="166">
        <v>252578.02</v>
      </c>
      <c r="E39" s="166">
        <v>53820</v>
      </c>
      <c r="F39" s="166">
        <v>118028.03</v>
      </c>
    </row>
    <row r="40" spans="1:6" ht="27.95" customHeight="1">
      <c r="A40" s="254" t="s">
        <v>569</v>
      </c>
      <c r="B40" s="165" t="s">
        <v>180</v>
      </c>
      <c r="C40" s="166">
        <v>70000</v>
      </c>
      <c r="D40" s="166">
        <v>70000</v>
      </c>
      <c r="E40" s="166">
        <v>72000</v>
      </c>
      <c r="F40" s="166">
        <v>81000</v>
      </c>
    </row>
    <row r="41" spans="1:6" ht="27.95" customHeight="1">
      <c r="A41" s="254" t="s">
        <v>570</v>
      </c>
      <c r="B41" s="165" t="s">
        <v>746</v>
      </c>
      <c r="C41" s="166">
        <v>35948.32</v>
      </c>
      <c r="D41" s="166">
        <v>35948.32</v>
      </c>
      <c r="E41" s="166">
        <v>0</v>
      </c>
      <c r="F41" s="166">
        <v>118522.69</v>
      </c>
    </row>
    <row r="42" spans="1:6" ht="27.95" customHeight="1">
      <c r="A42" s="254" t="s">
        <v>571</v>
      </c>
      <c r="B42" s="165" t="s">
        <v>747</v>
      </c>
      <c r="C42" s="166">
        <v>7856.5</v>
      </c>
      <c r="D42" s="166">
        <v>7856.5</v>
      </c>
      <c r="E42" s="166">
        <v>0</v>
      </c>
      <c r="F42" s="166">
        <v>0</v>
      </c>
    </row>
    <row r="43" spans="1:6" ht="27.95" customHeight="1">
      <c r="A43" s="254" t="s">
        <v>572</v>
      </c>
      <c r="B43" s="165" t="s">
        <v>658</v>
      </c>
      <c r="C43" s="166">
        <v>0</v>
      </c>
      <c r="D43" s="166">
        <v>54000</v>
      </c>
      <c r="E43" s="166">
        <v>0</v>
      </c>
      <c r="F43" s="166">
        <v>0</v>
      </c>
    </row>
    <row r="44" spans="1:6" ht="27.95" customHeight="1">
      <c r="A44" s="254" t="s">
        <v>578</v>
      </c>
      <c r="B44" s="165" t="s">
        <v>748</v>
      </c>
      <c r="C44" s="166">
        <v>11000</v>
      </c>
      <c r="D44" s="166"/>
      <c r="E44" s="166"/>
      <c r="F44" s="166">
        <v>0</v>
      </c>
    </row>
    <row r="45" spans="1:6" ht="27.95" customHeight="1">
      <c r="A45" s="254" t="s">
        <v>750</v>
      </c>
      <c r="B45" s="165" t="s">
        <v>749</v>
      </c>
      <c r="C45" s="166">
        <v>54000</v>
      </c>
      <c r="D45" s="166"/>
      <c r="E45" s="166"/>
      <c r="F45" s="166">
        <v>0</v>
      </c>
    </row>
    <row r="46" spans="1:6" ht="27.95" customHeight="1">
      <c r="A46" s="254"/>
      <c r="B46" s="165"/>
      <c r="C46" s="166"/>
      <c r="D46" s="166"/>
      <c r="E46" s="166"/>
      <c r="F46" s="166"/>
    </row>
    <row r="47" spans="1:6" ht="27.95" customHeight="1">
      <c r="A47" s="254"/>
      <c r="B47" s="167" t="s">
        <v>320</v>
      </c>
      <c r="C47" s="168">
        <f>C13+C46</f>
        <v>21048990.91</v>
      </c>
      <c r="D47" s="168">
        <f>D13+D46</f>
        <v>31255664.220000003</v>
      </c>
      <c r="E47" s="168">
        <f>E13+E46</f>
        <v>1186915.5</v>
      </c>
      <c r="F47" s="168">
        <f>F13+F46</f>
        <v>3125286.9099999997</v>
      </c>
    </row>
    <row r="48" spans="1:6">
      <c r="D48" s="55"/>
      <c r="F48" s="12"/>
    </row>
    <row r="49" spans="6:6">
      <c r="F49" s="12"/>
    </row>
    <row r="50" spans="6:6">
      <c r="F50" s="12"/>
    </row>
    <row r="51" spans="6:6">
      <c r="F51" s="12"/>
    </row>
    <row r="52" spans="6:6">
      <c r="F52" s="12"/>
    </row>
    <row r="53" spans="6:6">
      <c r="F53" s="12"/>
    </row>
    <row r="54" spans="6:6">
      <c r="F54" s="12"/>
    </row>
    <row r="55" spans="6:6">
      <c r="F55" s="12"/>
    </row>
    <row r="56" spans="6:6">
      <c r="F56" s="12"/>
    </row>
    <row r="57" spans="6:6">
      <c r="F57" s="12"/>
    </row>
    <row r="58" spans="6:6">
      <c r="F58" s="12"/>
    </row>
    <row r="59" spans="6:6">
      <c r="F59" s="12"/>
    </row>
    <row r="60" spans="6:6">
      <c r="F60" s="12"/>
    </row>
    <row r="61" spans="6:6">
      <c r="F61" s="12"/>
    </row>
    <row r="62" spans="6:6">
      <c r="F62" s="12"/>
    </row>
    <row r="63" spans="6:6">
      <c r="F63" s="12"/>
    </row>
    <row r="64" spans="6:6">
      <c r="F64" s="12"/>
    </row>
    <row r="65" spans="6:6">
      <c r="F65" s="12"/>
    </row>
    <row r="66" spans="6:6">
      <c r="F66" s="12"/>
    </row>
    <row r="67" spans="6:6">
      <c r="F67" s="12"/>
    </row>
    <row r="68" spans="6:6">
      <c r="F68" s="12"/>
    </row>
    <row r="69" spans="6:6">
      <c r="F69" s="12"/>
    </row>
    <row r="70" spans="6:6">
      <c r="F70" s="12"/>
    </row>
    <row r="71" spans="6:6">
      <c r="F71" s="12"/>
    </row>
    <row r="72" spans="6:6">
      <c r="F72" s="12"/>
    </row>
    <row r="73" spans="6:6">
      <c r="F73" s="12"/>
    </row>
    <row r="74" spans="6:6">
      <c r="F74" s="12"/>
    </row>
    <row r="75" spans="6:6">
      <c r="F75" s="12"/>
    </row>
    <row r="76" spans="6:6">
      <c r="F76" s="12"/>
    </row>
    <row r="77" spans="6:6">
      <c r="F77" s="12"/>
    </row>
    <row r="78" spans="6:6">
      <c r="F78" s="12"/>
    </row>
    <row r="79" spans="6:6">
      <c r="F79" s="12"/>
    </row>
    <row r="80" spans="6:6">
      <c r="F80" s="12"/>
    </row>
    <row r="81" spans="6:6">
      <c r="F81" s="12"/>
    </row>
    <row r="82" spans="6:6">
      <c r="F82" s="12"/>
    </row>
    <row r="83" spans="6:6">
      <c r="F83" s="12"/>
    </row>
    <row r="84" spans="6:6">
      <c r="F84" s="12"/>
    </row>
    <row r="85" spans="6:6">
      <c r="F85" s="12"/>
    </row>
    <row r="86" spans="6:6">
      <c r="F86" s="12"/>
    </row>
    <row r="87" spans="6:6">
      <c r="F87" s="12"/>
    </row>
    <row r="88" spans="6:6">
      <c r="F88" s="12"/>
    </row>
    <row r="89" spans="6:6">
      <c r="F89" s="12"/>
    </row>
    <row r="90" spans="6:6">
      <c r="F90" s="12"/>
    </row>
    <row r="91" spans="6:6">
      <c r="F91" s="12"/>
    </row>
    <row r="92" spans="6:6">
      <c r="F92" s="12"/>
    </row>
    <row r="93" spans="6:6">
      <c r="F93" s="12"/>
    </row>
    <row r="94" spans="6:6">
      <c r="F94" s="12"/>
    </row>
    <row r="95" spans="6:6">
      <c r="F95" s="12"/>
    </row>
    <row r="96" spans="6:6">
      <c r="F96" s="12"/>
    </row>
    <row r="97" spans="6:6">
      <c r="F97" s="12"/>
    </row>
    <row r="98" spans="6:6">
      <c r="F98" s="12"/>
    </row>
    <row r="99" spans="6:6">
      <c r="F99" s="12"/>
    </row>
    <row r="100" spans="6:6">
      <c r="F100" s="12"/>
    </row>
    <row r="101" spans="6:6">
      <c r="F101" s="12"/>
    </row>
    <row r="102" spans="6:6">
      <c r="F102" s="12"/>
    </row>
    <row r="103" spans="6:6">
      <c r="F103" s="12"/>
    </row>
    <row r="104" spans="6:6">
      <c r="F104" s="12"/>
    </row>
    <row r="105" spans="6:6">
      <c r="F105" s="12"/>
    </row>
    <row r="106" spans="6:6">
      <c r="F106" s="12"/>
    </row>
    <row r="107" spans="6:6">
      <c r="F107" s="12"/>
    </row>
    <row r="108" spans="6:6">
      <c r="F108" s="12"/>
    </row>
    <row r="109" spans="6:6">
      <c r="F109" s="12"/>
    </row>
    <row r="110" spans="6:6">
      <c r="F110" s="12"/>
    </row>
    <row r="111" spans="6:6">
      <c r="F111" s="12"/>
    </row>
    <row r="112" spans="6:6">
      <c r="F112" s="12"/>
    </row>
    <row r="113" spans="6:6">
      <c r="F113" s="12"/>
    </row>
    <row r="114" spans="6:6">
      <c r="F114" s="12"/>
    </row>
    <row r="115" spans="6:6">
      <c r="F115" s="12"/>
    </row>
    <row r="116" spans="6:6">
      <c r="F116" s="12"/>
    </row>
    <row r="117" spans="6:6">
      <c r="F117" s="12"/>
    </row>
    <row r="118" spans="6:6">
      <c r="F118" s="12"/>
    </row>
    <row r="119" spans="6:6">
      <c r="F119" s="12"/>
    </row>
    <row r="120" spans="6:6">
      <c r="F120" s="12"/>
    </row>
    <row r="121" spans="6:6">
      <c r="F121" s="12"/>
    </row>
    <row r="122" spans="6:6">
      <c r="F122" s="12"/>
    </row>
    <row r="123" spans="6:6">
      <c r="F123" s="12"/>
    </row>
    <row r="124" spans="6:6">
      <c r="F124" s="12"/>
    </row>
    <row r="125" spans="6:6">
      <c r="F125" s="12"/>
    </row>
    <row r="126" spans="6:6">
      <c r="F126" s="12"/>
    </row>
    <row r="127" spans="6:6">
      <c r="F127" s="12"/>
    </row>
    <row r="128" spans="6:6">
      <c r="F128" s="12"/>
    </row>
    <row r="129" spans="6:6">
      <c r="F129" s="12"/>
    </row>
    <row r="130" spans="6:6">
      <c r="F130" s="12"/>
    </row>
    <row r="131" spans="6:6">
      <c r="F131" s="12"/>
    </row>
    <row r="132" spans="6:6">
      <c r="F132" s="12"/>
    </row>
    <row r="133" spans="6:6">
      <c r="F133" s="12"/>
    </row>
    <row r="134" spans="6:6">
      <c r="F134" s="12"/>
    </row>
    <row r="135" spans="6:6">
      <c r="F135" s="12"/>
    </row>
    <row r="136" spans="6:6">
      <c r="F136" s="12"/>
    </row>
    <row r="137" spans="6:6">
      <c r="F137" s="12"/>
    </row>
    <row r="138" spans="6:6">
      <c r="F138" s="12"/>
    </row>
    <row r="139" spans="6:6">
      <c r="F139" s="12"/>
    </row>
    <row r="140" spans="6:6">
      <c r="F140" s="12"/>
    </row>
    <row r="141" spans="6:6">
      <c r="F141" s="12"/>
    </row>
    <row r="142" spans="6:6">
      <c r="F142" s="12"/>
    </row>
    <row r="143" spans="6:6">
      <c r="F143" s="12"/>
    </row>
    <row r="144" spans="6:6">
      <c r="F144" s="12"/>
    </row>
    <row r="145" spans="6:6">
      <c r="F145" s="12"/>
    </row>
    <row r="146" spans="6:6">
      <c r="F146" s="12"/>
    </row>
    <row r="147" spans="6:6">
      <c r="F147" s="12"/>
    </row>
    <row r="148" spans="6:6">
      <c r="F148" s="12"/>
    </row>
    <row r="149" spans="6:6">
      <c r="F149" s="12"/>
    </row>
    <row r="150" spans="6:6">
      <c r="F150" s="12"/>
    </row>
    <row r="151" spans="6:6">
      <c r="F151" s="12"/>
    </row>
    <row r="152" spans="6:6">
      <c r="F152" s="12"/>
    </row>
    <row r="153" spans="6:6">
      <c r="F153" s="12"/>
    </row>
    <row r="154" spans="6:6">
      <c r="F154" s="12"/>
    </row>
    <row r="155" spans="6:6">
      <c r="F155" s="12"/>
    </row>
    <row r="156" spans="6:6">
      <c r="F156" s="12"/>
    </row>
    <row r="157" spans="6:6">
      <c r="F157" s="12"/>
    </row>
    <row r="158" spans="6:6">
      <c r="F158" s="12"/>
    </row>
    <row r="159" spans="6:6">
      <c r="F159" s="12"/>
    </row>
    <row r="160" spans="6:6">
      <c r="F160" s="12"/>
    </row>
    <row r="161" spans="6:6">
      <c r="F161" s="12"/>
    </row>
    <row r="162" spans="6:6">
      <c r="F162" s="12"/>
    </row>
    <row r="163" spans="6:6">
      <c r="F163" s="12"/>
    </row>
    <row r="164" spans="6:6">
      <c r="F164" s="12"/>
    </row>
    <row r="165" spans="6:6">
      <c r="F165" s="12"/>
    </row>
    <row r="166" spans="6:6">
      <c r="F166" s="12"/>
    </row>
    <row r="167" spans="6:6">
      <c r="F167" s="12"/>
    </row>
    <row r="168" spans="6:6">
      <c r="F168" s="12"/>
    </row>
    <row r="169" spans="6:6">
      <c r="F169" s="12"/>
    </row>
    <row r="170" spans="6:6">
      <c r="F170" s="12"/>
    </row>
    <row r="171" spans="6:6">
      <c r="F171" s="12"/>
    </row>
    <row r="172" spans="6:6">
      <c r="F172" s="12"/>
    </row>
    <row r="173" spans="6:6">
      <c r="F173" s="12"/>
    </row>
    <row r="174" spans="6:6">
      <c r="F174" s="12"/>
    </row>
    <row r="175" spans="6:6">
      <c r="F175" s="12"/>
    </row>
    <row r="176" spans="6:6">
      <c r="F176" s="12"/>
    </row>
    <row r="177" spans="6:6">
      <c r="F177" s="12"/>
    </row>
    <row r="178" spans="6:6">
      <c r="F178" s="12"/>
    </row>
    <row r="179" spans="6:6">
      <c r="F179" s="12"/>
    </row>
    <row r="180" spans="6:6">
      <c r="F180" s="12"/>
    </row>
    <row r="181" spans="6:6">
      <c r="F181" s="12"/>
    </row>
    <row r="182" spans="6:6">
      <c r="F182" s="12"/>
    </row>
    <row r="183" spans="6:6">
      <c r="F183" s="12"/>
    </row>
    <row r="184" spans="6:6">
      <c r="F184" s="12"/>
    </row>
    <row r="185" spans="6:6">
      <c r="F185" s="12"/>
    </row>
    <row r="186" spans="6:6">
      <c r="F186" s="12"/>
    </row>
    <row r="187" spans="6:6">
      <c r="F187" s="12"/>
    </row>
    <row r="188" spans="6:6">
      <c r="F188" s="12"/>
    </row>
    <row r="189" spans="6:6">
      <c r="F189" s="12"/>
    </row>
    <row r="190" spans="6:6">
      <c r="F190" s="12"/>
    </row>
    <row r="191" spans="6:6">
      <c r="F191" s="12"/>
    </row>
    <row r="192" spans="6:6">
      <c r="F192" s="12"/>
    </row>
    <row r="193" spans="6:6">
      <c r="F193" s="12"/>
    </row>
    <row r="194" spans="6:6">
      <c r="F194" s="12"/>
    </row>
    <row r="195" spans="6:6">
      <c r="F195" s="12"/>
    </row>
    <row r="196" spans="6:6">
      <c r="F196" s="12"/>
    </row>
    <row r="197" spans="6:6">
      <c r="F197" s="12"/>
    </row>
    <row r="198" spans="6:6">
      <c r="F198" s="12"/>
    </row>
    <row r="199" spans="6:6">
      <c r="F199" s="12"/>
    </row>
    <row r="200" spans="6:6">
      <c r="F200" s="12"/>
    </row>
    <row r="201" spans="6:6">
      <c r="F201" s="12"/>
    </row>
    <row r="202" spans="6:6">
      <c r="F202" s="12"/>
    </row>
    <row r="203" spans="6:6">
      <c r="F203" s="12"/>
    </row>
    <row r="204" spans="6:6">
      <c r="F204" s="12"/>
    </row>
    <row r="205" spans="6:6">
      <c r="F205" s="12"/>
    </row>
    <row r="206" spans="6:6">
      <c r="F206" s="12"/>
    </row>
    <row r="207" spans="6:6">
      <c r="F207" s="12"/>
    </row>
    <row r="208" spans="6:6">
      <c r="F208" s="12"/>
    </row>
    <row r="209" spans="6:6">
      <c r="F209" s="12"/>
    </row>
    <row r="210" spans="6:6">
      <c r="F210" s="12"/>
    </row>
    <row r="211" spans="6:6">
      <c r="F211" s="12"/>
    </row>
    <row r="212" spans="6:6">
      <c r="F212" s="12"/>
    </row>
    <row r="213" spans="6:6">
      <c r="F213" s="12"/>
    </row>
    <row r="214" spans="6:6">
      <c r="F214" s="12"/>
    </row>
    <row r="215" spans="6:6">
      <c r="F215" s="12"/>
    </row>
    <row r="216" spans="6:6">
      <c r="F216" s="12"/>
    </row>
    <row r="217" spans="6:6">
      <c r="F217" s="12"/>
    </row>
    <row r="218" spans="6:6">
      <c r="F218" s="12"/>
    </row>
    <row r="219" spans="6:6">
      <c r="F219" s="12"/>
    </row>
    <row r="220" spans="6:6">
      <c r="F220" s="12"/>
    </row>
    <row r="221" spans="6:6">
      <c r="F221" s="12"/>
    </row>
    <row r="222" spans="6:6">
      <c r="F222" s="12"/>
    </row>
    <row r="223" spans="6:6">
      <c r="F223" s="12"/>
    </row>
    <row r="224" spans="6:6">
      <c r="F224" s="12"/>
    </row>
    <row r="225" spans="6:6">
      <c r="F225" s="12"/>
    </row>
    <row r="226" spans="6:6">
      <c r="F226" s="12"/>
    </row>
    <row r="227" spans="6:6">
      <c r="F227" s="12"/>
    </row>
    <row r="228" spans="6:6">
      <c r="F228" s="12"/>
    </row>
    <row r="229" spans="6:6">
      <c r="F229" s="12"/>
    </row>
    <row r="230" spans="6:6">
      <c r="F230" s="12"/>
    </row>
    <row r="231" spans="6:6">
      <c r="F231" s="12"/>
    </row>
    <row r="232" spans="6:6">
      <c r="F232" s="12"/>
    </row>
    <row r="233" spans="6:6">
      <c r="F233" s="12"/>
    </row>
    <row r="234" spans="6:6">
      <c r="F234" s="12"/>
    </row>
    <row r="235" spans="6:6">
      <c r="F235" s="12"/>
    </row>
    <row r="236" spans="6:6">
      <c r="F236" s="12"/>
    </row>
    <row r="237" spans="6:6">
      <c r="F237" s="12"/>
    </row>
    <row r="238" spans="6:6">
      <c r="F238" s="12"/>
    </row>
    <row r="239" spans="6:6">
      <c r="F239" s="12"/>
    </row>
    <row r="240" spans="6:6">
      <c r="F240" s="12"/>
    </row>
    <row r="241" spans="6:6">
      <c r="F241" s="12"/>
    </row>
    <row r="242" spans="6:6">
      <c r="F242" s="12"/>
    </row>
    <row r="243" spans="6:6">
      <c r="F243" s="12"/>
    </row>
    <row r="244" spans="6:6">
      <c r="F244" s="12"/>
    </row>
    <row r="245" spans="6:6">
      <c r="F245" s="12"/>
    </row>
    <row r="246" spans="6:6">
      <c r="F246" s="12"/>
    </row>
    <row r="247" spans="6:6">
      <c r="F247" s="12"/>
    </row>
    <row r="248" spans="6:6">
      <c r="F248" s="12"/>
    </row>
    <row r="249" spans="6:6">
      <c r="F249" s="12"/>
    </row>
    <row r="250" spans="6:6">
      <c r="F250" s="12"/>
    </row>
    <row r="251" spans="6:6">
      <c r="F251" s="12"/>
    </row>
    <row r="252" spans="6:6">
      <c r="F252" s="12"/>
    </row>
    <row r="253" spans="6:6">
      <c r="F253" s="12"/>
    </row>
    <row r="254" spans="6:6">
      <c r="F254" s="12"/>
    </row>
    <row r="255" spans="6:6">
      <c r="F255" s="12"/>
    </row>
    <row r="256" spans="6:6">
      <c r="F256" s="12"/>
    </row>
    <row r="257" spans="6:6">
      <c r="F257" s="12"/>
    </row>
    <row r="258" spans="6:6">
      <c r="F258" s="12"/>
    </row>
    <row r="259" spans="6:6">
      <c r="F259" s="12"/>
    </row>
    <row r="260" spans="6:6">
      <c r="F260" s="12"/>
    </row>
    <row r="261" spans="6:6">
      <c r="F261" s="12"/>
    </row>
    <row r="262" spans="6:6">
      <c r="F262" s="12"/>
    </row>
    <row r="263" spans="6:6">
      <c r="F263" s="12"/>
    </row>
    <row r="264" spans="6:6">
      <c r="F264" s="12"/>
    </row>
    <row r="265" spans="6:6">
      <c r="F265" s="12"/>
    </row>
    <row r="266" spans="6:6">
      <c r="F266" s="12"/>
    </row>
    <row r="267" spans="6:6">
      <c r="F267" s="12"/>
    </row>
    <row r="268" spans="6:6">
      <c r="F268" s="12"/>
    </row>
    <row r="269" spans="6:6">
      <c r="F269" s="12"/>
    </row>
    <row r="270" spans="6:6">
      <c r="F270" s="12"/>
    </row>
    <row r="271" spans="6:6">
      <c r="F271" s="12"/>
    </row>
    <row r="272" spans="6:6">
      <c r="F272" s="12"/>
    </row>
    <row r="273" spans="6:6">
      <c r="F273" s="12"/>
    </row>
    <row r="274" spans="6:6">
      <c r="F274" s="12"/>
    </row>
    <row r="275" spans="6:6">
      <c r="F275" s="12"/>
    </row>
    <row r="276" spans="6:6">
      <c r="F276" s="12"/>
    </row>
    <row r="277" spans="6:6">
      <c r="F277" s="12"/>
    </row>
    <row r="278" spans="6:6">
      <c r="F278" s="12"/>
    </row>
    <row r="279" spans="6:6">
      <c r="F279" s="12"/>
    </row>
    <row r="280" spans="6:6">
      <c r="F280" s="12"/>
    </row>
    <row r="281" spans="6:6">
      <c r="F281" s="12"/>
    </row>
    <row r="282" spans="6:6">
      <c r="F282" s="12"/>
    </row>
    <row r="283" spans="6:6">
      <c r="F283" s="12"/>
    </row>
    <row r="284" spans="6:6">
      <c r="F284" s="12"/>
    </row>
    <row r="285" spans="6:6">
      <c r="F285" s="12"/>
    </row>
    <row r="286" spans="6:6">
      <c r="F286" s="12"/>
    </row>
    <row r="287" spans="6:6">
      <c r="F287" s="12"/>
    </row>
    <row r="288" spans="6:6">
      <c r="F288" s="12"/>
    </row>
    <row r="289" spans="6:6">
      <c r="F289" s="12"/>
    </row>
    <row r="290" spans="6:6">
      <c r="F290" s="12"/>
    </row>
    <row r="291" spans="6:6">
      <c r="F291" s="12"/>
    </row>
    <row r="292" spans="6:6">
      <c r="F292" s="12"/>
    </row>
    <row r="293" spans="6:6">
      <c r="F293" s="12"/>
    </row>
    <row r="294" spans="6:6">
      <c r="F294" s="12"/>
    </row>
    <row r="295" spans="6:6">
      <c r="F295" s="12"/>
    </row>
  </sheetData>
  <mergeCells count="4">
    <mergeCell ref="A2:F2"/>
    <mergeCell ref="A5:F5"/>
    <mergeCell ref="A7:F7"/>
    <mergeCell ref="A8:E8"/>
  </mergeCells>
  <pageMargins left="0.7" right="0.7" top="0.75" bottom="0.75" header="0.3" footer="0.3"/>
  <pageSetup scale="40" fitToWidth="0" fitToHeight="0" orientation="landscape" r:id="rId1"/>
  <headerFooter>
    <oddFooter>&amp;R&amp;16Page 38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topLeftCell="A20" zoomScale="60" workbookViewId="0">
      <selection activeCell="E22" sqref="E22"/>
    </sheetView>
  </sheetViews>
  <sheetFormatPr defaultRowHeight="15"/>
  <cols>
    <col min="1" max="1" width="20.5703125" customWidth="1"/>
    <col min="2" max="2" width="75.85546875" customWidth="1"/>
    <col min="3" max="3" width="30.42578125" customWidth="1"/>
    <col min="4" max="4" width="29.28515625" customWidth="1"/>
    <col min="5" max="5" width="29.140625" customWidth="1"/>
    <col min="6" max="6" width="30.28515625" customWidth="1"/>
  </cols>
  <sheetData>
    <row r="1" spans="1:6" ht="20.25">
      <c r="A1" s="401"/>
      <c r="B1" s="401"/>
      <c r="C1" s="401"/>
      <c r="D1" s="401"/>
      <c r="E1" s="401"/>
      <c r="F1" s="401"/>
    </row>
    <row r="2" spans="1:6" ht="48.75">
      <c r="A2" s="394" t="s">
        <v>723</v>
      </c>
      <c r="B2" s="394"/>
      <c r="C2" s="394"/>
      <c r="D2" s="394"/>
      <c r="E2" s="394"/>
      <c r="F2" s="394"/>
    </row>
    <row r="3" spans="1:6" ht="20.25">
      <c r="A3" s="252"/>
      <c r="B3" s="252"/>
      <c r="C3" s="252"/>
      <c r="D3" s="252"/>
      <c r="E3" s="252"/>
      <c r="F3" s="252"/>
    </row>
    <row r="4" spans="1:6" ht="19.5">
      <c r="A4" s="169"/>
      <c r="B4" s="169"/>
      <c r="C4" s="169"/>
      <c r="D4" s="169"/>
      <c r="E4" s="169"/>
      <c r="F4" s="169"/>
    </row>
    <row r="5" spans="1:6" ht="20.25">
      <c r="A5" s="393" t="s">
        <v>228</v>
      </c>
      <c r="B5" s="393"/>
      <c r="C5" s="393"/>
      <c r="D5" s="393"/>
      <c r="E5" s="393"/>
      <c r="F5" s="393"/>
    </row>
    <row r="6" spans="1:6" ht="20.25">
      <c r="A6" s="171" t="s">
        <v>1</v>
      </c>
      <c r="B6" s="171"/>
      <c r="C6" s="171"/>
      <c r="D6" s="171"/>
      <c r="E6" s="171"/>
      <c r="F6" s="171"/>
    </row>
    <row r="7" spans="1:6" ht="20.25">
      <c r="A7" s="393" t="s">
        <v>229</v>
      </c>
      <c r="B7" s="393"/>
      <c r="C7" s="393"/>
      <c r="D7" s="393"/>
      <c r="E7" s="393"/>
      <c r="F7" s="393"/>
    </row>
    <row r="8" spans="1:6" ht="20.25">
      <c r="A8" s="393" t="s">
        <v>227</v>
      </c>
      <c r="B8" s="393"/>
      <c r="C8" s="393"/>
      <c r="D8" s="393"/>
      <c r="E8" s="393"/>
      <c r="F8" s="171"/>
    </row>
    <row r="9" spans="1:6" ht="19.5">
      <c r="A9" s="169"/>
      <c r="B9" s="169"/>
      <c r="C9" s="169"/>
      <c r="D9" s="169"/>
      <c r="E9" s="169"/>
      <c r="F9" s="169"/>
    </row>
    <row r="10" spans="1:6" ht="64.5" customHeight="1">
      <c r="A10" s="242" t="s">
        <v>3</v>
      </c>
      <c r="B10" s="242" t="s">
        <v>250</v>
      </c>
      <c r="C10" s="250" t="s">
        <v>353</v>
      </c>
      <c r="D10" s="250" t="s">
        <v>353</v>
      </c>
      <c r="E10" s="250" t="s">
        <v>331</v>
      </c>
      <c r="F10" s="250" t="s">
        <v>331</v>
      </c>
    </row>
    <row r="11" spans="1:6" ht="20.25">
      <c r="A11" s="241"/>
      <c r="B11" s="241"/>
      <c r="C11" s="242">
        <v>2017</v>
      </c>
      <c r="D11" s="242">
        <v>2016</v>
      </c>
      <c r="E11" s="242" t="s">
        <v>819</v>
      </c>
      <c r="F11" s="242">
        <v>2015</v>
      </c>
    </row>
    <row r="12" spans="1:6" ht="19.5">
      <c r="A12" s="165"/>
      <c r="B12" s="165"/>
      <c r="C12" s="339"/>
      <c r="D12" s="339"/>
      <c r="E12" s="165"/>
      <c r="F12" s="165"/>
    </row>
    <row r="13" spans="1:6" ht="20.25">
      <c r="A13" s="311">
        <v>21010100</v>
      </c>
      <c r="B13" s="178" t="s">
        <v>230</v>
      </c>
      <c r="C13" s="197">
        <f>SUM(C17:C24)</f>
        <v>115300000</v>
      </c>
      <c r="D13" s="197">
        <f>SUM(D17:D24)</f>
        <v>115300000</v>
      </c>
      <c r="E13" s="166">
        <f>SUM(E17:E24)</f>
        <v>84632040.900000006</v>
      </c>
      <c r="F13" s="166">
        <f>SUM(F17:F24)</f>
        <v>124433862.68000001</v>
      </c>
    </row>
    <row r="14" spans="1:6" ht="19.5">
      <c r="A14" s="195"/>
      <c r="B14" s="165"/>
      <c r="C14" s="166"/>
      <c r="D14" s="166"/>
      <c r="E14" s="166"/>
      <c r="F14" s="166"/>
    </row>
    <row r="15" spans="1:6" ht="20.25">
      <c r="A15" s="195">
        <v>21010103</v>
      </c>
      <c r="B15" s="167" t="s">
        <v>231</v>
      </c>
      <c r="C15" s="168">
        <f>SUM(C17:C24)</f>
        <v>115300000</v>
      </c>
      <c r="D15" s="168">
        <f>SUM(D17:D24)</f>
        <v>115300000</v>
      </c>
      <c r="E15" s="168">
        <f>SUM(E17:E24)</f>
        <v>84632040.900000006</v>
      </c>
      <c r="F15" s="168">
        <f>SUM(F17:F24)</f>
        <v>124433862.68000001</v>
      </c>
    </row>
    <row r="16" spans="1:6" ht="20.25">
      <c r="A16" s="195"/>
      <c r="B16" s="167"/>
      <c r="C16" s="168"/>
      <c r="D16" s="168"/>
      <c r="E16" s="168"/>
      <c r="F16" s="168"/>
    </row>
    <row r="17" spans="1:6" ht="19.5">
      <c r="A17" s="195" t="s">
        <v>385</v>
      </c>
      <c r="B17" s="165" t="s">
        <v>232</v>
      </c>
      <c r="C17" s="166">
        <v>24000000</v>
      </c>
      <c r="D17" s="166">
        <v>24000000</v>
      </c>
      <c r="E17" s="166">
        <v>17171024.09</v>
      </c>
      <c r="F17" s="166">
        <v>23538511.25</v>
      </c>
    </row>
    <row r="18" spans="1:6" ht="19.5">
      <c r="A18" s="195" t="s">
        <v>386</v>
      </c>
      <c r="B18" s="165" t="s">
        <v>233</v>
      </c>
      <c r="C18" s="166">
        <v>6000000</v>
      </c>
      <c r="D18" s="166">
        <v>6000000</v>
      </c>
      <c r="E18" s="166">
        <v>3756221.52</v>
      </c>
      <c r="F18" s="166">
        <v>9197176.5199999996</v>
      </c>
    </row>
    <row r="19" spans="1:6" ht="19.5">
      <c r="A19" s="195" t="s">
        <v>387</v>
      </c>
      <c r="B19" s="165" t="s">
        <v>234</v>
      </c>
      <c r="C19" s="166">
        <v>0</v>
      </c>
      <c r="D19" s="166">
        <v>0</v>
      </c>
      <c r="E19" s="166">
        <v>0</v>
      </c>
      <c r="F19" s="166">
        <v>3372210.11</v>
      </c>
    </row>
    <row r="20" spans="1:6" ht="19.5">
      <c r="A20" s="195" t="s">
        <v>388</v>
      </c>
      <c r="B20" s="165" t="s">
        <v>235</v>
      </c>
      <c r="C20" s="166"/>
      <c r="D20" s="166"/>
      <c r="E20" s="166">
        <v>0</v>
      </c>
      <c r="F20" s="166">
        <v>0</v>
      </c>
    </row>
    <row r="21" spans="1:6" ht="19.5">
      <c r="A21" s="195" t="s">
        <v>389</v>
      </c>
      <c r="B21" s="165" t="s">
        <v>236</v>
      </c>
      <c r="C21" s="166">
        <v>0</v>
      </c>
      <c r="D21" s="166">
        <v>0</v>
      </c>
      <c r="E21" s="166"/>
      <c r="F21" s="166">
        <v>3606189.44</v>
      </c>
    </row>
    <row r="22" spans="1:6" ht="19.5">
      <c r="A22" s="195" t="s">
        <v>390</v>
      </c>
      <c r="B22" s="165" t="s">
        <v>237</v>
      </c>
      <c r="C22" s="166">
        <v>40300000</v>
      </c>
      <c r="D22" s="166">
        <v>40300000</v>
      </c>
      <c r="E22" s="166">
        <v>30069376.16</v>
      </c>
      <c r="F22" s="166">
        <v>40172501.640000001</v>
      </c>
    </row>
    <row r="23" spans="1:6" ht="19.5">
      <c r="A23" s="195" t="s">
        <v>391</v>
      </c>
      <c r="B23" s="165" t="s">
        <v>238</v>
      </c>
      <c r="C23" s="166">
        <v>45000000</v>
      </c>
      <c r="D23" s="166">
        <v>45000000</v>
      </c>
      <c r="E23" s="166">
        <v>33635419.130000003</v>
      </c>
      <c r="F23" s="166">
        <v>44547273.719999999</v>
      </c>
    </row>
    <row r="24" spans="1:6" ht="19.5">
      <c r="A24" s="195" t="s">
        <v>430</v>
      </c>
      <c r="B24" s="165" t="s">
        <v>431</v>
      </c>
      <c r="C24" s="166"/>
      <c r="D24" s="166"/>
      <c r="E24" s="166">
        <v>0</v>
      </c>
      <c r="F24" s="166">
        <v>0</v>
      </c>
    </row>
    <row r="25" spans="1:6" ht="19.5">
      <c r="A25" s="195"/>
      <c r="B25" s="165"/>
      <c r="C25" s="166"/>
      <c r="D25" s="166"/>
      <c r="E25" s="166"/>
      <c r="F25" s="166"/>
    </row>
    <row r="26" spans="1:6" ht="20.25">
      <c r="A26" s="311">
        <v>21020200</v>
      </c>
      <c r="B26" s="178" t="s">
        <v>239</v>
      </c>
      <c r="C26" s="197">
        <v>1199221093</v>
      </c>
      <c r="D26" s="197">
        <v>1199221093</v>
      </c>
      <c r="E26" s="166">
        <v>0</v>
      </c>
      <c r="F26" s="168">
        <v>0</v>
      </c>
    </row>
    <row r="27" spans="1:6" ht="19.5">
      <c r="A27" s="195"/>
      <c r="B27" s="165"/>
      <c r="C27" s="166"/>
      <c r="D27" s="166"/>
      <c r="E27" s="166"/>
      <c r="F27" s="166"/>
    </row>
    <row r="28" spans="1:6" ht="19.5">
      <c r="A28" s="195">
        <v>22020202</v>
      </c>
      <c r="B28" s="165" t="s">
        <v>240</v>
      </c>
      <c r="C28" s="166">
        <v>1199221093</v>
      </c>
      <c r="D28" s="166">
        <v>1199221093</v>
      </c>
      <c r="E28" s="166">
        <v>0</v>
      </c>
      <c r="F28" s="166">
        <v>0</v>
      </c>
    </row>
    <row r="29" spans="1:6" ht="19.5">
      <c r="A29" s="195"/>
      <c r="B29" s="165"/>
      <c r="C29" s="166"/>
      <c r="D29" s="166"/>
      <c r="E29" s="166"/>
      <c r="F29" s="166"/>
    </row>
    <row r="30" spans="1:6" ht="20.25">
      <c r="A30" s="311">
        <v>22010100</v>
      </c>
      <c r="B30" s="178" t="s">
        <v>241</v>
      </c>
      <c r="C30" s="168">
        <f>SUM(C32:C34)</f>
        <v>4199480729</v>
      </c>
      <c r="D30" s="168">
        <f>SUM(D32:D34)</f>
        <v>4199480729</v>
      </c>
      <c r="E30" s="168">
        <f>SUM(E32:E34)</f>
        <v>3774173065.3899999</v>
      </c>
      <c r="F30" s="168">
        <f>SUM(F32:F34)</f>
        <v>4544307172.8299999</v>
      </c>
    </row>
    <row r="31" spans="1:6" ht="19.5">
      <c r="A31" s="195"/>
      <c r="B31" s="165"/>
      <c r="C31" s="166"/>
      <c r="D31" s="166"/>
      <c r="E31" s="166"/>
      <c r="F31" s="166"/>
    </row>
    <row r="32" spans="1:6" ht="19.5">
      <c r="A32" s="195">
        <v>22010101</v>
      </c>
      <c r="B32" s="165" t="s">
        <v>242</v>
      </c>
      <c r="C32" s="166">
        <v>799480729</v>
      </c>
      <c r="D32" s="166">
        <v>799480729</v>
      </c>
      <c r="E32" s="166">
        <v>540000000</v>
      </c>
      <c r="F32" s="166">
        <v>748966039.20000005</v>
      </c>
    </row>
    <row r="33" spans="1:6" ht="19.5">
      <c r="A33" s="195">
        <v>22010102</v>
      </c>
      <c r="B33" s="165" t="s">
        <v>243</v>
      </c>
      <c r="C33" s="166">
        <v>3400000000</v>
      </c>
      <c r="D33" s="166">
        <v>3400000000</v>
      </c>
      <c r="E33" s="166">
        <v>3234173065.3899999</v>
      </c>
      <c r="F33" s="166">
        <v>3795341133.6300001</v>
      </c>
    </row>
    <row r="34" spans="1:6" ht="19.5">
      <c r="A34" s="195">
        <v>22010104</v>
      </c>
      <c r="B34" s="165" t="s">
        <v>244</v>
      </c>
      <c r="C34" s="166">
        <v>0</v>
      </c>
      <c r="D34" s="166">
        <v>0</v>
      </c>
      <c r="E34" s="166">
        <v>0</v>
      </c>
      <c r="F34" s="166">
        <v>0</v>
      </c>
    </row>
    <row r="35" spans="1:6" ht="19.5">
      <c r="A35" s="195"/>
      <c r="B35" s="165"/>
      <c r="C35" s="166"/>
      <c r="D35" s="166"/>
      <c r="E35" s="166"/>
      <c r="F35" s="166"/>
    </row>
    <row r="36" spans="1:6" ht="20.25">
      <c r="A36" s="311">
        <v>22060000</v>
      </c>
      <c r="B36" s="178" t="s">
        <v>245</v>
      </c>
      <c r="C36" s="168">
        <f>SUM(C38+C42)</f>
        <v>7475896146</v>
      </c>
      <c r="D36" s="168">
        <f>SUM(D38+D42)</f>
        <v>13715896146</v>
      </c>
      <c r="E36" s="168">
        <f>SUM(E38+E42)</f>
        <v>12529703667.660002</v>
      </c>
      <c r="F36" s="168">
        <f>SUM(F38+F42)</f>
        <v>14082112768.380001</v>
      </c>
    </row>
    <row r="37" spans="1:6" ht="19.5">
      <c r="A37" s="195"/>
      <c r="B37" s="165"/>
      <c r="C37" s="166"/>
      <c r="D37" s="166"/>
      <c r="E37" s="166"/>
      <c r="F37" s="166"/>
    </row>
    <row r="38" spans="1:6" ht="20.25">
      <c r="A38" s="311">
        <v>22060100</v>
      </c>
      <c r="B38" s="178" t="s">
        <v>432</v>
      </c>
      <c r="C38" s="168">
        <f>C40</f>
        <v>159896146</v>
      </c>
      <c r="D38" s="168">
        <f>D40</f>
        <v>159896146</v>
      </c>
      <c r="E38" s="168">
        <f>E40</f>
        <v>367871306.42000002</v>
      </c>
      <c r="F38" s="168">
        <f>F40</f>
        <v>247876327.08000001</v>
      </c>
    </row>
    <row r="39" spans="1:6" ht="19.5">
      <c r="A39" s="195"/>
      <c r="B39" s="165"/>
      <c r="C39" s="166"/>
      <c r="D39" s="166"/>
      <c r="E39" s="166"/>
      <c r="F39" s="166"/>
    </row>
    <row r="40" spans="1:6" ht="19.5">
      <c r="A40" s="195">
        <v>22060102</v>
      </c>
      <c r="B40" s="165" t="s">
        <v>435</v>
      </c>
      <c r="C40" s="166">
        <v>159896146</v>
      </c>
      <c r="D40" s="166">
        <v>159896146</v>
      </c>
      <c r="E40" s="166">
        <v>367871306.42000002</v>
      </c>
      <c r="F40" s="166">
        <v>247876327.08000001</v>
      </c>
    </row>
    <row r="41" spans="1:6" ht="19.5">
      <c r="A41" s="195"/>
      <c r="B41" s="165"/>
      <c r="C41" s="166"/>
      <c r="D41" s="166"/>
      <c r="E41" s="166"/>
      <c r="F41" s="166"/>
    </row>
    <row r="42" spans="1:6" ht="20.25">
      <c r="A42" s="311">
        <v>22060200</v>
      </c>
      <c r="B42" s="178" t="s">
        <v>433</v>
      </c>
      <c r="C42" s="168">
        <f>SUM(C44:C48)</f>
        <v>7316000000</v>
      </c>
      <c r="D42" s="168">
        <f>SUM(D44:D48)</f>
        <v>13556000000</v>
      </c>
      <c r="E42" s="168">
        <f>SUM(E44:E48)</f>
        <v>12161832361.240002</v>
      </c>
      <c r="F42" s="168">
        <f>SUM(F44:F48)</f>
        <v>13834236441.300001</v>
      </c>
    </row>
    <row r="43" spans="1:6" ht="19.5">
      <c r="A43" s="195"/>
      <c r="B43" s="165"/>
      <c r="C43" s="166"/>
      <c r="D43" s="166"/>
      <c r="E43" s="166"/>
      <c r="F43" s="166"/>
    </row>
    <row r="44" spans="1:6" ht="19.5">
      <c r="A44" s="195">
        <v>22060201</v>
      </c>
      <c r="B44" s="165" t="s">
        <v>246</v>
      </c>
      <c r="C44" s="166"/>
      <c r="D44" s="166">
        <v>6240000000</v>
      </c>
      <c r="E44" s="166">
        <v>5200000000</v>
      </c>
      <c r="F44" s="166">
        <v>6240000000</v>
      </c>
    </row>
    <row r="45" spans="1:6" ht="19.5">
      <c r="A45" s="195">
        <v>22060202</v>
      </c>
      <c r="B45" s="165" t="s">
        <v>434</v>
      </c>
      <c r="C45" s="166">
        <v>4716000000</v>
      </c>
      <c r="D45" s="166">
        <v>4716000000</v>
      </c>
      <c r="E45" s="166">
        <v>4993470297.4499998</v>
      </c>
      <c r="F45" s="166">
        <v>7248331348.04</v>
      </c>
    </row>
    <row r="46" spans="1:6" ht="19.5">
      <c r="A46" s="195">
        <v>22060203</v>
      </c>
      <c r="B46" s="165" t="s">
        <v>247</v>
      </c>
      <c r="C46" s="166">
        <v>0</v>
      </c>
      <c r="D46" s="166">
        <v>0</v>
      </c>
      <c r="E46" s="166">
        <v>0</v>
      </c>
      <c r="F46" s="166">
        <v>0</v>
      </c>
    </row>
    <row r="47" spans="1:6" ht="19.5">
      <c r="A47" s="195">
        <v>22060204</v>
      </c>
      <c r="B47" s="165" t="s">
        <v>248</v>
      </c>
      <c r="C47" s="166">
        <v>2600000000</v>
      </c>
      <c r="D47" s="166">
        <v>2600000000</v>
      </c>
      <c r="E47" s="166">
        <v>1968362063.79</v>
      </c>
      <c r="F47" s="166">
        <v>275353587.12</v>
      </c>
    </row>
    <row r="48" spans="1:6" ht="19.5">
      <c r="A48" s="195">
        <v>22060205</v>
      </c>
      <c r="B48" s="165" t="s">
        <v>249</v>
      </c>
      <c r="C48" s="166">
        <v>0</v>
      </c>
      <c r="D48" s="166">
        <v>0</v>
      </c>
      <c r="E48" s="166">
        <v>0</v>
      </c>
      <c r="F48" s="166">
        <v>70551506.140000001</v>
      </c>
    </row>
    <row r="49" spans="1:6" ht="19.5">
      <c r="A49" s="165"/>
      <c r="B49" s="165"/>
      <c r="C49" s="166"/>
      <c r="D49" s="166"/>
      <c r="E49" s="166"/>
      <c r="F49" s="166"/>
    </row>
    <row r="50" spans="1:6" ht="20.25">
      <c r="A50" s="165"/>
      <c r="B50" s="167" t="s">
        <v>320</v>
      </c>
      <c r="C50" s="168">
        <f>C15+C30+C26+C38+C42</f>
        <v>12989897968</v>
      </c>
      <c r="D50" s="168">
        <f>D15+D30+D26+D38+D42</f>
        <v>19229897968</v>
      </c>
      <c r="E50" s="168">
        <f>E15+E30+E26+E38+E42</f>
        <v>16388508773.950001</v>
      </c>
      <c r="F50" s="168">
        <f>F15+F30+F26+F38+F42</f>
        <v>18750853803.889999</v>
      </c>
    </row>
    <row r="51" spans="1:6">
      <c r="C51" s="36"/>
      <c r="F51" s="12"/>
    </row>
    <row r="52" spans="1:6">
      <c r="F52" s="12"/>
    </row>
  </sheetData>
  <mergeCells count="5">
    <mergeCell ref="A1:F1"/>
    <mergeCell ref="A2:F2"/>
    <mergeCell ref="A5:F5"/>
    <mergeCell ref="A7:F7"/>
    <mergeCell ref="A8:E8"/>
  </mergeCells>
  <pageMargins left="0.7" right="0.7" top="0.75" bottom="0.75" header="0.3" footer="0.3"/>
  <pageSetup scale="48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70" zoomScaleSheetLayoutView="70" workbookViewId="0">
      <selection activeCell="A7" sqref="A7:F7"/>
    </sheetView>
  </sheetViews>
  <sheetFormatPr defaultRowHeight="15"/>
  <cols>
    <col min="1" max="1" width="23.5703125" style="117" customWidth="1"/>
    <col min="2" max="2" width="126.140625" customWidth="1"/>
    <col min="3" max="3" width="27.140625" customWidth="1"/>
    <col min="4" max="4" width="27.42578125" customWidth="1"/>
    <col min="5" max="5" width="28.42578125" customWidth="1"/>
    <col min="6" max="6" width="23.42578125" bestFit="1" customWidth="1"/>
  </cols>
  <sheetData>
    <row r="1" spans="1:6" ht="20.25">
      <c r="A1" s="401"/>
      <c r="B1" s="401"/>
      <c r="C1" s="401"/>
      <c r="D1" s="401"/>
      <c r="E1" s="401"/>
      <c r="F1" s="401"/>
    </row>
    <row r="2" spans="1:6" ht="48.75">
      <c r="A2" s="394" t="s">
        <v>724</v>
      </c>
      <c r="B2" s="394"/>
      <c r="C2" s="394"/>
      <c r="D2" s="394"/>
      <c r="E2" s="394"/>
      <c r="F2" s="394"/>
    </row>
    <row r="3" spans="1:6" ht="20.25">
      <c r="A3" s="252"/>
      <c r="B3" s="252"/>
      <c r="C3" s="252"/>
      <c r="D3" s="252"/>
      <c r="E3" s="252"/>
      <c r="F3" s="252"/>
    </row>
    <row r="4" spans="1:6" ht="19.5">
      <c r="A4" s="253"/>
      <c r="B4" s="169"/>
      <c r="C4" s="169"/>
      <c r="D4" s="169"/>
      <c r="E4" s="169"/>
      <c r="F4" s="169"/>
    </row>
    <row r="5" spans="1:6" ht="20.25">
      <c r="A5" s="393" t="s">
        <v>676</v>
      </c>
      <c r="B5" s="393"/>
      <c r="C5" s="393"/>
      <c r="D5" s="393"/>
      <c r="E5" s="393"/>
      <c r="F5" s="393"/>
    </row>
    <row r="6" spans="1:6" ht="20.25">
      <c r="A6" s="252" t="s">
        <v>1</v>
      </c>
      <c r="B6" s="172" t="s">
        <v>514</v>
      </c>
      <c r="C6" s="172"/>
      <c r="D6" s="358"/>
      <c r="E6" s="173"/>
      <c r="F6" s="171"/>
    </row>
    <row r="7" spans="1:6" ht="20.25">
      <c r="A7" s="393" t="s">
        <v>677</v>
      </c>
      <c r="B7" s="393"/>
      <c r="C7" s="393"/>
      <c r="D7" s="393"/>
      <c r="E7" s="393"/>
      <c r="F7" s="393"/>
    </row>
    <row r="8" spans="1:6" ht="20.25">
      <c r="A8" s="393" t="s">
        <v>195</v>
      </c>
      <c r="B8" s="393"/>
      <c r="C8" s="393"/>
      <c r="D8" s="393"/>
      <c r="E8" s="393"/>
      <c r="F8" s="171"/>
    </row>
    <row r="9" spans="1:6" ht="19.5">
      <c r="A9" s="253"/>
      <c r="B9" s="169"/>
      <c r="C9" s="169"/>
      <c r="D9" s="169"/>
      <c r="E9" s="169"/>
      <c r="F9" s="169"/>
    </row>
    <row r="10" spans="1:6" ht="60.75">
      <c r="A10" s="242" t="s">
        <v>3</v>
      </c>
      <c r="B10" s="242" t="s">
        <v>256</v>
      </c>
      <c r="C10" s="250" t="s">
        <v>438</v>
      </c>
      <c r="D10" s="250" t="s">
        <v>436</v>
      </c>
      <c r="E10" s="271" t="s">
        <v>437</v>
      </c>
      <c r="F10" s="250" t="s">
        <v>437</v>
      </c>
    </row>
    <row r="11" spans="1:6" ht="20.25">
      <c r="A11" s="244"/>
      <c r="B11" s="241"/>
      <c r="C11" s="242">
        <v>2017</v>
      </c>
      <c r="D11" s="242">
        <v>2016</v>
      </c>
      <c r="E11" s="243" t="s">
        <v>807</v>
      </c>
      <c r="F11" s="242">
        <v>2015</v>
      </c>
    </row>
    <row r="12" spans="1:6" ht="20.25">
      <c r="A12" s="254"/>
      <c r="B12" s="165"/>
      <c r="C12" s="178"/>
      <c r="D12" s="178"/>
      <c r="E12" s="167"/>
      <c r="F12" s="178"/>
    </row>
    <row r="13" spans="1:6" ht="20.25">
      <c r="A13" s="178">
        <v>42030102</v>
      </c>
      <c r="B13" s="178" t="s">
        <v>674</v>
      </c>
      <c r="C13" s="263">
        <f>C15</f>
        <v>1000000000</v>
      </c>
      <c r="D13" s="263">
        <f>D15</f>
        <v>9000000000</v>
      </c>
      <c r="E13" s="360">
        <f>E15</f>
        <v>4877119507</v>
      </c>
      <c r="F13" s="261"/>
    </row>
    <row r="14" spans="1:6" ht="19.5">
      <c r="A14" s="254"/>
      <c r="B14" s="165"/>
      <c r="C14" s="165"/>
      <c r="D14" s="165"/>
      <c r="E14" s="165"/>
      <c r="F14" s="262"/>
    </row>
    <row r="15" spans="1:6" ht="20.25">
      <c r="A15" s="178">
        <v>42030102</v>
      </c>
      <c r="B15" s="180" t="s">
        <v>462</v>
      </c>
      <c r="C15" s="166">
        <v>1000000000</v>
      </c>
      <c r="D15" s="166">
        <v>9000000000</v>
      </c>
      <c r="E15" s="166">
        <v>4877119507</v>
      </c>
      <c r="F15" s="262"/>
    </row>
    <row r="16" spans="1:6" ht="19.5">
      <c r="A16" s="254" t="s">
        <v>385</v>
      </c>
      <c r="B16" s="165" t="s">
        <v>675</v>
      </c>
      <c r="C16" s="165"/>
      <c r="D16" s="165"/>
      <c r="E16" s="165"/>
      <c r="F16" s="262"/>
    </row>
    <row r="17" spans="1:6" ht="19.5">
      <c r="A17" s="254"/>
      <c r="B17" s="165"/>
      <c r="C17" s="165"/>
      <c r="D17" s="165"/>
      <c r="E17" s="165"/>
      <c r="F17" s="165"/>
    </row>
    <row r="18" spans="1:6" ht="19.5">
      <c r="A18" s="254"/>
      <c r="B18" s="165"/>
      <c r="C18" s="165"/>
      <c r="D18" s="165"/>
      <c r="E18" s="165"/>
      <c r="F18" s="165"/>
    </row>
    <row r="19" spans="1:6" s="54" customFormat="1" ht="20.25">
      <c r="A19" s="178"/>
      <c r="B19" s="178" t="s">
        <v>320</v>
      </c>
      <c r="C19" s="263">
        <f>C13+C18</f>
        <v>1000000000</v>
      </c>
      <c r="D19" s="263">
        <f>D13+D18</f>
        <v>9000000000</v>
      </c>
      <c r="E19" s="263">
        <f>E13+E18</f>
        <v>4877119507</v>
      </c>
      <c r="F19" s="261">
        <f>F13+F18</f>
        <v>0</v>
      </c>
    </row>
  </sheetData>
  <mergeCells count="5">
    <mergeCell ref="A1:F1"/>
    <mergeCell ref="A2:F2"/>
    <mergeCell ref="A5:F5"/>
    <mergeCell ref="A7:F7"/>
    <mergeCell ref="A8:E8"/>
  </mergeCells>
  <printOptions horizontalCentered="1" verticalCentered="1"/>
  <pageMargins left="0.7" right="0.7" top="0.75" bottom="0.75" header="0.3" footer="0.3"/>
  <pageSetup paperSize="9" scale="51" orientation="landscape" r:id="rId1"/>
  <headerFooter>
    <oddFooter>&amp;R&amp;16Page 39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="70" zoomScaleSheetLayoutView="70" workbookViewId="0">
      <selection activeCell="B15" sqref="B15"/>
    </sheetView>
  </sheetViews>
  <sheetFormatPr defaultRowHeight="15"/>
  <cols>
    <col min="1" max="1" width="22.7109375" customWidth="1"/>
    <col min="2" max="2" width="114.42578125" customWidth="1"/>
    <col min="3" max="3" width="32.5703125" customWidth="1"/>
    <col min="4" max="4" width="31" customWidth="1"/>
    <col min="5" max="5" width="31.28515625" customWidth="1"/>
    <col min="6" max="6" width="23.7109375" customWidth="1"/>
  </cols>
  <sheetData>
    <row r="1" spans="1:6" ht="20.25">
      <c r="A1" s="401"/>
      <c r="B1" s="401"/>
      <c r="C1" s="401"/>
      <c r="D1" s="401"/>
      <c r="E1" s="401"/>
      <c r="F1" s="401"/>
    </row>
    <row r="2" spans="1:6" ht="48.75">
      <c r="A2" s="394" t="s">
        <v>724</v>
      </c>
      <c r="B2" s="394"/>
      <c r="C2" s="394"/>
      <c r="D2" s="394"/>
      <c r="E2" s="394"/>
      <c r="F2" s="394"/>
    </row>
    <row r="3" spans="1:6" ht="20.25">
      <c r="A3" s="252"/>
      <c r="B3" s="252"/>
      <c r="C3" s="252"/>
      <c r="D3" s="252"/>
      <c r="E3" s="252"/>
      <c r="F3" s="252"/>
    </row>
    <row r="4" spans="1:6" ht="19.5">
      <c r="A4" s="169"/>
      <c r="B4" s="169"/>
      <c r="C4" s="169"/>
      <c r="D4" s="169"/>
      <c r="E4" s="169"/>
      <c r="F4" s="169"/>
    </row>
    <row r="5" spans="1:6" ht="20.25">
      <c r="A5" s="393" t="s">
        <v>251</v>
      </c>
      <c r="B5" s="393"/>
      <c r="C5" s="393"/>
      <c r="D5" s="393"/>
      <c r="E5" s="393"/>
      <c r="F5" s="393"/>
    </row>
    <row r="6" spans="1:6" ht="20.25">
      <c r="A6" s="171" t="s">
        <v>1</v>
      </c>
      <c r="B6" s="172" t="s">
        <v>516</v>
      </c>
      <c r="C6" s="172"/>
      <c r="D6" s="171"/>
      <c r="E6" s="171"/>
      <c r="F6" s="171"/>
    </row>
    <row r="7" spans="1:6" ht="20.25">
      <c r="A7" s="393" t="s">
        <v>518</v>
      </c>
      <c r="B7" s="393"/>
      <c r="C7" s="393"/>
      <c r="D7" s="393"/>
      <c r="E7" s="393"/>
      <c r="F7" s="393"/>
    </row>
    <row r="8" spans="1:6" ht="20.25">
      <c r="A8" s="402" t="s">
        <v>517</v>
      </c>
      <c r="B8" s="402"/>
      <c r="C8" s="402"/>
      <c r="D8" s="402"/>
      <c r="E8" s="402"/>
      <c r="F8" s="171"/>
    </row>
    <row r="9" spans="1:6" ht="19.5">
      <c r="A9" s="169"/>
      <c r="B9" s="169"/>
      <c r="C9" s="169"/>
      <c r="D9" s="169"/>
      <c r="E9" s="169"/>
      <c r="F9" s="169"/>
    </row>
    <row r="10" spans="1:6" ht="60.75">
      <c r="A10" s="242" t="s">
        <v>3</v>
      </c>
      <c r="B10" s="242" t="s">
        <v>256</v>
      </c>
      <c r="C10" s="250" t="s">
        <v>826</v>
      </c>
      <c r="D10" s="250" t="s">
        <v>436</v>
      </c>
      <c r="E10" s="250" t="s">
        <v>437</v>
      </c>
      <c r="F10" s="250" t="s">
        <v>437</v>
      </c>
    </row>
    <row r="11" spans="1:6" ht="20.25">
      <c r="A11" s="241"/>
      <c r="B11" s="241"/>
      <c r="C11" s="250">
        <v>2017</v>
      </c>
      <c r="D11" s="250">
        <v>2016</v>
      </c>
      <c r="E11" s="244" t="s">
        <v>806</v>
      </c>
      <c r="F11" s="244">
        <v>2015</v>
      </c>
    </row>
    <row r="12" spans="1:6" s="363" customFormat="1" ht="20.25">
      <c r="A12" s="327"/>
      <c r="B12" s="327"/>
      <c r="C12" s="361"/>
      <c r="D12" s="361"/>
      <c r="E12" s="362"/>
      <c r="F12" s="362"/>
    </row>
    <row r="13" spans="1:6" ht="20.25">
      <c r="A13" s="189">
        <v>42030100</v>
      </c>
      <c r="B13" s="167" t="s">
        <v>712</v>
      </c>
      <c r="C13" s="263">
        <f>C15</f>
        <v>23325000000</v>
      </c>
      <c r="D13" s="263">
        <f>SUM(D16:D17)</f>
        <v>14900000000</v>
      </c>
      <c r="E13" s="263">
        <f>SUM(E16:E17)</f>
        <v>14755850000</v>
      </c>
      <c r="F13" s="261"/>
    </row>
    <row r="14" spans="1:6" ht="19.5">
      <c r="A14" s="165"/>
      <c r="B14" s="165"/>
      <c r="C14" s="165"/>
      <c r="D14" s="165"/>
      <c r="E14" s="165"/>
      <c r="F14" s="262"/>
    </row>
    <row r="15" spans="1:6" ht="19.5">
      <c r="A15" s="190">
        <v>42030102</v>
      </c>
      <c r="B15" s="180" t="s">
        <v>711</v>
      </c>
      <c r="C15" s="166">
        <f>SUM(C16:C19)</f>
        <v>23325000000</v>
      </c>
      <c r="D15" s="166">
        <f>SUM(D16:D19)</f>
        <v>14900000000</v>
      </c>
      <c r="E15" s="166">
        <f>SUM(E16:E19)</f>
        <v>14755850000</v>
      </c>
      <c r="F15" s="166">
        <f>SUM(F16:F19)</f>
        <v>0</v>
      </c>
    </row>
    <row r="16" spans="1:6" ht="19.5">
      <c r="A16" s="195" t="s">
        <v>385</v>
      </c>
      <c r="B16" s="165" t="s">
        <v>457</v>
      </c>
      <c r="C16" s="166">
        <v>22000000000</v>
      </c>
      <c r="D16" s="166">
        <v>14900000000</v>
      </c>
      <c r="E16" s="166">
        <v>14755850000</v>
      </c>
      <c r="F16" s="262"/>
    </row>
    <row r="17" spans="1:6" ht="19.5">
      <c r="A17" s="195" t="s">
        <v>386</v>
      </c>
      <c r="B17" s="165" t="s">
        <v>252</v>
      </c>
      <c r="C17" s="166">
        <v>500000000</v>
      </c>
      <c r="D17" s="166">
        <v>0</v>
      </c>
      <c r="E17" s="165">
        <v>0</v>
      </c>
      <c r="F17" s="262"/>
    </row>
    <row r="18" spans="1:6" ht="19.5">
      <c r="A18" s="165"/>
      <c r="B18" s="165" t="s">
        <v>791</v>
      </c>
      <c r="C18" s="166">
        <v>225000000</v>
      </c>
      <c r="D18" s="165"/>
      <c r="E18" s="165"/>
      <c r="F18" s="262"/>
    </row>
    <row r="19" spans="1:6" ht="19.5">
      <c r="A19" s="165"/>
      <c r="B19" s="165" t="s">
        <v>792</v>
      </c>
      <c r="C19" s="166">
        <v>600000000</v>
      </c>
      <c r="D19" s="165"/>
      <c r="E19" s="165"/>
      <c r="F19" s="262"/>
    </row>
    <row r="20" spans="1:6" ht="19.5">
      <c r="A20" s="165"/>
      <c r="B20" s="165"/>
      <c r="C20" s="166"/>
      <c r="D20" s="165"/>
      <c r="E20" s="165"/>
      <c r="F20" s="262"/>
    </row>
    <row r="21" spans="1:6" s="54" customFormat="1" ht="20.25">
      <c r="A21" s="167"/>
      <c r="B21" s="167" t="s">
        <v>320</v>
      </c>
      <c r="C21" s="263">
        <f>C13</f>
        <v>23325000000</v>
      </c>
      <c r="D21" s="263">
        <f>SUM(D13+D20)</f>
        <v>14900000000</v>
      </c>
      <c r="E21" s="263">
        <f>SUM(E13+E20)</f>
        <v>14755850000</v>
      </c>
      <c r="F21" s="261">
        <f>F13+F19</f>
        <v>0</v>
      </c>
    </row>
    <row r="22" spans="1:6">
      <c r="F22" s="12"/>
    </row>
    <row r="23" spans="1:6">
      <c r="F23" s="12"/>
    </row>
    <row r="24" spans="1:6">
      <c r="F24" s="12"/>
    </row>
    <row r="25" spans="1:6">
      <c r="F25" s="12"/>
    </row>
    <row r="26" spans="1:6">
      <c r="F26" s="12"/>
    </row>
    <row r="27" spans="1:6">
      <c r="F27" s="12"/>
    </row>
  </sheetData>
  <mergeCells count="5">
    <mergeCell ref="A1:F1"/>
    <mergeCell ref="A2:F2"/>
    <mergeCell ref="A5:F5"/>
    <mergeCell ref="A7:F7"/>
    <mergeCell ref="A8:E8"/>
  </mergeCells>
  <printOptions horizontalCentered="1" verticalCentered="1"/>
  <pageMargins left="0.7" right="0.7" top="0.75" bottom="0.75" header="0.3" footer="0.3"/>
  <pageSetup paperSize="9" scale="51" orientation="landscape" r:id="rId1"/>
  <headerFooter>
    <oddFooter>&amp;R&amp;16Page 40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89"/>
  <sheetViews>
    <sheetView view="pageBreakPreview" zoomScale="85" zoomScaleNormal="106" zoomScaleSheetLayoutView="85" workbookViewId="0">
      <pane ySplit="1" topLeftCell="A27" activePane="bottomLeft" state="frozen"/>
      <selection pane="bottomLeft" activeCell="D31" sqref="D31"/>
    </sheetView>
  </sheetViews>
  <sheetFormatPr defaultRowHeight="15"/>
  <cols>
    <col min="1" max="1" width="72.85546875" bestFit="1" customWidth="1"/>
    <col min="2" max="2" width="21.140625" bestFit="1" customWidth="1"/>
    <col min="3" max="3" width="21.7109375" customWidth="1"/>
    <col min="4" max="4" width="17.85546875" customWidth="1"/>
    <col min="5" max="5" width="17" customWidth="1"/>
    <col min="6" max="6" width="19.28515625" customWidth="1"/>
    <col min="7" max="7" width="15.85546875" customWidth="1"/>
    <col min="8" max="8" width="21.5703125" bestFit="1" customWidth="1"/>
    <col min="9" max="9" width="18.7109375" customWidth="1"/>
    <col min="10" max="10" width="24.85546875" bestFit="1" customWidth="1"/>
    <col min="11" max="11" width="21.28515625" customWidth="1"/>
    <col min="12" max="12" width="18.85546875" customWidth="1"/>
    <col min="13" max="13" width="17.85546875" customWidth="1"/>
    <col min="14" max="16" width="17" customWidth="1"/>
    <col min="17" max="17" width="17.42578125" customWidth="1"/>
  </cols>
  <sheetData>
    <row r="1" spans="1:17" s="69" customFormat="1" ht="93.75">
      <c r="A1" s="63" t="s">
        <v>281</v>
      </c>
      <c r="B1" s="63" t="s">
        <v>42</v>
      </c>
      <c r="C1" s="63" t="s">
        <v>6</v>
      </c>
      <c r="D1" s="63" t="s">
        <v>15</v>
      </c>
      <c r="E1" s="63" t="s">
        <v>85</v>
      </c>
      <c r="F1" s="63" t="s">
        <v>8</v>
      </c>
      <c r="G1" s="64" t="s">
        <v>24</v>
      </c>
      <c r="H1" s="64" t="s">
        <v>26</v>
      </c>
      <c r="I1" s="64" t="s">
        <v>322</v>
      </c>
      <c r="J1" s="45" t="s">
        <v>37</v>
      </c>
      <c r="K1" s="45" t="s">
        <v>321</v>
      </c>
      <c r="L1" s="45" t="s">
        <v>367</v>
      </c>
      <c r="M1" s="64" t="s">
        <v>323</v>
      </c>
      <c r="N1" s="64" t="s">
        <v>324</v>
      </c>
      <c r="O1" s="64" t="s">
        <v>162</v>
      </c>
      <c r="P1" s="64" t="s">
        <v>464</v>
      </c>
      <c r="Q1" s="64" t="s">
        <v>325</v>
      </c>
    </row>
    <row r="2" spans="1:17" s="2" customFormat="1" ht="20.25">
      <c r="A2" s="27" t="s">
        <v>282</v>
      </c>
      <c r="B2" s="20">
        <f>'Min. of Agriculture'!$F$12</f>
        <v>836500</v>
      </c>
      <c r="C2" s="88">
        <f>'Min. of Agriculture'!$F$17</f>
        <v>44490945.200000003</v>
      </c>
      <c r="D2" s="26">
        <f>'Min. of Agriculture'!$F$30</f>
        <v>1412463</v>
      </c>
      <c r="E2" s="26"/>
      <c r="F2" s="25">
        <f>'Min. of Agriculture'!$F$24</f>
        <v>235500</v>
      </c>
      <c r="M2" s="25"/>
      <c r="Q2" s="7"/>
    </row>
    <row r="3" spans="1:17" s="2" customFormat="1" ht="18.75">
      <c r="A3" s="27" t="s">
        <v>283</v>
      </c>
      <c r="C3" s="25">
        <f>'COLLEGE OF AGRICULTURE '!$F$13</f>
        <v>0</v>
      </c>
    </row>
    <row r="4" spans="1:17" s="2" customFormat="1" ht="18.75">
      <c r="A4" s="27" t="s">
        <v>284</v>
      </c>
      <c r="B4" s="25">
        <f>'MINISTRY OF YOUTHS &amp; SPORTS '!$F$14</f>
        <v>11804200</v>
      </c>
      <c r="C4" s="6">
        <f>'MINISTRY OF YOUTHS &amp; SPORTS '!$F$22</f>
        <v>0</v>
      </c>
      <c r="D4" s="25"/>
      <c r="E4" s="25"/>
    </row>
    <row r="5" spans="1:17" s="2" customFormat="1" ht="18.75">
      <c r="A5" s="27" t="s">
        <v>285</v>
      </c>
      <c r="D5" s="25">
        <f>'MINISTRY OF ARTS CULT.&amp;TOURISM'!$F$12</f>
        <v>2202500</v>
      </c>
      <c r="E5" s="25"/>
    </row>
    <row r="6" spans="1:17" s="2" customFormat="1" ht="18.75">
      <c r="A6" s="27" t="s">
        <v>286</v>
      </c>
      <c r="D6" s="25">
        <f>'EDO STATE ARTS COUNCIL'!$F$12</f>
        <v>175000</v>
      </c>
      <c r="E6" s="25"/>
    </row>
    <row r="7" spans="1:17" s="2" customFormat="1" ht="18.75">
      <c r="A7" s="27" t="s">
        <v>287</v>
      </c>
      <c r="C7" s="30">
        <f>'MINISTRY OF COMMERCE &amp; INDUSTRY'!$F$11</f>
        <v>41494348</v>
      </c>
      <c r="D7" s="25">
        <f>'MINISTRY OF COMMERCE &amp; INDUSTRY'!$F$21</f>
        <v>23000</v>
      </c>
      <c r="E7" s="25"/>
      <c r="G7" s="25">
        <f>'MINISTRY OF COMMERCE &amp; INDUSTRY'!$F$27</f>
        <v>150000</v>
      </c>
      <c r="H7" s="25">
        <f>'MINISTRY OF COMMERCE &amp; INDUSTRY'!$F$31</f>
        <v>2962084.78</v>
      </c>
      <c r="I7" s="25"/>
    </row>
    <row r="8" spans="1:17" s="2" customFormat="1" ht="18.75">
      <c r="A8" s="27" t="s">
        <v>288</v>
      </c>
      <c r="B8" s="30">
        <f>'INTERNAL REVENUE SERVICE'!$F$26</f>
        <v>171861600</v>
      </c>
      <c r="C8" s="25">
        <f>'INTERNAL REVENUE SERVICE'!$F$35</f>
        <v>242070470.57999998</v>
      </c>
      <c r="F8" s="25">
        <f>'INTERNAL REVENUE SERVICE'!$F$46</f>
        <v>307505988</v>
      </c>
      <c r="J8" s="30">
        <f>'INTERNAL REVENUE SERVICE'!$F$13</f>
        <v>16617164894.4</v>
      </c>
      <c r="K8" s="25"/>
      <c r="L8" s="25"/>
    </row>
    <row r="9" spans="1:17" s="2" customFormat="1" ht="18.75">
      <c r="A9" s="27" t="s">
        <v>290</v>
      </c>
      <c r="G9" s="25"/>
      <c r="H9" s="25">
        <f>'OFFICE OF THE AUDITOR GENERAL S'!$F$12</f>
        <v>12117781.25</v>
      </c>
      <c r="I9" s="25"/>
    </row>
    <row r="10" spans="1:17" s="2" customFormat="1" ht="18.75">
      <c r="A10" s="27" t="s">
        <v>291</v>
      </c>
      <c r="H10" s="25">
        <f>'OFFICE OF THE AUDITOR GENERAL L'!$F$11</f>
        <v>375000</v>
      </c>
      <c r="I10" s="25"/>
    </row>
    <row r="11" spans="1:17" s="2" customFormat="1" ht="18.75">
      <c r="A11" s="27" t="s">
        <v>292</v>
      </c>
      <c r="B11" s="25"/>
      <c r="C11" s="25">
        <f>'MINISTRY OF INFORMATION &amp; ORIEN'!$F$13</f>
        <v>11000</v>
      </c>
    </row>
    <row r="12" spans="1:17" s="2" customFormat="1" ht="18.75">
      <c r="A12" s="27" t="s">
        <v>293</v>
      </c>
      <c r="D12" s="25">
        <f>'EDO BROADCASTING SERVICE '!$F$12</f>
        <v>190637782.16999999</v>
      </c>
      <c r="E12" s="25"/>
    </row>
    <row r="13" spans="1:17" s="2" customFormat="1" ht="18.75">
      <c r="A13" s="60" t="s">
        <v>294</v>
      </c>
      <c r="D13" s="25">
        <f>'BENDEL NEWSPAPERS COMPANY'!$F$12</f>
        <v>46411885</v>
      </c>
      <c r="E13" s="25"/>
    </row>
    <row r="14" spans="1:17" s="2" customFormat="1" ht="18.75">
      <c r="A14" s="27" t="s">
        <v>375</v>
      </c>
      <c r="D14" s="25">
        <f>' GOVERNMENT PRINTING PRESS'!$F$12</f>
        <v>5000</v>
      </c>
      <c r="E14" s="25"/>
    </row>
    <row r="15" spans="1:17" s="2" customFormat="1" ht="18.75">
      <c r="A15" s="60" t="s">
        <v>296</v>
      </c>
      <c r="B15" s="25">
        <f>'MINISTRY OF HEALTH'!$F$12</f>
        <v>1065000</v>
      </c>
      <c r="C15" s="25">
        <f>'MINISTRY OF HEALTH'!$F$17</f>
        <v>26257000</v>
      </c>
      <c r="F15" s="25">
        <f>'MINISTRY OF HEALTH'!$F$31</f>
        <v>13098399.41</v>
      </c>
    </row>
    <row r="16" spans="1:17" s="2" customFormat="1" ht="18.75">
      <c r="A16" s="27" t="s">
        <v>297</v>
      </c>
      <c r="C16" s="37">
        <f>'HOSPITAL MANAGEMENT BOARD'!$F$12</f>
        <v>504336144.63</v>
      </c>
      <c r="D16" s="25"/>
      <c r="E16" s="25"/>
    </row>
    <row r="17" spans="1:16" s="2" customFormat="1" ht="18.75">
      <c r="A17" s="27" t="s">
        <v>376</v>
      </c>
      <c r="C17" s="25">
        <f>'MINISTRY OF WOMEN AFFAIRS &amp; SOC'!$F$12</f>
        <v>2132000</v>
      </c>
      <c r="D17" s="25">
        <f>'MINISTRY OF WOMEN AFFAIRS &amp; SOC'!$F$17</f>
        <v>29500</v>
      </c>
      <c r="E17" s="25"/>
    </row>
    <row r="18" spans="1:16" s="2" customFormat="1" ht="18.75">
      <c r="A18" s="27" t="s">
        <v>299</v>
      </c>
      <c r="C18" s="25">
        <f>'JUDICIARY- HIGH COURT'!$F$10</f>
        <v>136856111.36000001</v>
      </c>
      <c r="E18" s="25">
        <f>'JUDICIARY- HIGH COURT'!$F$15</f>
        <v>7185742</v>
      </c>
      <c r="F18" s="6">
        <f>'JUDICIARY- HIGH COURT'!$F$19</f>
        <v>30600</v>
      </c>
    </row>
    <row r="19" spans="1:16" s="2" customFormat="1" ht="39.950000000000003" customHeight="1">
      <c r="A19" s="27" t="s">
        <v>300</v>
      </c>
      <c r="C19" s="25">
        <f>'JUDICIARY- CUSTOMARY COURT'!$F$13</f>
        <v>0</v>
      </c>
      <c r="E19" s="25">
        <f>'JUDICIARY- CUSTOMARY COURT'!$F$17</f>
        <v>0</v>
      </c>
    </row>
    <row r="20" spans="1:16" s="2" customFormat="1" ht="39.950000000000003" customHeight="1">
      <c r="A20" s="60" t="s">
        <v>301</v>
      </c>
      <c r="C20" s="25">
        <f>'MINISTRY OF ENERGY AND WATER'!$F$12</f>
        <v>3630000</v>
      </c>
    </row>
    <row r="21" spans="1:16" s="2" customFormat="1" ht="39.950000000000003" customHeight="1">
      <c r="A21" s="27" t="s">
        <v>377</v>
      </c>
      <c r="C21" s="25">
        <f>'URBAN WATER BOARD'!$F$12</f>
        <v>1248690</v>
      </c>
      <c r="D21" s="25">
        <f>'URBAN WATER BOARD'!$F$18</f>
        <v>3502100</v>
      </c>
    </row>
    <row r="22" spans="1:16" s="2" customFormat="1" ht="39.950000000000003" customHeight="1">
      <c r="A22" s="27" t="s">
        <v>378</v>
      </c>
      <c r="C22" s="25">
        <f>'RURAL ELECTRICITY BOARD'!$F$12</f>
        <v>0</v>
      </c>
      <c r="F22" s="57">
        <f>'RURAL ELECTRICITY BOARD'!$F$17</f>
        <v>1100000</v>
      </c>
    </row>
    <row r="23" spans="1:16" s="2" customFormat="1" ht="39.950000000000003" customHeight="1">
      <c r="A23" s="27" t="s">
        <v>379</v>
      </c>
      <c r="C23" s="25">
        <f>'MINISTRY OF TRANSPORT'!$F$12</f>
        <v>3981000</v>
      </c>
      <c r="D23" s="25">
        <f>'MINISTRY OF TRANSPORT'!$F$18</f>
        <v>39313510</v>
      </c>
    </row>
    <row r="24" spans="1:16" s="2" customFormat="1" ht="39.950000000000003" customHeight="1">
      <c r="A24" s="27" t="s">
        <v>305</v>
      </c>
      <c r="D24" s="25"/>
    </row>
    <row r="25" spans="1:16" s="2" customFormat="1" ht="39.950000000000003" customHeight="1">
      <c r="A25" s="27" t="s">
        <v>306</v>
      </c>
      <c r="C25" s="25">
        <f>'MINISTRY OF LANDS AND SURVEYS'!$F$13</f>
        <v>276973412.30000001</v>
      </c>
      <c r="F25" s="25"/>
      <c r="M25" s="25">
        <f>'MINISTRY OF LANDS AND SURVEYS'!$F$29</f>
        <v>168290551.81999999</v>
      </c>
    </row>
    <row r="26" spans="1:16" s="2" customFormat="1" ht="39.950000000000003" customHeight="1">
      <c r="A26" s="27" t="s">
        <v>307</v>
      </c>
      <c r="C26" s="25">
        <f>'MINISTRY OF WORKS'!$F$12</f>
        <v>7220000</v>
      </c>
      <c r="D26" s="25">
        <f>'MINISTRY OF WORKS'!$F$27</f>
        <v>883000</v>
      </c>
      <c r="E26" s="6">
        <f>'MINISTRY OF WORKS'!$F$20</f>
        <v>28199000</v>
      </c>
      <c r="F26" s="25">
        <f>'MINISTRY OF WORKS'!$F$23</f>
        <v>0</v>
      </c>
    </row>
    <row r="27" spans="1:16" s="2" customFormat="1" ht="39.950000000000003" customHeight="1">
      <c r="A27" s="27" t="s">
        <v>380</v>
      </c>
      <c r="C27" s="25"/>
      <c r="F27" s="25"/>
    </row>
    <row r="28" spans="1:16" s="2" customFormat="1" ht="39.950000000000003" customHeight="1">
      <c r="A28" s="27" t="s">
        <v>308</v>
      </c>
      <c r="C28" s="25">
        <f>'MINISTRY OF BASIC EDUCATION'!$F$12</f>
        <v>0</v>
      </c>
      <c r="M28" s="30">
        <f>'MINISTRY OF BASIC EDUCATION'!$F$21</f>
        <v>0</v>
      </c>
      <c r="P28" s="57">
        <f>SUBEB!$F$12</f>
        <v>0</v>
      </c>
    </row>
    <row r="29" spans="1:16" s="2" customFormat="1" ht="39.950000000000003" customHeight="1">
      <c r="A29" s="27" t="s">
        <v>381</v>
      </c>
      <c r="C29" s="26">
        <f>'MIN. OF  EDUCATION'!$F$13</f>
        <v>110191980</v>
      </c>
      <c r="M29" s="25">
        <f>'MIN. OF  EDUCATION'!$F$22</f>
        <v>17974000</v>
      </c>
    </row>
    <row r="30" spans="1:16" s="2" customFormat="1" ht="39.950000000000003" customHeight="1">
      <c r="A30" s="27" t="s">
        <v>310</v>
      </c>
      <c r="C30" s="25">
        <f>' MINISTRY OF ENVIRONMENT'!$F$13</f>
        <v>55734257.560000002</v>
      </c>
      <c r="E30" s="25">
        <f>' MINISTRY OF ENVIRONMENT'!$F$22</f>
        <v>2000000</v>
      </c>
    </row>
    <row r="31" spans="1:16" s="2" customFormat="1" ht="39.950000000000003" customHeight="1">
      <c r="A31" s="27" t="s">
        <v>311</v>
      </c>
      <c r="B31" s="25"/>
      <c r="C31" s="25">
        <f>'WASTE MANAGEMENT BOARD'!$F$12</f>
        <v>59722981.119999997</v>
      </c>
      <c r="D31" s="25"/>
      <c r="E31" s="25">
        <f>'WASTE MANAGEMENT BOARD'!$F$18</f>
        <v>32767861.399999999</v>
      </c>
      <c r="F31" s="25">
        <f>'WASTE MANAGEMENT BOARD'!$F$26</f>
        <v>48800</v>
      </c>
    </row>
    <row r="32" spans="1:16" s="2" customFormat="1" ht="39.950000000000003" customHeight="1">
      <c r="A32" s="27" t="s">
        <v>312</v>
      </c>
      <c r="B32" s="25">
        <f>'FORESTRY MGT &amp; UTILISATION'!$F$13</f>
        <v>31758811</v>
      </c>
      <c r="C32" s="25">
        <f>'FORESTRY MGT &amp; UTILISATION'!$F$17</f>
        <v>130653141.97</v>
      </c>
      <c r="D32" s="25"/>
      <c r="E32" s="25">
        <f>'FORESTRY MGT &amp; UTILISATION'!$F$27</f>
        <v>81430050</v>
      </c>
    </row>
    <row r="33" spans="1:35" s="2" customFormat="1" ht="39.950000000000003" customHeight="1">
      <c r="A33" s="60" t="s">
        <v>630</v>
      </c>
      <c r="B33" s="57">
        <f>'MINISTRY OF EST &amp; SPECIAL DUTI.'!$F$13</f>
        <v>400000</v>
      </c>
      <c r="C33" s="25">
        <f>'MINISTRY OF EST &amp; SPECIAL DUTI.'!$F$18</f>
        <v>1820000</v>
      </c>
    </row>
    <row r="34" spans="1:35" s="2" customFormat="1" ht="39.950000000000003" customHeight="1">
      <c r="A34" s="60" t="s">
        <v>313</v>
      </c>
      <c r="C34" s="25">
        <f>'MINISTRY OF JUSTICE'!$F$14</f>
        <v>4035629.38</v>
      </c>
    </row>
    <row r="35" spans="1:35" s="2" customFormat="1" ht="39.950000000000003" customHeight="1">
      <c r="A35" s="27" t="s">
        <v>314</v>
      </c>
      <c r="C35" s="61">
        <f>'MINISTRY OF SOLID MINER,OIL&amp;GAS'!$F$13</f>
        <v>79309000</v>
      </c>
    </row>
    <row r="36" spans="1:35" s="2" customFormat="1" ht="39.950000000000003" customHeight="1">
      <c r="A36" s="27" t="s">
        <v>318</v>
      </c>
      <c r="C36" s="61">
        <f>'EDO DEV. &amp; PLANNING AUTHORITY'!$F$12</f>
        <v>0</v>
      </c>
      <c r="D36" s="7">
        <f>'EDO DEV. &amp; PLANNING AUTHORITY'!$F$24</f>
        <v>8295861.3200000003</v>
      </c>
      <c r="I36" s="25">
        <f>'EDO DEV. &amp; PLANNING AUTHORITY'!$F$34</f>
        <v>167075662.36000001</v>
      </c>
      <c r="M36" s="6">
        <f>'EDO DEV. &amp; PLANNING AUTHORITY'!$F$52</f>
        <v>17277913.300000001</v>
      </c>
    </row>
    <row r="37" spans="1:35" s="2" customFormat="1" ht="39.950000000000003" customHeight="1">
      <c r="A37" s="27" t="s">
        <v>315</v>
      </c>
      <c r="C37" s="61">
        <f>'HOUSING &amp; URBAN DEVELOPMENT'!$F$13</f>
        <v>354262108.92000002</v>
      </c>
      <c r="D37" s="6">
        <f>'HOUSING &amp; URBAN DEVELOPMENT'!$F$23</f>
        <v>519300</v>
      </c>
      <c r="I37" s="25"/>
    </row>
    <row r="38" spans="1:35" s="2" customFormat="1" ht="39.950000000000003" customHeight="1">
      <c r="A38" s="27" t="s">
        <v>316</v>
      </c>
      <c r="C38" s="25"/>
      <c r="E38" s="25"/>
    </row>
    <row r="39" spans="1:35" s="2" customFormat="1" ht="39.950000000000003" customHeight="1">
      <c r="A39" s="27" t="s">
        <v>382</v>
      </c>
      <c r="C39" s="61">
        <f>'EDO STATE LIAISON OFFICE, Abuja'!$F$13</f>
        <v>2269000</v>
      </c>
      <c r="D39" s="25"/>
    </row>
    <row r="40" spans="1:35" s="2" customFormat="1" ht="39.950000000000003" customHeight="1">
      <c r="A40" s="27" t="s">
        <v>627</v>
      </c>
      <c r="C40" s="61"/>
      <c r="D40" s="25"/>
    </row>
    <row r="41" spans="1:35" s="2" customFormat="1" ht="39.950000000000003" customHeight="1">
      <c r="A41" s="27" t="s">
        <v>319</v>
      </c>
      <c r="N41" s="7"/>
      <c r="O41" s="7">
        <f>'MINISTRY OF FINANCE'!$F$13</f>
        <v>3125286.9099999997</v>
      </c>
      <c r="P41" s="7"/>
    </row>
    <row r="42" spans="1:35" s="2" customFormat="1" ht="39.950000000000003" customHeight="1">
      <c r="A42" s="60" t="s">
        <v>326</v>
      </c>
      <c r="Q42" s="7"/>
    </row>
    <row r="43" spans="1:35" s="2" customFormat="1"/>
    <row r="44" spans="1:35" s="2" customFormat="1">
      <c r="A44" s="62" t="s">
        <v>320</v>
      </c>
      <c r="B44" s="7">
        <f t="shared" ref="B44:J44" si="0">SUM(B2:B42)</f>
        <v>217726111</v>
      </c>
      <c r="C44" s="7">
        <f t="shared" si="0"/>
        <v>2088699221.02</v>
      </c>
      <c r="D44" s="7">
        <f t="shared" si="0"/>
        <v>293410901.48999995</v>
      </c>
      <c r="E44" s="7">
        <f t="shared" si="0"/>
        <v>151582653.40000001</v>
      </c>
      <c r="F44" s="7">
        <f t="shared" si="0"/>
        <v>322019287.41000003</v>
      </c>
      <c r="G44" s="7">
        <f t="shared" si="0"/>
        <v>150000</v>
      </c>
      <c r="H44" s="7">
        <f t="shared" si="0"/>
        <v>15454866.029999999</v>
      </c>
      <c r="I44" s="7">
        <f t="shared" si="0"/>
        <v>167075662.36000001</v>
      </c>
      <c r="J44" s="7">
        <f t="shared" si="0"/>
        <v>16617164894.4</v>
      </c>
      <c r="K44" s="7"/>
      <c r="L44" s="7"/>
      <c r="M44" s="7">
        <f>SUM(M2:M43)</f>
        <v>203542465.12</v>
      </c>
      <c r="N44" s="7">
        <f>SUM(N2:N43)</f>
        <v>0</v>
      </c>
      <c r="O44" s="7">
        <f>SUM(O2:O43)</f>
        <v>3125286.9099999997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3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3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1:3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1:3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1:3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1:3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1:3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  <row r="53" spans="1:3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4" spans="1:3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1:3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spans="1:3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1:3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1:3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1:3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1:3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1:3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1:3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6" spans="1:35" ht="21">
      <c r="A86" s="41"/>
    </row>
    <row r="87" spans="1:35" ht="21">
      <c r="A87" s="41"/>
    </row>
    <row r="88" spans="1:35" ht="21">
      <c r="A88" s="41"/>
    </row>
    <row r="89" spans="1:35" ht="21">
      <c r="A89" s="41"/>
    </row>
  </sheetData>
  <pageMargins left="0.7" right="0.7" top="0.75" bottom="0.75" header="0.3" footer="0.3"/>
  <pageSetup paperSize="9" scale="34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="60" workbookViewId="0">
      <selection activeCell="B15" sqref="B15"/>
    </sheetView>
  </sheetViews>
  <sheetFormatPr defaultRowHeight="15"/>
  <cols>
    <col min="1" max="1" width="23.85546875" style="117" customWidth="1"/>
    <col min="2" max="2" width="123.140625" customWidth="1"/>
    <col min="3" max="4" width="29.7109375" customWidth="1"/>
    <col min="5" max="5" width="25.42578125" customWidth="1"/>
    <col min="6" max="6" width="26" customWidth="1"/>
  </cols>
  <sheetData>
    <row r="1" spans="1:6" ht="20.25">
      <c r="A1" s="401"/>
      <c r="B1" s="401"/>
      <c r="C1" s="401"/>
      <c r="D1" s="401"/>
      <c r="E1" s="401"/>
      <c r="F1" s="401"/>
    </row>
    <row r="2" spans="1:6" ht="48.75">
      <c r="A2" s="394" t="s">
        <v>724</v>
      </c>
      <c r="B2" s="394"/>
      <c r="C2" s="394"/>
      <c r="D2" s="394"/>
      <c r="E2" s="394"/>
      <c r="F2" s="394"/>
    </row>
    <row r="3" spans="1:6" ht="19.5">
      <c r="A3" s="253"/>
      <c r="B3" s="169"/>
      <c r="C3" s="169"/>
      <c r="D3" s="169"/>
      <c r="E3" s="169"/>
      <c r="F3" s="169"/>
    </row>
    <row r="4" spans="1:6" ht="19.5">
      <c r="A4" s="253"/>
      <c r="B4" s="169"/>
      <c r="C4" s="169"/>
      <c r="D4" s="169"/>
      <c r="E4" s="169"/>
      <c r="F4" s="169"/>
    </row>
    <row r="5" spans="1:6" ht="26.25" customHeight="1">
      <c r="A5" s="393" t="s">
        <v>253</v>
      </c>
      <c r="B5" s="393"/>
      <c r="C5" s="393"/>
      <c r="D5" s="393"/>
      <c r="E5" s="393"/>
      <c r="F5" s="393"/>
    </row>
    <row r="6" spans="1:6" ht="24" customHeight="1">
      <c r="A6" s="252" t="s">
        <v>1</v>
      </c>
      <c r="B6" s="172" t="s">
        <v>455</v>
      </c>
      <c r="C6" s="171"/>
      <c r="D6" s="171"/>
      <c r="E6" s="171"/>
      <c r="F6" s="171"/>
    </row>
    <row r="7" spans="1:6" ht="24" customHeight="1">
      <c r="A7" s="393" t="s">
        <v>519</v>
      </c>
      <c r="B7" s="393"/>
      <c r="C7" s="393"/>
      <c r="D7" s="393"/>
      <c r="E7" s="393"/>
      <c r="F7" s="393"/>
    </row>
    <row r="8" spans="1:6" ht="25.5" customHeight="1">
      <c r="A8" s="393" t="s">
        <v>456</v>
      </c>
      <c r="B8" s="393"/>
      <c r="C8" s="393"/>
      <c r="D8" s="393"/>
      <c r="E8" s="393"/>
      <c r="F8" s="171"/>
    </row>
    <row r="9" spans="1:6" ht="19.5">
      <c r="A9" s="253"/>
      <c r="B9" s="169"/>
      <c r="C9" s="169"/>
      <c r="D9" s="169"/>
      <c r="E9" s="169"/>
      <c r="F9" s="169"/>
    </row>
    <row r="10" spans="1:6" ht="49.5" customHeight="1">
      <c r="A10" s="342" t="s">
        <v>3</v>
      </c>
      <c r="B10" s="342" t="s">
        <v>256</v>
      </c>
      <c r="C10" s="174" t="s">
        <v>365</v>
      </c>
      <c r="D10" s="174" t="s">
        <v>365</v>
      </c>
      <c r="E10" s="174" t="s">
        <v>366</v>
      </c>
      <c r="F10" s="174" t="s">
        <v>366</v>
      </c>
    </row>
    <row r="11" spans="1:6" ht="20.25">
      <c r="A11" s="365"/>
      <c r="B11" s="341"/>
      <c r="C11" s="342">
        <v>2017</v>
      </c>
      <c r="D11" s="342">
        <v>2016</v>
      </c>
      <c r="E11" s="342" t="s">
        <v>819</v>
      </c>
      <c r="F11" s="342">
        <v>2015</v>
      </c>
    </row>
    <row r="12" spans="1:6" s="41" customFormat="1" ht="21">
      <c r="A12" s="254"/>
      <c r="B12" s="165"/>
      <c r="C12" s="254"/>
      <c r="D12" s="254"/>
      <c r="E12" s="165"/>
      <c r="F12" s="155"/>
    </row>
    <row r="13" spans="1:6" s="41" customFormat="1" ht="21">
      <c r="A13" s="178">
        <v>42030100</v>
      </c>
      <c r="B13" s="178" t="s">
        <v>710</v>
      </c>
      <c r="C13" s="168">
        <f>C15</f>
        <v>675000000</v>
      </c>
      <c r="D13" s="168">
        <f>SUM(D16:D21)</f>
        <v>368443037</v>
      </c>
      <c r="E13" s="165"/>
      <c r="F13" s="261"/>
    </row>
    <row r="14" spans="1:6" s="41" customFormat="1" ht="21">
      <c r="A14" s="254"/>
      <c r="B14" s="165"/>
      <c r="C14" s="165"/>
      <c r="D14" s="165"/>
      <c r="E14" s="165"/>
      <c r="F14" s="165"/>
    </row>
    <row r="15" spans="1:6" s="41" customFormat="1" ht="21">
      <c r="A15" s="254">
        <v>42030102</v>
      </c>
      <c r="B15" s="165" t="s">
        <v>711</v>
      </c>
      <c r="C15" s="263">
        <f>SUM(C16:C21)</f>
        <v>675000000</v>
      </c>
      <c r="D15" s="263">
        <f>SUM(D16:D21)</f>
        <v>368443037</v>
      </c>
      <c r="E15" s="165"/>
      <c r="F15" s="165"/>
    </row>
    <row r="16" spans="1:6" s="41" customFormat="1" ht="21">
      <c r="A16" s="254" t="s">
        <v>385</v>
      </c>
      <c r="B16" s="180" t="s">
        <v>255</v>
      </c>
      <c r="C16" s="166">
        <v>300000000</v>
      </c>
      <c r="D16" s="166">
        <v>0</v>
      </c>
      <c r="E16" s="165"/>
      <c r="F16" s="262"/>
    </row>
    <row r="17" spans="1:6" s="41" customFormat="1" ht="48.75" customHeight="1">
      <c r="A17" s="366" t="s">
        <v>386</v>
      </c>
      <c r="B17" s="180" t="s">
        <v>355</v>
      </c>
      <c r="C17" s="166">
        <v>0</v>
      </c>
      <c r="D17" s="166">
        <v>240043037</v>
      </c>
      <c r="E17" s="165"/>
      <c r="F17" s="165"/>
    </row>
    <row r="18" spans="1:6" s="41" customFormat="1" ht="21">
      <c r="A18" s="254" t="s">
        <v>387</v>
      </c>
      <c r="B18" s="165" t="s">
        <v>361</v>
      </c>
      <c r="C18" s="166">
        <v>375000000</v>
      </c>
      <c r="D18" s="166">
        <v>100000000</v>
      </c>
      <c r="E18" s="165"/>
      <c r="F18" s="165"/>
    </row>
    <row r="19" spans="1:6" s="41" customFormat="1" ht="21">
      <c r="A19" s="254" t="s">
        <v>388</v>
      </c>
      <c r="B19" s="165" t="s">
        <v>362</v>
      </c>
      <c r="C19" s="339"/>
      <c r="D19" s="339"/>
      <c r="E19" s="165"/>
      <c r="F19" s="165"/>
    </row>
    <row r="20" spans="1:6" s="41" customFormat="1" ht="21">
      <c r="A20" s="254" t="s">
        <v>389</v>
      </c>
      <c r="B20" s="165" t="s">
        <v>363</v>
      </c>
      <c r="C20" s="166">
        <v>0</v>
      </c>
      <c r="D20" s="166">
        <v>0</v>
      </c>
      <c r="E20" s="165"/>
      <c r="F20" s="165"/>
    </row>
    <row r="21" spans="1:6" s="41" customFormat="1" ht="21">
      <c r="A21" s="254" t="s">
        <v>390</v>
      </c>
      <c r="B21" s="165" t="s">
        <v>364</v>
      </c>
      <c r="C21" s="166">
        <v>0</v>
      </c>
      <c r="D21" s="166">
        <v>28400000</v>
      </c>
      <c r="E21" s="165"/>
      <c r="F21" s="165"/>
    </row>
    <row r="22" spans="1:6" s="41" customFormat="1" ht="21">
      <c r="A22" s="254"/>
      <c r="B22" s="165"/>
      <c r="C22" s="165"/>
      <c r="D22" s="165"/>
      <c r="E22" s="165"/>
      <c r="F22" s="165"/>
    </row>
    <row r="23" spans="1:6" s="41" customFormat="1" ht="21">
      <c r="A23" s="178"/>
      <c r="B23" s="189" t="s">
        <v>320</v>
      </c>
      <c r="C23" s="364">
        <f>C13+C22</f>
        <v>675000000</v>
      </c>
      <c r="D23" s="364">
        <f>D13+D22</f>
        <v>368443037</v>
      </c>
      <c r="E23" s="178"/>
      <c r="F23" s="178"/>
    </row>
    <row r="24" spans="1:6">
      <c r="C24" s="36"/>
      <c r="D24" s="36"/>
    </row>
    <row r="35" spans="3:4">
      <c r="C35" s="11"/>
      <c r="D35" s="11"/>
    </row>
  </sheetData>
  <mergeCells count="5">
    <mergeCell ref="A1:F1"/>
    <mergeCell ref="A2:F2"/>
    <mergeCell ref="A5:F5"/>
    <mergeCell ref="A7:F7"/>
    <mergeCell ref="A8:E8"/>
  </mergeCells>
  <printOptions horizontalCentered="1" verticalCentered="1"/>
  <pageMargins left="0.7" right="0.7" top="0.75" bottom="0.75" header="0.3" footer="0.3"/>
  <pageSetup paperSize="9" scale="50" orientation="landscape" r:id="rId1"/>
  <headerFooter>
    <oddFooter>&amp;R&amp;16Page 41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60" workbookViewId="0">
      <selection activeCell="B24" sqref="B24"/>
    </sheetView>
  </sheetViews>
  <sheetFormatPr defaultRowHeight="15"/>
  <cols>
    <col min="1" max="1" width="25.42578125" customWidth="1"/>
    <col min="2" max="2" width="94.140625" customWidth="1"/>
    <col min="3" max="3" width="27.28515625" customWidth="1"/>
    <col min="4" max="4" width="22.42578125" customWidth="1"/>
    <col min="5" max="5" width="18.5703125" customWidth="1"/>
    <col min="6" max="6" width="19.7109375" bestFit="1" customWidth="1"/>
  </cols>
  <sheetData>
    <row r="1" spans="1:6" ht="20.25">
      <c r="A1" s="401"/>
      <c r="B1" s="401"/>
      <c r="C1" s="401"/>
      <c r="D1" s="401"/>
      <c r="E1" s="401"/>
      <c r="F1" s="401"/>
    </row>
    <row r="2" spans="1:6" ht="48.75">
      <c r="A2" s="394" t="s">
        <v>725</v>
      </c>
      <c r="B2" s="394"/>
      <c r="C2" s="394"/>
      <c r="D2" s="394"/>
      <c r="E2" s="394"/>
      <c r="F2" s="394"/>
    </row>
    <row r="3" spans="1:6" ht="20.25">
      <c r="A3" s="252"/>
      <c r="B3" s="252"/>
      <c r="C3" s="252"/>
      <c r="D3" s="252"/>
      <c r="E3" s="252"/>
      <c r="F3" s="252"/>
    </row>
    <row r="4" spans="1:6" ht="19.5">
      <c r="A4" s="169"/>
      <c r="B4" s="169"/>
      <c r="C4" s="169"/>
      <c r="D4" s="169"/>
      <c r="E4" s="169"/>
      <c r="F4" s="169"/>
    </row>
    <row r="5" spans="1:6" ht="20.25">
      <c r="A5" s="393" t="s">
        <v>253</v>
      </c>
      <c r="B5" s="393"/>
      <c r="C5" s="393"/>
      <c r="D5" s="393"/>
      <c r="E5" s="393"/>
      <c r="F5" s="393"/>
    </row>
    <row r="6" spans="1:6" ht="20.25">
      <c r="A6" s="171" t="s">
        <v>1</v>
      </c>
      <c r="B6" s="172" t="s">
        <v>455</v>
      </c>
      <c r="C6" s="171"/>
      <c r="D6" s="171"/>
      <c r="E6" s="171"/>
      <c r="F6" s="171"/>
    </row>
    <row r="7" spans="1:6" ht="20.25">
      <c r="A7" s="393" t="s">
        <v>254</v>
      </c>
      <c r="B7" s="393"/>
      <c r="C7" s="393"/>
      <c r="D7" s="393"/>
      <c r="E7" s="393"/>
      <c r="F7" s="393"/>
    </row>
    <row r="8" spans="1:6" ht="20.25">
      <c r="A8" s="393" t="s">
        <v>456</v>
      </c>
      <c r="B8" s="393"/>
      <c r="C8" s="393"/>
      <c r="D8" s="393"/>
      <c r="E8" s="393"/>
      <c r="F8" s="171"/>
    </row>
    <row r="9" spans="1:6" ht="19.5">
      <c r="A9" s="169"/>
      <c r="B9" s="169"/>
      <c r="C9" s="169"/>
      <c r="D9" s="169"/>
      <c r="E9" s="169"/>
      <c r="F9" s="169"/>
    </row>
    <row r="10" spans="1:6" ht="55.5" customHeight="1">
      <c r="A10" s="342" t="s">
        <v>3</v>
      </c>
      <c r="B10" s="342" t="s">
        <v>5</v>
      </c>
      <c r="C10" s="174" t="s">
        <v>365</v>
      </c>
      <c r="D10" s="174" t="s">
        <v>365</v>
      </c>
      <c r="E10" s="174" t="s">
        <v>352</v>
      </c>
      <c r="F10" s="174" t="s">
        <v>352</v>
      </c>
    </row>
    <row r="11" spans="1:6" ht="20.25">
      <c r="A11" s="341"/>
      <c r="B11" s="341"/>
      <c r="C11" s="342">
        <v>2017</v>
      </c>
      <c r="D11" s="342">
        <v>2016</v>
      </c>
      <c r="E11" s="342">
        <v>2015</v>
      </c>
      <c r="F11" s="369" t="s">
        <v>659</v>
      </c>
    </row>
    <row r="12" spans="1:6" s="23" customFormat="1" ht="20.25">
      <c r="A12" s="189">
        <v>13020300</v>
      </c>
      <c r="B12" s="178" t="s">
        <v>257</v>
      </c>
      <c r="C12" s="168"/>
      <c r="D12" s="168">
        <f>SUM(D15:D23)</f>
        <v>0</v>
      </c>
      <c r="E12" s="165"/>
      <c r="F12" s="261"/>
    </row>
    <row r="13" spans="1:6" s="23" customFormat="1" ht="19.5">
      <c r="A13" s="165"/>
      <c r="B13" s="165"/>
      <c r="C13" s="165"/>
      <c r="D13" s="165"/>
      <c r="E13" s="165"/>
      <c r="F13" s="165"/>
    </row>
    <row r="14" spans="1:6" s="23" customFormat="1" ht="20.25">
      <c r="A14" s="190">
        <v>13020301</v>
      </c>
      <c r="B14" s="165" t="s">
        <v>706</v>
      </c>
      <c r="C14" s="168"/>
      <c r="D14" s="168">
        <f>SUM(D15:D23)</f>
        <v>0</v>
      </c>
      <c r="E14" s="165"/>
      <c r="F14" s="262"/>
    </row>
    <row r="15" spans="1:6" s="23" customFormat="1" ht="19.5">
      <c r="A15" s="195" t="s">
        <v>356</v>
      </c>
      <c r="B15" s="165" t="s">
        <v>359</v>
      </c>
      <c r="C15" s="166"/>
      <c r="D15" s="166"/>
      <c r="E15" s="165"/>
      <c r="F15" s="262"/>
    </row>
    <row r="16" spans="1:6" s="23" customFormat="1" ht="19.5">
      <c r="A16" s="195" t="s">
        <v>357</v>
      </c>
      <c r="B16" s="165" t="s">
        <v>360</v>
      </c>
      <c r="C16" s="165">
        <v>0</v>
      </c>
      <c r="D16" s="165">
        <v>0</v>
      </c>
      <c r="E16" s="165"/>
      <c r="F16" s="262"/>
    </row>
    <row r="17" spans="1:6" s="23" customFormat="1" ht="19.5">
      <c r="A17" s="195" t="s">
        <v>358</v>
      </c>
      <c r="B17" s="165" t="s">
        <v>401</v>
      </c>
      <c r="C17" s="165"/>
      <c r="D17" s="165"/>
      <c r="E17" s="165"/>
      <c r="F17" s="165"/>
    </row>
    <row r="18" spans="1:6" s="23" customFormat="1" ht="19.5">
      <c r="A18" s="195" t="s">
        <v>731</v>
      </c>
      <c r="B18" s="165" t="s">
        <v>732</v>
      </c>
      <c r="C18" s="166"/>
      <c r="D18" s="166"/>
      <c r="E18" s="165"/>
      <c r="F18" s="165"/>
    </row>
    <row r="19" spans="1:6" s="23" customFormat="1" ht="19.5">
      <c r="A19" s="195"/>
      <c r="B19" s="165"/>
      <c r="C19" s="166"/>
      <c r="D19" s="166"/>
      <c r="E19" s="165"/>
      <c r="F19" s="165"/>
    </row>
    <row r="20" spans="1:6" s="23" customFormat="1" ht="20.25">
      <c r="A20" s="195">
        <v>13020401</v>
      </c>
      <c r="B20" s="178" t="s">
        <v>258</v>
      </c>
      <c r="C20" s="168">
        <f>SUM(C22,C21)</f>
        <v>187700000</v>
      </c>
      <c r="D20" s="166"/>
      <c r="E20" s="165"/>
      <c r="F20" s="165"/>
    </row>
    <row r="21" spans="1:6" s="23" customFormat="1" ht="19.5">
      <c r="A21" s="195" t="s">
        <v>385</v>
      </c>
      <c r="B21" s="165" t="s">
        <v>797</v>
      </c>
      <c r="C21" s="166">
        <v>137700000</v>
      </c>
      <c r="D21" s="166"/>
      <c r="E21" s="165"/>
      <c r="F21" s="165"/>
    </row>
    <row r="22" spans="1:6" s="23" customFormat="1" ht="19.5">
      <c r="A22" s="195" t="s">
        <v>386</v>
      </c>
      <c r="B22" s="165" t="s">
        <v>798</v>
      </c>
      <c r="C22" s="166">
        <v>50000000</v>
      </c>
      <c r="D22" s="166"/>
      <c r="E22" s="165"/>
      <c r="F22" s="165"/>
    </row>
    <row r="23" spans="1:6" s="23" customFormat="1" ht="19.5">
      <c r="A23" s="195"/>
      <c r="B23" s="165"/>
      <c r="C23" s="166"/>
      <c r="D23" s="166"/>
      <c r="E23" s="165"/>
      <c r="F23" s="165"/>
    </row>
    <row r="24" spans="1:6" ht="19.5">
      <c r="A24" s="165"/>
      <c r="B24" s="165"/>
      <c r="C24" s="165"/>
      <c r="D24" s="165"/>
      <c r="E24" s="165"/>
      <c r="F24" s="262"/>
    </row>
    <row r="25" spans="1:6" ht="20.25">
      <c r="A25" s="165"/>
      <c r="B25" s="167" t="s">
        <v>320</v>
      </c>
      <c r="C25" s="263">
        <f>C12+C20</f>
        <v>187700000</v>
      </c>
      <c r="D25" s="263">
        <f>D12+D24</f>
        <v>0</v>
      </c>
      <c r="E25" s="165"/>
      <c r="F25" s="262"/>
    </row>
  </sheetData>
  <mergeCells count="5">
    <mergeCell ref="A1:F1"/>
    <mergeCell ref="A2:F2"/>
    <mergeCell ref="A5:F5"/>
    <mergeCell ref="A7:F7"/>
    <mergeCell ref="A8:E8"/>
  </mergeCells>
  <printOptions horizontalCentered="1" verticalCentered="1"/>
  <pageMargins left="0.7" right="0.7" top="0.75" bottom="0.75" header="0.3" footer="0.3"/>
  <pageSetup paperSize="9" scale="55" orientation="landscape" r:id="rId1"/>
  <headerFooter>
    <oddFooter>&amp;R&amp;16Page 42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F165"/>
  <sheetViews>
    <sheetView view="pageBreakPreview" topLeftCell="A7" zoomScale="73" zoomScaleSheetLayoutView="73" workbookViewId="0">
      <selection activeCell="E11" sqref="E11"/>
    </sheetView>
  </sheetViews>
  <sheetFormatPr defaultRowHeight="15"/>
  <cols>
    <col min="1" max="1" width="18.5703125" bestFit="1" customWidth="1"/>
    <col min="2" max="2" width="80.7109375" customWidth="1"/>
    <col min="3" max="3" width="38.140625" customWidth="1"/>
    <col min="4" max="4" width="34.85546875" customWidth="1"/>
    <col min="5" max="5" width="29.28515625" customWidth="1"/>
    <col min="6" max="6" width="28.28515625" customWidth="1"/>
  </cols>
  <sheetData>
    <row r="1" spans="1:6" ht="48.75">
      <c r="A1" s="394" t="s">
        <v>725</v>
      </c>
      <c r="B1" s="394"/>
      <c r="C1" s="394"/>
      <c r="D1" s="394"/>
      <c r="E1" s="394"/>
      <c r="F1" s="394"/>
    </row>
    <row r="2" spans="1:6" ht="20.25">
      <c r="A2" s="252"/>
      <c r="B2" s="252"/>
      <c r="C2" s="252"/>
      <c r="D2" s="252"/>
      <c r="E2" s="252"/>
      <c r="F2" s="252"/>
    </row>
    <row r="3" spans="1:6" ht="19.5">
      <c r="A3" s="169"/>
      <c r="B3" s="169"/>
      <c r="C3" s="169"/>
      <c r="D3" s="169"/>
      <c r="E3" s="169"/>
      <c r="F3" s="169"/>
    </row>
    <row r="4" spans="1:6" ht="20.25">
      <c r="A4" s="393" t="s">
        <v>520</v>
      </c>
      <c r="B4" s="393"/>
      <c r="C4" s="393"/>
      <c r="D4" s="393"/>
      <c r="E4" s="393"/>
      <c r="F4" s="393"/>
    </row>
    <row r="5" spans="1:6" ht="20.25">
      <c r="A5" s="171" t="s">
        <v>1</v>
      </c>
      <c r="B5" s="172" t="s">
        <v>454</v>
      </c>
      <c r="C5" s="172"/>
      <c r="D5" s="171"/>
      <c r="E5" s="171"/>
      <c r="F5" s="171"/>
    </row>
    <row r="6" spans="1:6" ht="20.25">
      <c r="A6" s="393" t="s">
        <v>521</v>
      </c>
      <c r="B6" s="393"/>
      <c r="C6" s="393"/>
      <c r="D6" s="393"/>
      <c r="E6" s="393"/>
      <c r="F6" s="393"/>
    </row>
    <row r="7" spans="1:6" ht="20.25">
      <c r="A7" s="393" t="s">
        <v>522</v>
      </c>
      <c r="B7" s="393"/>
      <c r="C7" s="393"/>
      <c r="D7" s="393"/>
      <c r="E7" s="393"/>
      <c r="F7" s="171"/>
    </row>
    <row r="8" spans="1:6" ht="19.5">
      <c r="A8" s="169"/>
      <c r="B8" s="169"/>
      <c r="C8" s="169"/>
      <c r="D8" s="169"/>
      <c r="E8" s="169"/>
      <c r="F8" s="169"/>
    </row>
    <row r="9" spans="1:6" ht="51.75" customHeight="1">
      <c r="A9" s="342" t="s">
        <v>3</v>
      </c>
      <c r="B9" s="342" t="s">
        <v>5</v>
      </c>
      <c r="C9" s="174" t="s">
        <v>438</v>
      </c>
      <c r="D9" s="174" t="s">
        <v>680</v>
      </c>
      <c r="E9" s="174" t="s">
        <v>437</v>
      </c>
      <c r="F9" s="174" t="s">
        <v>437</v>
      </c>
    </row>
    <row r="10" spans="1:6" s="67" customFormat="1" ht="20.25">
      <c r="A10" s="365"/>
      <c r="B10" s="365"/>
      <c r="C10" s="342">
        <v>2017</v>
      </c>
      <c r="D10" s="342">
        <v>2016</v>
      </c>
      <c r="E10" s="342" t="s">
        <v>831</v>
      </c>
      <c r="F10" s="342">
        <v>2015</v>
      </c>
    </row>
    <row r="11" spans="1:6" s="371" customFormat="1" ht="20.25">
      <c r="A11" s="362"/>
      <c r="B11" s="362"/>
      <c r="C11" s="370"/>
      <c r="D11" s="370"/>
      <c r="E11" s="370"/>
      <c r="F11" s="370"/>
    </row>
    <row r="12" spans="1:6" s="41" customFormat="1" ht="21">
      <c r="A12" s="311">
        <v>13020300</v>
      </c>
      <c r="B12" s="178" t="s">
        <v>257</v>
      </c>
      <c r="C12" s="261">
        <f>SUM(C16:C32)</f>
        <v>1390000000</v>
      </c>
      <c r="D12" s="261">
        <f>SUM(D16:D32)</f>
        <v>1390000000</v>
      </c>
      <c r="E12" s="261">
        <f>SUM(E16:E32)</f>
        <v>150350000</v>
      </c>
      <c r="F12" s="261">
        <f>SUM(F16:F32)</f>
        <v>835898000</v>
      </c>
    </row>
    <row r="13" spans="1:6" s="41" customFormat="1" ht="21">
      <c r="A13" s="165"/>
      <c r="B13" s="178"/>
      <c r="C13" s="178"/>
      <c r="D13" s="178"/>
      <c r="E13" s="165"/>
      <c r="F13" s="262"/>
    </row>
    <row r="14" spans="1:6" s="41" customFormat="1" ht="21">
      <c r="A14" s="195">
        <v>13020301</v>
      </c>
      <c r="B14" s="190" t="s">
        <v>708</v>
      </c>
      <c r="C14" s="261">
        <f>SUM(C16:C32)</f>
        <v>1390000000</v>
      </c>
      <c r="D14" s="261">
        <f>SUM(D16:D32)</f>
        <v>1390000000</v>
      </c>
      <c r="E14" s="261">
        <f>SUM(E16:E32)</f>
        <v>150350000</v>
      </c>
      <c r="F14" s="261">
        <f>SUM(F16:F32)</f>
        <v>835898000</v>
      </c>
    </row>
    <row r="15" spans="1:6" s="41" customFormat="1" ht="21">
      <c r="A15" s="165"/>
      <c r="B15" s="165"/>
      <c r="C15" s="165"/>
      <c r="D15" s="165"/>
      <c r="E15" s="165"/>
      <c r="F15" s="262"/>
    </row>
    <row r="16" spans="1:6" s="41" customFormat="1" ht="21">
      <c r="A16" s="165"/>
      <c r="B16" s="165" t="s">
        <v>260</v>
      </c>
      <c r="C16" s="165"/>
      <c r="D16" s="165"/>
      <c r="E16" s="165"/>
      <c r="F16" s="262"/>
    </row>
    <row r="17" spans="1:6" s="41" customFormat="1" ht="21">
      <c r="A17" s="165"/>
      <c r="B17" s="165" t="s">
        <v>681</v>
      </c>
      <c r="C17" s="165"/>
      <c r="D17" s="165"/>
      <c r="E17" s="165"/>
      <c r="F17" s="262"/>
    </row>
    <row r="18" spans="1:6" s="41" customFormat="1" ht="21">
      <c r="A18" s="165"/>
      <c r="B18" s="165" t="s">
        <v>259</v>
      </c>
      <c r="C18" s="165"/>
      <c r="D18" s="165"/>
      <c r="E18" s="165"/>
      <c r="F18" s="262"/>
    </row>
    <row r="19" spans="1:6" s="41" customFormat="1" ht="21">
      <c r="A19" s="311"/>
      <c r="B19" s="165"/>
      <c r="C19" s="165"/>
      <c r="D19" s="165"/>
      <c r="E19" s="165"/>
      <c r="F19" s="262"/>
    </row>
    <row r="20" spans="1:6" s="41" customFormat="1" ht="21">
      <c r="A20" s="311" t="s">
        <v>385</v>
      </c>
      <c r="B20" s="165" t="s">
        <v>439</v>
      </c>
      <c r="C20" s="165"/>
      <c r="D20" s="165"/>
      <c r="E20" s="165"/>
      <c r="F20" s="262"/>
    </row>
    <row r="21" spans="1:6" s="41" customFormat="1" ht="21">
      <c r="A21" s="311" t="s">
        <v>387</v>
      </c>
      <c r="B21" s="165" t="s">
        <v>440</v>
      </c>
      <c r="C21" s="166"/>
      <c r="D21" s="165"/>
      <c r="E21" s="166"/>
      <c r="F21" s="262"/>
    </row>
    <row r="22" spans="1:6" s="41" customFormat="1" ht="21">
      <c r="A22" s="311" t="s">
        <v>388</v>
      </c>
      <c r="B22" s="165" t="s">
        <v>441</v>
      </c>
      <c r="C22" s="165"/>
      <c r="D22" s="165"/>
      <c r="E22" s="165"/>
      <c r="F22" s="262"/>
    </row>
    <row r="23" spans="1:6" s="41" customFormat="1" ht="21">
      <c r="A23" s="311" t="s">
        <v>389</v>
      </c>
      <c r="B23" s="165" t="s">
        <v>442</v>
      </c>
      <c r="C23" s="165"/>
      <c r="D23" s="165"/>
      <c r="E23" s="165"/>
      <c r="F23" s="262"/>
    </row>
    <row r="24" spans="1:6" s="41" customFormat="1" ht="21">
      <c r="A24" s="311" t="s">
        <v>390</v>
      </c>
      <c r="B24" s="165" t="s">
        <v>443</v>
      </c>
      <c r="C24" s="165"/>
      <c r="D24" s="165"/>
      <c r="E24" s="165"/>
      <c r="F24" s="262"/>
    </row>
    <row r="25" spans="1:6" s="41" customFormat="1" ht="21">
      <c r="A25" s="311" t="s">
        <v>391</v>
      </c>
      <c r="B25" s="165" t="s">
        <v>444</v>
      </c>
      <c r="C25" s="263"/>
      <c r="D25" s="165"/>
      <c r="E25" s="165"/>
      <c r="F25" s="262"/>
    </row>
    <row r="26" spans="1:6" s="41" customFormat="1" ht="21">
      <c r="A26" s="311"/>
      <c r="B26" s="165" t="s">
        <v>765</v>
      </c>
      <c r="C26" s="166">
        <v>390000000</v>
      </c>
      <c r="D26" s="166">
        <v>390000000</v>
      </c>
      <c r="E26" s="165">
        <v>0</v>
      </c>
      <c r="F26" s="262">
        <v>0</v>
      </c>
    </row>
    <row r="27" spans="1:6" s="41" customFormat="1" ht="21">
      <c r="A27" s="311"/>
      <c r="B27" s="165" t="s">
        <v>766</v>
      </c>
      <c r="C27" s="166">
        <v>1000000000</v>
      </c>
      <c r="D27" s="166">
        <v>1000000000</v>
      </c>
      <c r="E27" s="166">
        <v>150350000</v>
      </c>
      <c r="F27" s="262">
        <v>835898000</v>
      </c>
    </row>
    <row r="28" spans="1:6" s="41" customFormat="1" ht="21">
      <c r="A28" s="311" t="s">
        <v>430</v>
      </c>
      <c r="B28" s="165" t="s">
        <v>445</v>
      </c>
      <c r="C28" s="339"/>
      <c r="D28" s="339"/>
      <c r="E28" s="165"/>
      <c r="F28" s="262"/>
    </row>
    <row r="29" spans="1:6" s="41" customFormat="1" ht="21">
      <c r="A29" s="311" t="s">
        <v>449</v>
      </c>
      <c r="B29" s="165" t="s">
        <v>446</v>
      </c>
      <c r="C29" s="165"/>
      <c r="D29" s="165"/>
      <c r="E29" s="165"/>
      <c r="F29" s="262"/>
    </row>
    <row r="30" spans="1:6" s="41" customFormat="1" ht="21">
      <c r="A30" s="311" t="s">
        <v>450</v>
      </c>
      <c r="B30" s="165" t="s">
        <v>447</v>
      </c>
      <c r="C30" s="165"/>
      <c r="D30" s="165"/>
      <c r="E30" s="165"/>
      <c r="F30" s="262"/>
    </row>
    <row r="31" spans="1:6" s="41" customFormat="1" ht="21">
      <c r="A31" s="311" t="s">
        <v>451</v>
      </c>
      <c r="B31" s="165" t="s">
        <v>448</v>
      </c>
      <c r="C31" s="165"/>
      <c r="D31" s="165"/>
      <c r="E31" s="165"/>
      <c r="F31" s="262"/>
    </row>
    <row r="32" spans="1:6" s="41" customFormat="1" ht="21">
      <c r="A32" s="311" t="s">
        <v>452</v>
      </c>
      <c r="B32" s="165" t="s">
        <v>453</v>
      </c>
      <c r="C32" s="165"/>
      <c r="D32" s="165"/>
      <c r="E32" s="165">
        <v>0</v>
      </c>
      <c r="F32" s="262"/>
    </row>
    <row r="33" spans="1:6" s="41" customFormat="1" ht="21">
      <c r="A33" s="165"/>
      <c r="B33" s="165"/>
      <c r="C33" s="165"/>
      <c r="D33" s="165"/>
      <c r="E33" s="165"/>
      <c r="F33" s="262"/>
    </row>
    <row r="34" spans="1:6" s="41" customFormat="1" ht="21">
      <c r="A34" s="311">
        <v>13020400</v>
      </c>
      <c r="B34" s="178" t="s">
        <v>258</v>
      </c>
      <c r="C34" s="178"/>
      <c r="D34" s="178"/>
      <c r="E34" s="165"/>
      <c r="F34" s="261"/>
    </row>
    <row r="35" spans="1:6" s="41" customFormat="1" ht="21">
      <c r="A35" s="165"/>
      <c r="B35" s="165"/>
      <c r="C35" s="165"/>
      <c r="D35" s="165"/>
      <c r="E35" s="165"/>
      <c r="F35" s="339"/>
    </row>
    <row r="36" spans="1:6" s="41" customFormat="1" ht="21">
      <c r="A36" s="195">
        <v>13020401</v>
      </c>
      <c r="B36" s="254" t="s">
        <v>709</v>
      </c>
      <c r="C36" s="254"/>
      <c r="D36" s="254"/>
      <c r="E36" s="165"/>
      <c r="F36" s="262"/>
    </row>
    <row r="37" spans="1:6" s="41" customFormat="1" ht="21">
      <c r="A37" s="165"/>
      <c r="B37" s="165"/>
      <c r="C37" s="165"/>
      <c r="D37" s="165"/>
      <c r="E37" s="165"/>
      <c r="F37" s="339"/>
    </row>
    <row r="38" spans="1:6" s="41" customFormat="1" ht="21">
      <c r="A38" s="165"/>
      <c r="B38" s="165" t="s">
        <v>261</v>
      </c>
      <c r="C38" s="165"/>
      <c r="D38" s="165"/>
      <c r="E38" s="165"/>
      <c r="F38" s="262"/>
    </row>
    <row r="39" spans="1:6" s="41" customFormat="1" ht="21">
      <c r="A39" s="165"/>
      <c r="B39" s="165" t="s">
        <v>262</v>
      </c>
      <c r="C39" s="165"/>
      <c r="D39" s="165"/>
      <c r="E39" s="165"/>
      <c r="F39" s="262"/>
    </row>
    <row r="40" spans="1:6" s="41" customFormat="1" ht="21">
      <c r="A40" s="165"/>
      <c r="B40" s="165"/>
      <c r="C40" s="165"/>
      <c r="D40" s="165"/>
      <c r="E40" s="165"/>
      <c r="F40" s="262"/>
    </row>
    <row r="41" spans="1:6" s="41" customFormat="1" ht="21">
      <c r="A41" s="165"/>
      <c r="B41" s="178" t="s">
        <v>320</v>
      </c>
      <c r="C41" s="261">
        <f>C12+C34</f>
        <v>1390000000</v>
      </c>
      <c r="D41" s="261">
        <f>D12+D34</f>
        <v>1390000000</v>
      </c>
      <c r="E41" s="261">
        <f>E12+E34</f>
        <v>150350000</v>
      </c>
      <c r="F41" s="261">
        <f>F12+F34</f>
        <v>835898000</v>
      </c>
    </row>
    <row r="42" spans="1:6" ht="18.75">
      <c r="B42" s="23"/>
      <c r="C42" s="23"/>
      <c r="F42" s="12"/>
    </row>
    <row r="43" spans="1:6" ht="18.75">
      <c r="B43" s="23"/>
      <c r="C43" s="23"/>
      <c r="F43" s="12"/>
    </row>
    <row r="44" spans="1:6" ht="18.75">
      <c r="B44" s="23"/>
      <c r="C44" s="23"/>
      <c r="F44" s="12"/>
    </row>
    <row r="45" spans="1:6" ht="18.75">
      <c r="B45" s="23"/>
      <c r="C45" s="23"/>
      <c r="F45" s="12"/>
    </row>
    <row r="46" spans="1:6" ht="18.75">
      <c r="B46" s="23"/>
      <c r="C46" s="23"/>
      <c r="F46" s="12"/>
    </row>
    <row r="47" spans="1:6" ht="18.75">
      <c r="B47" s="23"/>
      <c r="C47" s="23"/>
      <c r="F47" s="12"/>
    </row>
    <row r="48" spans="1:6" ht="18.75">
      <c r="B48" s="23"/>
      <c r="C48" s="23"/>
      <c r="F48" s="12"/>
    </row>
    <row r="49" spans="6:6">
      <c r="F49" s="12"/>
    </row>
    <row r="50" spans="6:6">
      <c r="F50" s="12"/>
    </row>
    <row r="51" spans="6:6">
      <c r="F51" s="12"/>
    </row>
    <row r="52" spans="6:6">
      <c r="F52" s="12"/>
    </row>
    <row r="53" spans="6:6">
      <c r="F53" s="12"/>
    </row>
    <row r="54" spans="6:6">
      <c r="F54" s="12"/>
    </row>
    <row r="55" spans="6:6">
      <c r="F55" s="12"/>
    </row>
    <row r="56" spans="6:6">
      <c r="F56" s="12"/>
    </row>
    <row r="57" spans="6:6">
      <c r="F57" s="12"/>
    </row>
    <row r="58" spans="6:6">
      <c r="F58" s="12"/>
    </row>
    <row r="59" spans="6:6">
      <c r="F59" s="12"/>
    </row>
    <row r="60" spans="6:6">
      <c r="F60" s="12"/>
    </row>
    <row r="61" spans="6:6">
      <c r="F61" s="12"/>
    </row>
    <row r="62" spans="6:6">
      <c r="F62" s="12"/>
    </row>
    <row r="63" spans="6:6">
      <c r="F63" s="12"/>
    </row>
    <row r="64" spans="6:6">
      <c r="F64" s="12"/>
    </row>
    <row r="65" spans="6:6">
      <c r="F65" s="12"/>
    </row>
    <row r="66" spans="6:6">
      <c r="F66" s="12"/>
    </row>
    <row r="67" spans="6:6">
      <c r="F67" s="12"/>
    </row>
    <row r="68" spans="6:6">
      <c r="F68" s="12"/>
    </row>
    <row r="69" spans="6:6">
      <c r="F69" s="12"/>
    </row>
    <row r="70" spans="6:6">
      <c r="F70" s="12"/>
    </row>
    <row r="71" spans="6:6">
      <c r="F71" s="12"/>
    </row>
    <row r="72" spans="6:6">
      <c r="F72" s="12"/>
    </row>
    <row r="73" spans="6:6">
      <c r="F73" s="12"/>
    </row>
    <row r="74" spans="6:6">
      <c r="F74" s="12"/>
    </row>
    <row r="75" spans="6:6">
      <c r="F75" s="12"/>
    </row>
    <row r="76" spans="6:6">
      <c r="F76" s="12"/>
    </row>
    <row r="77" spans="6:6">
      <c r="F77" s="12"/>
    </row>
    <row r="78" spans="6:6">
      <c r="F78" s="12"/>
    </row>
    <row r="79" spans="6:6">
      <c r="F79" s="12"/>
    </row>
    <row r="80" spans="6:6">
      <c r="F80" s="12"/>
    </row>
    <row r="81" spans="6:6">
      <c r="F81" s="12"/>
    </row>
    <row r="82" spans="6:6">
      <c r="F82" s="12"/>
    </row>
    <row r="83" spans="6:6">
      <c r="F83" s="12"/>
    </row>
    <row r="84" spans="6:6">
      <c r="F84" s="12"/>
    </row>
    <row r="85" spans="6:6">
      <c r="F85" s="12"/>
    </row>
    <row r="86" spans="6:6">
      <c r="F86" s="12"/>
    </row>
    <row r="87" spans="6:6">
      <c r="F87" s="12"/>
    </row>
    <row r="88" spans="6:6">
      <c r="F88" s="12"/>
    </row>
    <row r="89" spans="6:6">
      <c r="F89" s="12"/>
    </row>
    <row r="90" spans="6:6">
      <c r="F90" s="12"/>
    </row>
    <row r="91" spans="6:6">
      <c r="F91" s="12"/>
    </row>
    <row r="92" spans="6:6">
      <c r="F92" s="12"/>
    </row>
    <row r="93" spans="6:6">
      <c r="F93" s="12"/>
    </row>
    <row r="94" spans="6:6">
      <c r="F94" s="12"/>
    </row>
    <row r="95" spans="6:6">
      <c r="F95" s="12"/>
    </row>
    <row r="96" spans="6:6">
      <c r="F96" s="12"/>
    </row>
    <row r="97" spans="6:6">
      <c r="F97" s="12"/>
    </row>
    <row r="98" spans="6:6">
      <c r="F98" s="12"/>
    </row>
    <row r="99" spans="6:6">
      <c r="F99" s="12"/>
    </row>
    <row r="100" spans="6:6">
      <c r="F100" s="12"/>
    </row>
    <row r="101" spans="6:6">
      <c r="F101" s="12"/>
    </row>
    <row r="102" spans="6:6">
      <c r="F102" s="12"/>
    </row>
    <row r="103" spans="6:6">
      <c r="F103" s="12"/>
    </row>
    <row r="104" spans="6:6">
      <c r="F104" s="12"/>
    </row>
    <row r="105" spans="6:6">
      <c r="F105" s="12"/>
    </row>
    <row r="106" spans="6:6">
      <c r="F106" s="12"/>
    </row>
    <row r="107" spans="6:6">
      <c r="F107" s="12"/>
    </row>
    <row r="108" spans="6:6">
      <c r="F108" s="12"/>
    </row>
    <row r="109" spans="6:6">
      <c r="F109" s="12"/>
    </row>
    <row r="110" spans="6:6">
      <c r="F110" s="12"/>
    </row>
    <row r="111" spans="6:6">
      <c r="F111" s="12"/>
    </row>
    <row r="112" spans="6:6">
      <c r="F112" s="12"/>
    </row>
    <row r="113" spans="6:6">
      <c r="F113" s="12"/>
    </row>
    <row r="114" spans="6:6">
      <c r="F114" s="12"/>
    </row>
    <row r="115" spans="6:6">
      <c r="F115" s="12"/>
    </row>
    <row r="116" spans="6:6">
      <c r="F116" s="12"/>
    </row>
    <row r="117" spans="6:6">
      <c r="F117" s="12"/>
    </row>
    <row r="118" spans="6:6">
      <c r="F118" s="12"/>
    </row>
    <row r="119" spans="6:6">
      <c r="F119" s="12"/>
    </row>
    <row r="120" spans="6:6">
      <c r="F120" s="12"/>
    </row>
    <row r="121" spans="6:6">
      <c r="F121" s="12"/>
    </row>
    <row r="122" spans="6:6">
      <c r="F122" s="12"/>
    </row>
    <row r="123" spans="6:6">
      <c r="F123" s="12"/>
    </row>
    <row r="124" spans="6:6">
      <c r="F124" s="12"/>
    </row>
    <row r="125" spans="6:6">
      <c r="F125" s="12"/>
    </row>
    <row r="126" spans="6:6">
      <c r="F126" s="12"/>
    </row>
    <row r="127" spans="6:6">
      <c r="F127" s="12"/>
    </row>
    <row r="128" spans="6:6">
      <c r="F128" s="12"/>
    </row>
    <row r="129" spans="6:6">
      <c r="F129" s="12"/>
    </row>
    <row r="130" spans="6:6">
      <c r="F130" s="12"/>
    </row>
    <row r="131" spans="6:6">
      <c r="F131" s="12"/>
    </row>
    <row r="132" spans="6:6">
      <c r="F132" s="12"/>
    </row>
    <row r="133" spans="6:6">
      <c r="F133" s="12"/>
    </row>
    <row r="134" spans="6:6">
      <c r="F134" s="12"/>
    </row>
    <row r="135" spans="6:6">
      <c r="F135" s="12"/>
    </row>
    <row r="136" spans="6:6">
      <c r="F136" s="12"/>
    </row>
    <row r="137" spans="6:6">
      <c r="F137" s="12"/>
    </row>
    <row r="138" spans="6:6">
      <c r="F138" s="12"/>
    </row>
    <row r="139" spans="6:6">
      <c r="F139" s="12"/>
    </row>
    <row r="140" spans="6:6">
      <c r="F140" s="12"/>
    </row>
    <row r="141" spans="6:6">
      <c r="F141" s="12"/>
    </row>
    <row r="142" spans="6:6">
      <c r="F142" s="12"/>
    </row>
    <row r="143" spans="6:6">
      <c r="F143" s="12"/>
    </row>
    <row r="144" spans="6:6">
      <c r="F144" s="12"/>
    </row>
    <row r="145" spans="6:6">
      <c r="F145" s="12"/>
    </row>
    <row r="146" spans="6:6">
      <c r="F146" s="12"/>
    </row>
    <row r="147" spans="6:6">
      <c r="F147" s="12"/>
    </row>
    <row r="148" spans="6:6">
      <c r="F148" s="12"/>
    </row>
    <row r="149" spans="6:6">
      <c r="F149" s="12"/>
    </row>
    <row r="150" spans="6:6">
      <c r="F150" s="12"/>
    </row>
    <row r="151" spans="6:6">
      <c r="F151" s="12"/>
    </row>
    <row r="152" spans="6:6">
      <c r="F152" s="12"/>
    </row>
    <row r="153" spans="6:6">
      <c r="F153" s="12"/>
    </row>
    <row r="154" spans="6:6">
      <c r="F154" s="12"/>
    </row>
    <row r="155" spans="6:6">
      <c r="F155" s="12"/>
    </row>
    <row r="156" spans="6:6">
      <c r="F156" s="12"/>
    </row>
    <row r="157" spans="6:6">
      <c r="F157" s="12"/>
    </row>
    <row r="158" spans="6:6">
      <c r="F158" s="12"/>
    </row>
    <row r="159" spans="6:6">
      <c r="F159" s="12"/>
    </row>
    <row r="160" spans="6:6">
      <c r="F160" s="12"/>
    </row>
    <row r="161" spans="6:6">
      <c r="F161" s="12"/>
    </row>
    <row r="162" spans="6:6">
      <c r="F162" s="12"/>
    </row>
    <row r="163" spans="6:6">
      <c r="F163" s="12"/>
    </row>
    <row r="164" spans="6:6">
      <c r="F164" s="12"/>
    </row>
    <row r="165" spans="6:6">
      <c r="F165" s="12"/>
    </row>
  </sheetData>
  <mergeCells count="4">
    <mergeCell ref="A1:F1"/>
    <mergeCell ref="A4:F4"/>
    <mergeCell ref="A6:F6"/>
    <mergeCell ref="A7:E7"/>
  </mergeCells>
  <printOptions horizontalCentered="1" verticalCentered="1"/>
  <pageMargins left="0.7" right="0.7" top="0.75" bottom="0.75" header="0.3" footer="0.3"/>
  <pageSetup paperSize="9" scale="55" orientation="landscape" r:id="rId1"/>
  <headerFooter>
    <oddFooter>&amp;R&amp;16Page 43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="60" workbookViewId="0">
      <selection activeCell="E9" sqref="E9"/>
    </sheetView>
  </sheetViews>
  <sheetFormatPr defaultRowHeight="15"/>
  <cols>
    <col min="1" max="1" width="24.7109375" customWidth="1"/>
    <col min="2" max="2" width="72.7109375" customWidth="1"/>
    <col min="3" max="3" width="29.7109375" customWidth="1"/>
    <col min="4" max="4" width="25.42578125" customWidth="1"/>
    <col min="5" max="5" width="27.42578125" customWidth="1"/>
    <col min="6" max="6" width="23.7109375" customWidth="1"/>
  </cols>
  <sheetData>
    <row r="1" spans="1:6" ht="48.75">
      <c r="A1" s="394" t="s">
        <v>725</v>
      </c>
      <c r="B1" s="394"/>
      <c r="C1" s="394"/>
      <c r="D1" s="394"/>
      <c r="E1" s="394"/>
      <c r="F1" s="394"/>
    </row>
    <row r="2" spans="1:6" ht="20.25">
      <c r="A2" s="252"/>
      <c r="B2" s="252"/>
      <c r="C2" s="252"/>
      <c r="D2" s="252"/>
      <c r="E2" s="252"/>
      <c r="F2" s="252"/>
    </row>
    <row r="3" spans="1:6" ht="19.5">
      <c r="A3" s="169"/>
      <c r="B3" s="169"/>
      <c r="C3" s="169"/>
      <c r="D3" s="169"/>
      <c r="E3" s="169"/>
      <c r="F3" s="169"/>
    </row>
    <row r="4" spans="1:6" ht="20.25">
      <c r="A4" s="393" t="s">
        <v>161</v>
      </c>
      <c r="B4" s="393"/>
      <c r="C4" s="393"/>
      <c r="D4" s="393"/>
      <c r="E4" s="393"/>
      <c r="F4" s="393"/>
    </row>
    <row r="5" spans="1:6" ht="20.25">
      <c r="A5" s="171" t="s">
        <v>1</v>
      </c>
      <c r="B5" s="172" t="s">
        <v>514</v>
      </c>
      <c r="C5" s="171"/>
      <c r="D5" s="171"/>
      <c r="E5" s="171"/>
      <c r="F5" s="171"/>
    </row>
    <row r="6" spans="1:6" ht="20.25">
      <c r="A6" s="393" t="s">
        <v>808</v>
      </c>
      <c r="B6" s="393"/>
      <c r="C6" s="393"/>
      <c r="D6" s="393"/>
      <c r="E6" s="393"/>
      <c r="F6" s="393"/>
    </row>
    <row r="7" spans="1:6" ht="20.25">
      <c r="A7" s="393" t="s">
        <v>810</v>
      </c>
      <c r="B7" s="393"/>
      <c r="C7" s="393"/>
      <c r="D7" s="393"/>
      <c r="E7" s="393"/>
      <c r="F7" s="171"/>
    </row>
    <row r="8" spans="1:6" ht="20.25">
      <c r="A8" s="293"/>
      <c r="B8" s="293"/>
      <c r="C8" s="293"/>
      <c r="D8" s="293"/>
      <c r="E8" s="293"/>
      <c r="F8" s="171"/>
    </row>
    <row r="9" spans="1:6" s="68" customFormat="1" ht="60.75">
      <c r="A9" s="342" t="s">
        <v>3</v>
      </c>
      <c r="B9" s="342" t="s">
        <v>5</v>
      </c>
      <c r="C9" s="174" t="s">
        <v>438</v>
      </c>
      <c r="D9" s="174" t="s">
        <v>438</v>
      </c>
      <c r="E9" s="174" t="s">
        <v>437</v>
      </c>
      <c r="F9" s="174" t="s">
        <v>437</v>
      </c>
    </row>
    <row r="10" spans="1:6" ht="20.25">
      <c r="A10" s="372"/>
      <c r="B10" s="372"/>
      <c r="C10" s="342">
        <v>2017</v>
      </c>
      <c r="D10" s="342">
        <v>2016</v>
      </c>
      <c r="E10" s="342" t="s">
        <v>819</v>
      </c>
      <c r="F10" s="342">
        <v>2015</v>
      </c>
    </row>
    <row r="11" spans="1:6" ht="19.5">
      <c r="A11" s="165"/>
      <c r="B11" s="165"/>
      <c r="C11" s="254"/>
      <c r="D11" s="254"/>
      <c r="E11" s="165"/>
      <c r="F11" s="155"/>
    </row>
    <row r="12" spans="1:6" s="23" customFormat="1" ht="20.25">
      <c r="A12" s="189">
        <v>14000000</v>
      </c>
      <c r="B12" s="178" t="s">
        <v>814</v>
      </c>
      <c r="C12" s="166">
        <f>C14</f>
        <v>2000000000</v>
      </c>
      <c r="D12" s="165">
        <v>0</v>
      </c>
      <c r="E12" s="165"/>
      <c r="F12" s="261"/>
    </row>
    <row r="13" spans="1:6" s="23" customFormat="1" ht="19.5">
      <c r="A13" s="165"/>
      <c r="B13" s="165"/>
      <c r="C13" s="165"/>
      <c r="D13" s="165"/>
      <c r="E13" s="165"/>
      <c r="F13" s="165"/>
    </row>
    <row r="14" spans="1:6" s="23" customFormat="1" ht="20.25">
      <c r="A14" s="189">
        <v>14020201</v>
      </c>
      <c r="B14" s="165" t="s">
        <v>809</v>
      </c>
      <c r="C14" s="166">
        <v>2000000000</v>
      </c>
      <c r="D14" s="166">
        <v>0</v>
      </c>
      <c r="E14" s="166"/>
      <c r="F14" s="165"/>
    </row>
    <row r="15" spans="1:6" s="23" customFormat="1" ht="19.5">
      <c r="A15" s="165"/>
      <c r="B15" s="165"/>
      <c r="C15" s="165"/>
      <c r="D15" s="165"/>
      <c r="E15" s="165"/>
      <c r="F15" s="165"/>
    </row>
    <row r="16" spans="1:6" s="144" customFormat="1" ht="20.25">
      <c r="A16" s="167"/>
      <c r="B16" s="167" t="s">
        <v>320</v>
      </c>
      <c r="C16" s="263">
        <f>C12</f>
        <v>2000000000</v>
      </c>
      <c r="D16" s="168">
        <v>64000000</v>
      </c>
      <c r="E16" s="167"/>
      <c r="F16" s="168"/>
    </row>
  </sheetData>
  <mergeCells count="4">
    <mergeCell ref="A1:F1"/>
    <mergeCell ref="A4:F4"/>
    <mergeCell ref="A6:F6"/>
    <mergeCell ref="A7:E7"/>
  </mergeCells>
  <printOptions horizontalCentered="1" verticalCentered="1"/>
  <pageMargins left="0.7" right="0.7" top="0.75" bottom="0.75" header="0.3" footer="0.3"/>
  <pageSetup paperSize="9" scale="55" orientation="landscape" r:id="rId1"/>
  <headerFooter>
    <oddFooter>&amp;R&amp;16Page 44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="70" zoomScaleSheetLayoutView="70" workbookViewId="0">
      <selection activeCell="B20" sqref="B20"/>
    </sheetView>
  </sheetViews>
  <sheetFormatPr defaultRowHeight="15"/>
  <cols>
    <col min="1" max="1" width="24" customWidth="1"/>
    <col min="2" max="2" width="89.42578125" customWidth="1"/>
    <col min="3" max="3" width="28" customWidth="1"/>
    <col min="4" max="4" width="23.85546875" customWidth="1"/>
    <col min="5" max="5" width="24.7109375" customWidth="1"/>
    <col min="6" max="6" width="22.85546875" customWidth="1"/>
  </cols>
  <sheetData>
    <row r="1" spans="1:6" ht="19.5">
      <c r="A1" s="169"/>
      <c r="B1" s="169"/>
      <c r="C1" s="169"/>
      <c r="D1" s="169"/>
      <c r="E1" s="169"/>
      <c r="F1" s="169"/>
    </row>
    <row r="2" spans="1:6" ht="48.75">
      <c r="A2" s="394" t="s">
        <v>725</v>
      </c>
      <c r="B2" s="394"/>
      <c r="C2" s="394"/>
      <c r="D2" s="394"/>
      <c r="E2" s="394"/>
      <c r="F2" s="394"/>
    </row>
    <row r="3" spans="1:6" ht="20.25">
      <c r="A3" s="252"/>
      <c r="B3" s="252"/>
      <c r="C3" s="252"/>
      <c r="D3" s="252"/>
      <c r="E3" s="252"/>
      <c r="F3" s="252"/>
    </row>
    <row r="4" spans="1:6" ht="19.5">
      <c r="A4" s="169"/>
      <c r="B4" s="169"/>
      <c r="C4" s="169"/>
      <c r="D4" s="169"/>
      <c r="E4" s="169"/>
      <c r="F4" s="169"/>
    </row>
    <row r="5" spans="1:6" ht="20.25">
      <c r="A5" s="393" t="s">
        <v>251</v>
      </c>
      <c r="B5" s="393"/>
      <c r="C5" s="393"/>
      <c r="D5" s="393"/>
      <c r="E5" s="393"/>
      <c r="F5" s="393"/>
    </row>
    <row r="6" spans="1:6" ht="20.25">
      <c r="A6" s="171" t="s">
        <v>1</v>
      </c>
      <c r="B6" s="172" t="s">
        <v>354</v>
      </c>
      <c r="C6" s="172"/>
      <c r="D6" s="171"/>
      <c r="E6" s="171"/>
      <c r="F6" s="171"/>
    </row>
    <row r="7" spans="1:6" ht="20.25">
      <c r="A7" s="393" t="s">
        <v>518</v>
      </c>
      <c r="B7" s="393"/>
      <c r="C7" s="393"/>
      <c r="D7" s="393"/>
      <c r="E7" s="393"/>
      <c r="F7" s="393"/>
    </row>
    <row r="8" spans="1:6" ht="20.25">
      <c r="A8" s="393" t="s">
        <v>523</v>
      </c>
      <c r="B8" s="393"/>
      <c r="C8" s="393"/>
      <c r="D8" s="393"/>
      <c r="E8" s="393"/>
      <c r="F8" s="171"/>
    </row>
    <row r="9" spans="1:6" ht="19.5">
      <c r="A9" s="169"/>
      <c r="B9" s="169"/>
      <c r="C9" s="169"/>
      <c r="D9" s="169"/>
      <c r="E9" s="169"/>
      <c r="F9" s="169"/>
    </row>
    <row r="10" spans="1:6" ht="55.5" customHeight="1">
      <c r="A10" s="342" t="s">
        <v>3</v>
      </c>
      <c r="B10" s="342" t="s">
        <v>5</v>
      </c>
      <c r="C10" s="174" t="s">
        <v>353</v>
      </c>
      <c r="D10" s="174" t="s">
        <v>353</v>
      </c>
      <c r="E10" s="174" t="s">
        <v>352</v>
      </c>
      <c r="F10" s="174" t="s">
        <v>352</v>
      </c>
    </row>
    <row r="11" spans="1:6" ht="20.25">
      <c r="A11" s="341"/>
      <c r="B11" s="341"/>
      <c r="C11" s="342">
        <v>2017</v>
      </c>
      <c r="D11" s="342">
        <v>2016</v>
      </c>
      <c r="E11" s="342" t="s">
        <v>819</v>
      </c>
      <c r="F11" s="342">
        <v>2015</v>
      </c>
    </row>
    <row r="12" spans="1:6" ht="20.25">
      <c r="A12" s="165"/>
      <c r="B12" s="165"/>
      <c r="C12" s="178"/>
      <c r="D12" s="178"/>
      <c r="E12" s="178"/>
      <c r="F12" s="178"/>
    </row>
    <row r="13" spans="1:6" ht="20.25">
      <c r="A13" s="189">
        <v>13020300</v>
      </c>
      <c r="B13" s="178" t="s">
        <v>257</v>
      </c>
      <c r="C13" s="325">
        <f>C15</f>
        <v>4500000000</v>
      </c>
      <c r="D13" s="325">
        <f>D15</f>
        <v>500000</v>
      </c>
      <c r="E13" s="165">
        <v>0</v>
      </c>
      <c r="F13" s="261">
        <v>0</v>
      </c>
    </row>
    <row r="14" spans="1:6" ht="19.5">
      <c r="A14" s="165"/>
      <c r="B14" s="165"/>
      <c r="C14" s="165"/>
      <c r="D14" s="165"/>
      <c r="E14" s="165"/>
      <c r="F14" s="165"/>
    </row>
    <row r="15" spans="1:6" s="23" customFormat="1" ht="19.5">
      <c r="A15" s="190">
        <v>13020301</v>
      </c>
      <c r="B15" s="165" t="s">
        <v>708</v>
      </c>
      <c r="C15" s="360">
        <f>SUM(C17:C18)</f>
        <v>4500000000</v>
      </c>
      <c r="D15" s="360">
        <f>D17</f>
        <v>500000</v>
      </c>
      <c r="E15" s="165">
        <v>0</v>
      </c>
      <c r="F15" s="262">
        <v>0</v>
      </c>
    </row>
    <row r="16" spans="1:6" s="23" customFormat="1" ht="19.5">
      <c r="A16" s="165"/>
      <c r="B16" s="165"/>
      <c r="C16" s="165"/>
      <c r="D16" s="165"/>
      <c r="E16" s="165"/>
      <c r="F16" s="165"/>
    </row>
    <row r="17" spans="1:6" s="23" customFormat="1" ht="19.5">
      <c r="A17" s="165"/>
      <c r="B17" s="165" t="s">
        <v>682</v>
      </c>
      <c r="C17" s="166">
        <v>500000000</v>
      </c>
      <c r="D17" s="166">
        <v>500000</v>
      </c>
      <c r="E17" s="165">
        <v>0</v>
      </c>
      <c r="F17" s="262">
        <v>0</v>
      </c>
    </row>
    <row r="18" spans="1:6" s="23" customFormat="1" ht="27.75" customHeight="1">
      <c r="A18" s="165"/>
      <c r="B18" s="165" t="s">
        <v>816</v>
      </c>
      <c r="C18" s="166">
        <v>4000000000</v>
      </c>
      <c r="D18" s="166"/>
      <c r="E18" s="165"/>
      <c r="F18" s="262"/>
    </row>
    <row r="19" spans="1:6" s="23" customFormat="1" ht="19.5">
      <c r="A19" s="165"/>
      <c r="B19" s="165"/>
      <c r="C19" s="166"/>
      <c r="D19" s="166"/>
      <c r="E19" s="165"/>
      <c r="F19" s="262"/>
    </row>
    <row r="20" spans="1:6" s="23" customFormat="1" ht="19.5">
      <c r="A20" s="165"/>
      <c r="B20" s="165"/>
      <c r="C20" s="166"/>
      <c r="D20" s="166"/>
      <c r="E20" s="165"/>
      <c r="F20" s="262"/>
    </row>
    <row r="21" spans="1:6" s="23" customFormat="1" ht="19.5">
      <c r="A21" s="165"/>
      <c r="B21" s="165"/>
      <c r="C21" s="166"/>
      <c r="D21" s="166"/>
      <c r="E21" s="165"/>
      <c r="F21" s="262"/>
    </row>
    <row r="22" spans="1:6" s="23" customFormat="1" ht="28.5" customHeight="1">
      <c r="A22" s="190">
        <v>13020401</v>
      </c>
      <c r="B22" s="167" t="s">
        <v>258</v>
      </c>
      <c r="C22" s="168">
        <f>SUM(C23:C24)</f>
        <v>5100000000</v>
      </c>
      <c r="D22" s="166"/>
      <c r="E22" s="165"/>
      <c r="F22" s="262"/>
    </row>
    <row r="23" spans="1:6" s="23" customFormat="1" ht="24.75" customHeight="1">
      <c r="A23" s="165"/>
      <c r="B23" s="165" t="s">
        <v>789</v>
      </c>
      <c r="C23" s="166">
        <v>900000000</v>
      </c>
      <c r="D23" s="166"/>
      <c r="E23" s="165"/>
      <c r="F23" s="262"/>
    </row>
    <row r="24" spans="1:6" s="23" customFormat="1" ht="29.25" customHeight="1">
      <c r="A24" s="165"/>
      <c r="B24" s="180" t="s">
        <v>790</v>
      </c>
      <c r="C24" s="166">
        <v>4200000000</v>
      </c>
      <c r="D24" s="166"/>
      <c r="E24" s="165"/>
      <c r="F24" s="262"/>
    </row>
    <row r="25" spans="1:6" s="23" customFormat="1" ht="19.5">
      <c r="A25" s="165"/>
      <c r="B25" s="180"/>
      <c r="C25" s="166"/>
      <c r="D25" s="166"/>
      <c r="E25" s="165"/>
      <c r="F25" s="262"/>
    </row>
    <row r="26" spans="1:6" s="23" customFormat="1" ht="19.5">
      <c r="A26" s="165"/>
      <c r="B26" s="180"/>
      <c r="C26" s="165"/>
      <c r="D26" s="165"/>
      <c r="E26" s="165"/>
      <c r="F26" s="165"/>
    </row>
    <row r="27" spans="1:6" s="23" customFormat="1" ht="19.5">
      <c r="A27" s="165"/>
      <c r="B27" s="165"/>
      <c r="C27" s="165"/>
      <c r="D27" s="165"/>
      <c r="E27" s="165"/>
      <c r="F27" s="165"/>
    </row>
    <row r="28" spans="1:6" s="23" customFormat="1" ht="20.25">
      <c r="A28" s="165"/>
      <c r="B28" s="167" t="s">
        <v>320</v>
      </c>
      <c r="C28" s="168">
        <f>SUM(C13+C22)</f>
        <v>9600000000</v>
      </c>
      <c r="D28" s="168">
        <f>SUM(D13+D27)</f>
        <v>500000</v>
      </c>
      <c r="E28" s="165">
        <v>0</v>
      </c>
      <c r="F28" s="168">
        <v>0</v>
      </c>
    </row>
  </sheetData>
  <mergeCells count="4">
    <mergeCell ref="A2:F2"/>
    <mergeCell ref="A5:F5"/>
    <mergeCell ref="A7:F7"/>
    <mergeCell ref="A8:E8"/>
  </mergeCells>
  <printOptions horizontalCentered="1" verticalCentered="1"/>
  <pageMargins left="0.7" right="0.7" top="0.75" bottom="0.75" header="0.3" footer="0.3"/>
  <pageSetup paperSize="9" scale="55" orientation="landscape" r:id="rId1"/>
  <headerFooter>
    <oddFooter>&amp;R&amp;16Page 45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60" workbookViewId="0">
      <selection activeCell="B24" sqref="B24"/>
    </sheetView>
  </sheetViews>
  <sheetFormatPr defaultRowHeight="15"/>
  <cols>
    <col min="1" max="1" width="24.7109375" customWidth="1"/>
    <col min="2" max="2" width="94.7109375" customWidth="1"/>
    <col min="3" max="3" width="29.85546875" customWidth="1"/>
    <col min="4" max="4" width="25.85546875" customWidth="1"/>
    <col min="5" max="5" width="25" customWidth="1"/>
    <col min="6" max="6" width="26" customWidth="1"/>
  </cols>
  <sheetData>
    <row r="1" spans="1:6" ht="48.75">
      <c r="A1" s="394" t="s">
        <v>725</v>
      </c>
      <c r="B1" s="394"/>
      <c r="C1" s="394"/>
      <c r="D1" s="394"/>
      <c r="E1" s="394"/>
      <c r="F1" s="394"/>
    </row>
    <row r="2" spans="1:6" ht="20.25">
      <c r="A2" s="252"/>
      <c r="B2" s="252"/>
      <c r="C2" s="252"/>
      <c r="D2" s="252"/>
      <c r="E2" s="252"/>
      <c r="F2" s="252"/>
    </row>
    <row r="3" spans="1:6" ht="19.5">
      <c r="A3" s="169"/>
      <c r="B3" s="169"/>
      <c r="C3" s="169"/>
      <c r="D3" s="169"/>
      <c r="E3" s="169"/>
      <c r="F3" s="169"/>
    </row>
    <row r="4" spans="1:6" ht="20.25">
      <c r="A4" s="393" t="s">
        <v>743</v>
      </c>
      <c r="B4" s="393"/>
      <c r="C4" s="393"/>
      <c r="D4" s="393"/>
      <c r="E4" s="393"/>
      <c r="F4" s="393"/>
    </row>
    <row r="5" spans="1:6" ht="20.25">
      <c r="A5" s="171" t="s">
        <v>1</v>
      </c>
      <c r="B5" s="172" t="s">
        <v>486</v>
      </c>
      <c r="C5" s="171"/>
      <c r="D5" s="171"/>
      <c r="E5" s="171"/>
      <c r="F5" s="171"/>
    </row>
    <row r="6" spans="1:6" ht="20.25">
      <c r="A6" s="393" t="s">
        <v>744</v>
      </c>
      <c r="B6" s="393"/>
      <c r="C6" s="393"/>
      <c r="D6" s="393"/>
      <c r="E6" s="393"/>
      <c r="F6" s="393"/>
    </row>
    <row r="7" spans="1:6" ht="20.25">
      <c r="A7" s="393" t="s">
        <v>745</v>
      </c>
      <c r="B7" s="393"/>
      <c r="C7" s="393"/>
      <c r="D7" s="393"/>
      <c r="E7" s="393"/>
      <c r="F7" s="171"/>
    </row>
    <row r="8" spans="1:6" ht="20.25">
      <c r="A8" s="293"/>
      <c r="B8" s="293"/>
      <c r="C8" s="293"/>
      <c r="D8" s="293"/>
      <c r="E8" s="293"/>
      <c r="F8" s="171"/>
    </row>
    <row r="9" spans="1:6" s="68" customFormat="1" ht="60.75">
      <c r="A9" s="342" t="s">
        <v>3</v>
      </c>
      <c r="B9" s="342" t="s">
        <v>5</v>
      </c>
      <c r="C9" s="174" t="s">
        <v>438</v>
      </c>
      <c r="D9" s="174" t="s">
        <v>438</v>
      </c>
      <c r="E9" s="174" t="s">
        <v>437</v>
      </c>
      <c r="F9" s="174" t="s">
        <v>437</v>
      </c>
    </row>
    <row r="10" spans="1:6" ht="20.25">
      <c r="A10" s="372"/>
      <c r="B10" s="372"/>
      <c r="C10" s="342">
        <v>2017</v>
      </c>
      <c r="D10" s="342">
        <v>2016</v>
      </c>
      <c r="E10" s="342" t="s">
        <v>819</v>
      </c>
      <c r="F10" s="342">
        <v>2015</v>
      </c>
    </row>
    <row r="11" spans="1:6" ht="19.5">
      <c r="A11" s="165"/>
      <c r="B11" s="165"/>
      <c r="C11" s="254"/>
      <c r="D11" s="254"/>
      <c r="E11" s="165"/>
      <c r="F11" s="155"/>
    </row>
    <row r="12" spans="1:6" s="23" customFormat="1" ht="20.25">
      <c r="A12" s="189">
        <v>13020401</v>
      </c>
      <c r="B12" s="178" t="s">
        <v>258</v>
      </c>
      <c r="C12" s="168">
        <f>SUM(C14:C27)</f>
        <v>1902975067</v>
      </c>
      <c r="D12" s="165"/>
      <c r="E12" s="165"/>
      <c r="F12" s="165"/>
    </row>
    <row r="13" spans="1:6" s="23" customFormat="1" ht="19.5">
      <c r="A13" s="165"/>
      <c r="B13" s="165"/>
      <c r="C13" s="166"/>
      <c r="D13" s="165"/>
      <c r="E13" s="165"/>
      <c r="F13" s="165"/>
    </row>
    <row r="14" spans="1:6" s="23" customFormat="1" ht="20.25">
      <c r="A14" s="189">
        <v>13020401</v>
      </c>
      <c r="B14" s="165" t="s">
        <v>775</v>
      </c>
      <c r="C14" s="166">
        <v>36000000</v>
      </c>
      <c r="D14" s="165">
        <v>0</v>
      </c>
      <c r="E14" s="165"/>
      <c r="F14" s="262"/>
    </row>
    <row r="15" spans="1:6" s="23" customFormat="1" ht="20.25">
      <c r="A15" s="189">
        <v>13020401</v>
      </c>
      <c r="B15" s="165" t="s">
        <v>776</v>
      </c>
      <c r="C15" s="166">
        <v>15000000</v>
      </c>
      <c r="D15" s="165"/>
      <c r="E15" s="165"/>
      <c r="F15" s="165"/>
    </row>
    <row r="16" spans="1:6" s="23" customFormat="1" ht="20.25">
      <c r="A16" s="189">
        <v>13020401</v>
      </c>
      <c r="B16" s="165" t="s">
        <v>777</v>
      </c>
      <c r="C16" s="166">
        <v>10000000</v>
      </c>
      <c r="D16" s="165"/>
      <c r="E16" s="165"/>
      <c r="F16" s="165"/>
    </row>
    <row r="17" spans="1:6" s="23" customFormat="1" ht="20.25">
      <c r="A17" s="189">
        <v>13020401</v>
      </c>
      <c r="B17" s="165" t="s">
        <v>778</v>
      </c>
      <c r="C17" s="166">
        <v>2000000</v>
      </c>
      <c r="D17" s="165"/>
      <c r="E17" s="165"/>
      <c r="F17" s="165"/>
    </row>
    <row r="18" spans="1:6" s="23" customFormat="1" ht="20.25">
      <c r="A18" s="189">
        <v>13020401</v>
      </c>
      <c r="B18" s="165" t="s">
        <v>779</v>
      </c>
      <c r="C18" s="166">
        <v>21804000</v>
      </c>
      <c r="D18" s="165"/>
      <c r="E18" s="165"/>
      <c r="F18" s="165"/>
    </row>
    <row r="19" spans="1:6" s="23" customFormat="1" ht="20.25">
      <c r="A19" s="189">
        <v>13020401</v>
      </c>
      <c r="B19" s="165" t="s">
        <v>780</v>
      </c>
      <c r="C19" s="166">
        <v>13702000</v>
      </c>
      <c r="D19" s="165"/>
      <c r="E19" s="165"/>
      <c r="F19" s="165"/>
    </row>
    <row r="20" spans="1:6" s="23" customFormat="1" ht="20.25">
      <c r="A20" s="189">
        <v>13020401</v>
      </c>
      <c r="B20" s="165" t="s">
        <v>781</v>
      </c>
      <c r="C20" s="166">
        <v>24000000</v>
      </c>
      <c r="D20" s="165"/>
      <c r="E20" s="165"/>
      <c r="F20" s="165"/>
    </row>
    <row r="21" spans="1:6" s="23" customFormat="1" ht="20.25">
      <c r="A21" s="189">
        <v>13020401</v>
      </c>
      <c r="B21" s="165" t="s">
        <v>782</v>
      </c>
      <c r="C21" s="166">
        <v>8000000</v>
      </c>
      <c r="D21" s="165"/>
      <c r="E21" s="165"/>
      <c r="F21" s="165"/>
    </row>
    <row r="22" spans="1:6" s="23" customFormat="1" ht="39">
      <c r="A22" s="189">
        <v>13020401</v>
      </c>
      <c r="B22" s="180" t="s">
        <v>783</v>
      </c>
      <c r="C22" s="166">
        <v>20000000</v>
      </c>
      <c r="D22" s="165"/>
      <c r="E22" s="165"/>
      <c r="F22" s="165"/>
    </row>
    <row r="23" spans="1:6" s="23" customFormat="1" ht="20.25">
      <c r="A23" s="189">
        <v>13020401</v>
      </c>
      <c r="B23" s="165" t="s">
        <v>784</v>
      </c>
      <c r="C23" s="166">
        <v>10000000</v>
      </c>
      <c r="D23" s="165"/>
      <c r="E23" s="165"/>
      <c r="F23" s="165"/>
    </row>
    <row r="24" spans="1:6" s="23" customFormat="1" ht="20.25">
      <c r="A24" s="189">
        <v>13020401</v>
      </c>
      <c r="B24" s="165" t="s">
        <v>785</v>
      </c>
      <c r="C24" s="166">
        <v>685067</v>
      </c>
      <c r="D24" s="165"/>
      <c r="E24" s="165"/>
      <c r="F24" s="165"/>
    </row>
    <row r="25" spans="1:6" s="23" customFormat="1" ht="20.25">
      <c r="A25" s="189">
        <v>13020401</v>
      </c>
      <c r="B25" s="165" t="s">
        <v>786</v>
      </c>
      <c r="C25" s="166">
        <v>472500000</v>
      </c>
      <c r="D25" s="165"/>
      <c r="E25" s="165"/>
      <c r="F25" s="165"/>
    </row>
    <row r="26" spans="1:6" s="23" customFormat="1" ht="20.25">
      <c r="A26" s="189">
        <v>13020401</v>
      </c>
      <c r="B26" s="165" t="s">
        <v>787</v>
      </c>
      <c r="C26" s="166">
        <v>160000000</v>
      </c>
      <c r="D26" s="165"/>
      <c r="E26" s="165"/>
      <c r="F26" s="165"/>
    </row>
    <row r="27" spans="1:6" s="23" customFormat="1" ht="20.25">
      <c r="A27" s="189">
        <v>13020401</v>
      </c>
      <c r="B27" s="165" t="s">
        <v>788</v>
      </c>
      <c r="C27" s="166">
        <v>1109284000</v>
      </c>
      <c r="D27" s="165"/>
      <c r="E27" s="165"/>
      <c r="F27" s="165"/>
    </row>
    <row r="28" spans="1:6" s="23" customFormat="1" ht="19.5">
      <c r="A28" s="165"/>
      <c r="B28" s="165"/>
      <c r="C28" s="166"/>
      <c r="D28" s="165"/>
      <c r="E28" s="165"/>
      <c r="F28" s="165"/>
    </row>
    <row r="29" spans="1:6" s="144" customFormat="1" ht="20.25">
      <c r="A29" s="167"/>
      <c r="B29" s="167" t="s">
        <v>320</v>
      </c>
      <c r="C29" s="168">
        <f>C12</f>
        <v>1902975067</v>
      </c>
      <c r="D29" s="168"/>
      <c r="E29" s="167"/>
      <c r="F29" s="168"/>
    </row>
  </sheetData>
  <mergeCells count="4">
    <mergeCell ref="A1:F1"/>
    <mergeCell ref="A4:F4"/>
    <mergeCell ref="A6:F6"/>
    <mergeCell ref="A7:E7"/>
  </mergeCells>
  <printOptions horizontalCentered="1" verticalCentered="1"/>
  <pageMargins left="0.7" right="0.7" top="0.75" bottom="0.75" header="0.3" footer="0.3"/>
  <pageSetup paperSize="9" scale="55" orientation="landscape" r:id="rId1"/>
  <headerFooter>
    <oddFooter>&amp;R&amp;16Page 46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60" workbookViewId="0">
      <selection activeCell="A17" sqref="A17:XFD17"/>
    </sheetView>
  </sheetViews>
  <sheetFormatPr defaultRowHeight="15"/>
  <cols>
    <col min="1" max="1" width="25.140625" customWidth="1"/>
    <col min="2" max="2" width="55" customWidth="1"/>
    <col min="3" max="3" width="29" customWidth="1"/>
    <col min="4" max="4" width="25.140625" customWidth="1"/>
    <col min="5" max="5" width="23.140625" customWidth="1"/>
    <col min="6" max="6" width="22.28515625" customWidth="1"/>
  </cols>
  <sheetData>
    <row r="1" spans="1:6" ht="48.75">
      <c r="A1" s="394" t="s">
        <v>725</v>
      </c>
      <c r="B1" s="394"/>
      <c r="C1" s="394"/>
      <c r="D1" s="394"/>
      <c r="E1" s="394"/>
      <c r="F1" s="394"/>
    </row>
    <row r="2" spans="1:6" ht="20.25">
      <c r="A2" s="252"/>
      <c r="B2" s="252"/>
      <c r="C2" s="252"/>
      <c r="D2" s="252"/>
      <c r="E2" s="252"/>
      <c r="F2" s="252"/>
    </row>
    <row r="3" spans="1:6" ht="19.5">
      <c r="A3" s="169"/>
      <c r="B3" s="169"/>
      <c r="C3" s="169"/>
      <c r="D3" s="169"/>
      <c r="E3" s="169"/>
      <c r="F3" s="169"/>
    </row>
    <row r="4" spans="1:6" ht="20.25">
      <c r="A4" s="393" t="s">
        <v>793</v>
      </c>
      <c r="B4" s="393"/>
      <c r="C4" s="393"/>
      <c r="D4" s="393"/>
      <c r="E4" s="393"/>
      <c r="F4" s="393"/>
    </row>
    <row r="5" spans="1:6" ht="20.25">
      <c r="A5" s="171" t="s">
        <v>1</v>
      </c>
      <c r="B5" s="172" t="s">
        <v>488</v>
      </c>
      <c r="C5" s="171"/>
      <c r="D5" s="171"/>
      <c r="E5" s="171"/>
      <c r="F5" s="171"/>
    </row>
    <row r="6" spans="1:6" ht="20.25">
      <c r="A6" s="393" t="s">
        <v>794</v>
      </c>
      <c r="B6" s="393"/>
      <c r="C6" s="393"/>
      <c r="D6" s="393"/>
      <c r="E6" s="393"/>
      <c r="F6" s="393"/>
    </row>
    <row r="7" spans="1:6" ht="20.25">
      <c r="A7" s="393" t="s">
        <v>795</v>
      </c>
      <c r="B7" s="393"/>
      <c r="C7" s="393"/>
      <c r="D7" s="393"/>
      <c r="E7" s="393"/>
      <c r="F7" s="171"/>
    </row>
    <row r="8" spans="1:6" ht="20.25">
      <c r="A8" s="293"/>
      <c r="B8" s="293"/>
      <c r="C8" s="293"/>
      <c r="D8" s="293"/>
      <c r="E8" s="293"/>
      <c r="F8" s="171"/>
    </row>
    <row r="9" spans="1:6" s="68" customFormat="1" ht="60.75">
      <c r="A9" s="342" t="s">
        <v>3</v>
      </c>
      <c r="B9" s="342" t="s">
        <v>5</v>
      </c>
      <c r="C9" s="174" t="s">
        <v>438</v>
      </c>
      <c r="D9" s="174" t="s">
        <v>438</v>
      </c>
      <c r="E9" s="174" t="s">
        <v>437</v>
      </c>
      <c r="F9" s="174" t="s">
        <v>437</v>
      </c>
    </row>
    <row r="10" spans="1:6" ht="20.25">
      <c r="A10" s="372"/>
      <c r="B10" s="372"/>
      <c r="C10" s="342">
        <v>2017</v>
      </c>
      <c r="D10" s="342">
        <v>2016</v>
      </c>
      <c r="E10" s="342" t="s">
        <v>819</v>
      </c>
      <c r="F10" s="342">
        <v>2015</v>
      </c>
    </row>
    <row r="11" spans="1:6" ht="19.5">
      <c r="A11" s="165"/>
      <c r="B11" s="165"/>
      <c r="C11" s="254"/>
      <c r="D11" s="254"/>
      <c r="E11" s="165"/>
      <c r="F11" s="155"/>
    </row>
    <row r="12" spans="1:6" s="144" customFormat="1" ht="20.25">
      <c r="A12" s="189">
        <v>13020400</v>
      </c>
      <c r="B12" s="178" t="s">
        <v>258</v>
      </c>
      <c r="C12" s="168">
        <f>C14</f>
        <v>500000000</v>
      </c>
      <c r="D12" s="167">
        <v>0</v>
      </c>
      <c r="E12" s="167"/>
      <c r="F12" s="261"/>
    </row>
    <row r="13" spans="1:6" s="23" customFormat="1" ht="19.5">
      <c r="A13" s="165"/>
      <c r="B13" s="165"/>
      <c r="C13" s="165"/>
      <c r="D13" s="165"/>
      <c r="E13" s="165"/>
      <c r="F13" s="165"/>
    </row>
    <row r="14" spans="1:6" s="23" customFormat="1" ht="19.5">
      <c r="A14" s="190">
        <v>13020301</v>
      </c>
      <c r="B14" s="165" t="s">
        <v>707</v>
      </c>
      <c r="C14" s="166">
        <f>C15</f>
        <v>500000000</v>
      </c>
      <c r="D14" s="166">
        <v>0</v>
      </c>
      <c r="E14" s="166"/>
      <c r="F14" s="165"/>
    </row>
    <row r="15" spans="1:6" s="23" customFormat="1" ht="19.5">
      <c r="A15" s="165"/>
      <c r="B15" s="165" t="s">
        <v>796</v>
      </c>
      <c r="C15" s="166">
        <v>500000000</v>
      </c>
      <c r="D15" s="166">
        <v>0</v>
      </c>
      <c r="E15" s="166"/>
      <c r="F15" s="262"/>
    </row>
    <row r="16" spans="1:6" s="23" customFormat="1" ht="19.5">
      <c r="A16" s="165"/>
      <c r="B16" s="165"/>
      <c r="C16" s="165"/>
      <c r="D16" s="165"/>
      <c r="E16" s="165"/>
      <c r="F16" s="165"/>
    </row>
    <row r="17" spans="1:6" s="144" customFormat="1" ht="20.25">
      <c r="A17" s="167"/>
      <c r="B17" s="167" t="s">
        <v>320</v>
      </c>
      <c r="C17" s="263">
        <f>C12</f>
        <v>500000000</v>
      </c>
      <c r="D17" s="168">
        <v>64000000</v>
      </c>
      <c r="E17" s="167"/>
      <c r="F17" s="168"/>
    </row>
  </sheetData>
  <mergeCells count="4">
    <mergeCell ref="A1:F1"/>
    <mergeCell ref="A4:F4"/>
    <mergeCell ref="A6:F6"/>
    <mergeCell ref="A7:E7"/>
  </mergeCells>
  <printOptions horizontalCentered="1" verticalCentered="1"/>
  <pageMargins left="0.7" right="0.7" top="0.75" bottom="0.75" header="0.3" footer="0.3"/>
  <pageSetup paperSize="9" scale="55" orientation="landscape" r:id="rId1"/>
  <headerFooter>
    <oddFooter>&amp;R&amp;16Page 47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60" workbookViewId="0">
      <selection activeCell="B15" sqref="B15"/>
    </sheetView>
  </sheetViews>
  <sheetFormatPr defaultRowHeight="15"/>
  <cols>
    <col min="1" max="1" width="24" customWidth="1"/>
    <col min="2" max="2" width="110.7109375" customWidth="1"/>
    <col min="3" max="3" width="26.7109375" customWidth="1"/>
    <col min="4" max="4" width="23" customWidth="1"/>
    <col min="5" max="5" width="24.5703125" customWidth="1"/>
    <col min="6" max="6" width="24" customWidth="1"/>
  </cols>
  <sheetData>
    <row r="1" spans="1:6" ht="48.75">
      <c r="A1" s="394" t="s">
        <v>725</v>
      </c>
      <c r="B1" s="394"/>
      <c r="C1" s="394"/>
      <c r="D1" s="394"/>
      <c r="E1" s="394"/>
      <c r="F1" s="394"/>
    </row>
    <row r="2" spans="1:6" ht="20.25">
      <c r="A2" s="252"/>
      <c r="B2" s="252"/>
      <c r="C2" s="252"/>
      <c r="D2" s="252"/>
      <c r="E2" s="252"/>
      <c r="F2" s="252"/>
    </row>
    <row r="3" spans="1:6" ht="19.5">
      <c r="A3" s="169"/>
      <c r="B3" s="169"/>
      <c r="C3" s="169"/>
      <c r="D3" s="169"/>
      <c r="E3" s="169"/>
      <c r="F3" s="169"/>
    </row>
    <row r="4" spans="1:6" ht="20.25">
      <c r="A4" s="393" t="s">
        <v>799</v>
      </c>
      <c r="B4" s="393"/>
      <c r="C4" s="393"/>
      <c r="D4" s="393"/>
      <c r="E4" s="393"/>
      <c r="F4" s="393"/>
    </row>
    <row r="5" spans="1:6" ht="20.25">
      <c r="A5" s="171" t="s">
        <v>1</v>
      </c>
      <c r="B5" s="172" t="s">
        <v>491</v>
      </c>
      <c r="C5" s="171"/>
      <c r="D5" s="171"/>
      <c r="E5" s="171"/>
      <c r="F5" s="171"/>
    </row>
    <row r="6" spans="1:6" ht="20.25">
      <c r="A6" s="393" t="s">
        <v>800</v>
      </c>
      <c r="B6" s="393"/>
      <c r="C6" s="393"/>
      <c r="D6" s="393"/>
      <c r="E6" s="393"/>
      <c r="F6" s="393"/>
    </row>
    <row r="7" spans="1:6" ht="20.25">
      <c r="A7" s="393" t="s">
        <v>801</v>
      </c>
      <c r="B7" s="393"/>
      <c r="C7" s="393"/>
      <c r="D7" s="393"/>
      <c r="E7" s="393"/>
      <c r="F7" s="171"/>
    </row>
    <row r="8" spans="1:6" ht="20.25">
      <c r="A8" s="293"/>
      <c r="B8" s="293"/>
      <c r="C8" s="293"/>
      <c r="D8" s="293"/>
      <c r="E8" s="293"/>
      <c r="F8" s="171"/>
    </row>
    <row r="9" spans="1:6" s="68" customFormat="1" ht="60.75">
      <c r="A9" s="342" t="s">
        <v>3</v>
      </c>
      <c r="B9" s="342" t="s">
        <v>5</v>
      </c>
      <c r="C9" s="174" t="s">
        <v>438</v>
      </c>
      <c r="D9" s="174" t="s">
        <v>438</v>
      </c>
      <c r="E9" s="174" t="s">
        <v>437</v>
      </c>
      <c r="F9" s="174" t="s">
        <v>437</v>
      </c>
    </row>
    <row r="10" spans="1:6" ht="20.25">
      <c r="A10" s="372"/>
      <c r="B10" s="372"/>
      <c r="C10" s="342">
        <v>2017</v>
      </c>
      <c r="D10" s="342">
        <v>2016</v>
      </c>
      <c r="E10" s="342" t="s">
        <v>819</v>
      </c>
      <c r="F10" s="342">
        <v>2015</v>
      </c>
    </row>
    <row r="11" spans="1:6" ht="19.5">
      <c r="A11" s="165"/>
      <c r="B11" s="165"/>
      <c r="C11" s="254"/>
      <c r="D11" s="254"/>
      <c r="E11" s="165"/>
      <c r="F11" s="155"/>
    </row>
    <row r="12" spans="1:6" s="144" customFormat="1" ht="20.25">
      <c r="A12" s="189">
        <v>13020400</v>
      </c>
      <c r="B12" s="178" t="s">
        <v>258</v>
      </c>
      <c r="C12" s="168">
        <f>SUM(C14,C15)</f>
        <v>878275000</v>
      </c>
      <c r="D12" s="167">
        <v>0</v>
      </c>
      <c r="E12" s="167"/>
      <c r="F12" s="261"/>
    </row>
    <row r="13" spans="1:6" s="23" customFormat="1" ht="19.5">
      <c r="A13" s="165"/>
      <c r="B13" s="165"/>
      <c r="C13" s="165"/>
      <c r="D13" s="165"/>
      <c r="E13" s="165"/>
      <c r="F13" s="165"/>
    </row>
    <row r="14" spans="1:6" s="23" customFormat="1" ht="85.5" customHeight="1">
      <c r="A14" s="190">
        <v>13020401</v>
      </c>
      <c r="B14" s="180" t="s">
        <v>802</v>
      </c>
      <c r="C14" s="166">
        <v>319275000</v>
      </c>
      <c r="D14" s="166">
        <v>0</v>
      </c>
      <c r="E14" s="166"/>
      <c r="F14" s="165"/>
    </row>
    <row r="15" spans="1:6" s="23" customFormat="1" ht="82.5" customHeight="1">
      <c r="A15" s="165"/>
      <c r="B15" s="180" t="s">
        <v>803</v>
      </c>
      <c r="C15" s="166">
        <v>559000000</v>
      </c>
      <c r="D15" s="166">
        <v>0</v>
      </c>
      <c r="E15" s="166"/>
      <c r="F15" s="262"/>
    </row>
    <row r="16" spans="1:6" s="23" customFormat="1" ht="19.5">
      <c r="A16" s="165"/>
      <c r="B16" s="165"/>
      <c r="C16" s="165"/>
      <c r="D16" s="165"/>
      <c r="E16" s="165"/>
      <c r="F16" s="165"/>
    </row>
    <row r="17" spans="1:6" s="144" customFormat="1" ht="20.25">
      <c r="A17" s="167"/>
      <c r="B17" s="167" t="s">
        <v>320</v>
      </c>
      <c r="C17" s="263">
        <f>C12</f>
        <v>878275000</v>
      </c>
      <c r="D17" s="263">
        <f>D12</f>
        <v>0</v>
      </c>
      <c r="E17" s="167"/>
      <c r="F17" s="168"/>
    </row>
  </sheetData>
  <mergeCells count="4">
    <mergeCell ref="A1:F1"/>
    <mergeCell ref="A4:F4"/>
    <mergeCell ref="A6:F6"/>
    <mergeCell ref="A7:E7"/>
  </mergeCells>
  <printOptions horizontalCentered="1" verticalCentered="1"/>
  <pageMargins left="0.7" right="0.7" top="0.75" bottom="0.75" header="0.3" footer="0.3"/>
  <pageSetup paperSize="9" scale="55" orientation="landscape" r:id="rId1"/>
  <headerFooter>
    <oddFooter>&amp;R&amp;16Page 48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70" zoomScaleNormal="100" zoomScaleSheetLayoutView="70" workbookViewId="0">
      <selection activeCell="A17" sqref="A17"/>
    </sheetView>
  </sheetViews>
  <sheetFormatPr defaultRowHeight="15"/>
  <cols>
    <col min="1" max="1" width="26.42578125" customWidth="1"/>
    <col min="2" max="2" width="70.140625" customWidth="1"/>
    <col min="3" max="3" width="29.140625" style="36" customWidth="1"/>
    <col min="4" max="4" width="28.140625" customWidth="1"/>
    <col min="5" max="5" width="27.5703125" customWidth="1"/>
    <col min="6" max="6" width="25.28515625" style="36" customWidth="1"/>
  </cols>
  <sheetData>
    <row r="1" spans="1:6" ht="48.75">
      <c r="A1" s="394" t="s">
        <v>726</v>
      </c>
      <c r="B1" s="394"/>
      <c r="C1" s="394"/>
      <c r="D1" s="394"/>
      <c r="E1" s="394"/>
      <c r="F1" s="394"/>
    </row>
    <row r="2" spans="1:6" ht="19.5">
      <c r="A2" s="169"/>
      <c r="B2" s="169"/>
      <c r="C2" s="170"/>
      <c r="D2" s="169"/>
      <c r="E2" s="169"/>
      <c r="F2" s="170"/>
    </row>
    <row r="3" spans="1:6" ht="19.5">
      <c r="A3" s="169"/>
      <c r="B3" s="169"/>
      <c r="C3" s="170"/>
      <c r="D3" s="169"/>
      <c r="E3" s="169"/>
      <c r="F3" s="170"/>
    </row>
    <row r="4" spans="1:6" ht="20.25">
      <c r="A4" s="171" t="s">
        <v>804</v>
      </c>
      <c r="B4" s="171"/>
      <c r="C4" s="173"/>
      <c r="D4" s="169"/>
      <c r="E4" s="169"/>
      <c r="F4" s="170"/>
    </row>
    <row r="5" spans="1:6" ht="20.25">
      <c r="A5" s="171" t="s">
        <v>1</v>
      </c>
      <c r="B5" s="172" t="s">
        <v>472</v>
      </c>
      <c r="C5" s="374"/>
      <c r="D5" s="169"/>
      <c r="E5" s="169"/>
      <c r="F5" s="170"/>
    </row>
    <row r="6" spans="1:6" ht="20.25">
      <c r="A6" s="171" t="s">
        <v>469</v>
      </c>
      <c r="B6" s="171"/>
      <c r="C6" s="173"/>
      <c r="D6" s="169"/>
      <c r="E6" s="169"/>
      <c r="F6" s="170"/>
    </row>
    <row r="7" spans="1:6" ht="20.25">
      <c r="A7" s="171" t="s">
        <v>470</v>
      </c>
      <c r="B7" s="172" t="s">
        <v>473</v>
      </c>
      <c r="C7" s="374"/>
      <c r="D7" s="169"/>
      <c r="E7" s="169"/>
      <c r="F7" s="170"/>
    </row>
    <row r="8" spans="1:6" ht="19.5">
      <c r="A8" s="169"/>
      <c r="B8" s="169"/>
      <c r="C8" s="170"/>
      <c r="D8" s="169"/>
      <c r="E8" s="169"/>
      <c r="F8" s="170"/>
    </row>
    <row r="9" spans="1:6" ht="50.25" customHeight="1">
      <c r="A9" s="342" t="s">
        <v>471</v>
      </c>
      <c r="B9" s="342" t="s">
        <v>256</v>
      </c>
      <c r="C9" s="176" t="s">
        <v>365</v>
      </c>
      <c r="D9" s="174" t="s">
        <v>365</v>
      </c>
      <c r="E9" s="174" t="s">
        <v>366</v>
      </c>
      <c r="F9" s="176" t="s">
        <v>366</v>
      </c>
    </row>
    <row r="10" spans="1:6" s="54" customFormat="1" ht="20.25">
      <c r="A10" s="375"/>
      <c r="B10" s="375"/>
      <c r="C10" s="343" t="s">
        <v>727</v>
      </c>
      <c r="D10" s="343" t="s">
        <v>728</v>
      </c>
      <c r="E10" s="342" t="s">
        <v>807</v>
      </c>
      <c r="F10" s="376">
        <v>2015</v>
      </c>
    </row>
    <row r="11" spans="1:6" s="54" customFormat="1" ht="20.25">
      <c r="A11" s="167"/>
      <c r="B11" s="167"/>
      <c r="C11" s="335"/>
      <c r="D11" s="335"/>
      <c r="E11" s="178"/>
      <c r="F11" s="373"/>
    </row>
    <row r="12" spans="1:6" s="23" customFormat="1" ht="20.25">
      <c r="A12" s="165">
        <v>13020300</v>
      </c>
      <c r="B12" s="178" t="s">
        <v>257</v>
      </c>
      <c r="C12" s="202">
        <f>SUM(C15:C16)</f>
        <v>1719876876</v>
      </c>
      <c r="D12" s="202">
        <f>SUM(D15:D16)</f>
        <v>500000000</v>
      </c>
      <c r="E12" s="202">
        <f>SUM(E15:E16)</f>
        <v>1500000000</v>
      </c>
      <c r="F12" s="263">
        <f>SUM(F15:F16)</f>
        <v>0</v>
      </c>
    </row>
    <row r="13" spans="1:6" s="23" customFormat="1" ht="19.5">
      <c r="A13" s="165"/>
      <c r="B13" s="165"/>
      <c r="C13" s="201"/>
      <c r="D13" s="201"/>
      <c r="E13" s="201"/>
      <c r="F13" s="166"/>
    </row>
    <row r="14" spans="1:6" s="23" customFormat="1" ht="19.5">
      <c r="A14" s="165">
        <v>13020301</v>
      </c>
      <c r="B14" s="254" t="s">
        <v>706</v>
      </c>
      <c r="C14" s="201">
        <f>SUM(C15:C16)</f>
        <v>1719876876</v>
      </c>
      <c r="D14" s="201">
        <f>SUM(D15:D16)</f>
        <v>500000000</v>
      </c>
      <c r="E14" s="201">
        <f>SUM(E15:E16)</f>
        <v>1500000000</v>
      </c>
      <c r="F14" s="360"/>
    </row>
    <row r="15" spans="1:6" s="23" customFormat="1" ht="19.5">
      <c r="A15" s="195" t="s">
        <v>385</v>
      </c>
      <c r="B15" s="165" t="s">
        <v>474</v>
      </c>
      <c r="C15" s="201">
        <v>1500000000</v>
      </c>
      <c r="D15" s="201">
        <v>500000000</v>
      </c>
      <c r="E15" s="201">
        <v>1500000000</v>
      </c>
      <c r="F15" s="166"/>
    </row>
    <row r="16" spans="1:6" s="23" customFormat="1" ht="19.5">
      <c r="A16" s="195" t="s">
        <v>387</v>
      </c>
      <c r="B16" s="165" t="s">
        <v>475</v>
      </c>
      <c r="C16" s="201">
        <v>219876876</v>
      </c>
      <c r="D16" s="201"/>
      <c r="E16" s="201"/>
      <c r="F16" s="166"/>
    </row>
    <row r="17" spans="1:6" s="23" customFormat="1" ht="19.5">
      <c r="A17" s="165"/>
      <c r="B17" s="165"/>
      <c r="C17" s="201"/>
      <c r="D17" s="201"/>
      <c r="E17" s="201"/>
      <c r="F17" s="166"/>
    </row>
    <row r="18" spans="1:6" s="23" customFormat="1" ht="19.5">
      <c r="A18" s="165"/>
      <c r="B18" s="165"/>
      <c r="C18" s="201"/>
      <c r="D18" s="201"/>
      <c r="E18" s="201"/>
      <c r="F18" s="166"/>
    </row>
    <row r="19" spans="1:6" s="23" customFormat="1" ht="20.25">
      <c r="A19" s="318"/>
      <c r="B19" s="377" t="s">
        <v>320</v>
      </c>
      <c r="C19" s="378">
        <f>SUM(C12+C18)</f>
        <v>1719876876</v>
      </c>
      <c r="D19" s="378">
        <f>SUM(D12+D18)</f>
        <v>500000000</v>
      </c>
      <c r="E19" s="378">
        <f>SUM(E12+E18)</f>
        <v>1500000000</v>
      </c>
      <c r="F19" s="379">
        <f>SUM(F12+F18)</f>
        <v>0</v>
      </c>
    </row>
    <row r="20" spans="1:6" s="9" customFormat="1" ht="19.5">
      <c r="A20" s="169"/>
      <c r="B20" s="169"/>
      <c r="C20" s="170"/>
      <c r="D20" s="169"/>
      <c r="E20" s="169"/>
      <c r="F20" s="170"/>
    </row>
    <row r="21" spans="1:6" s="9" customFormat="1" ht="19.5">
      <c r="A21" s="169"/>
      <c r="B21" s="169"/>
      <c r="C21" s="170"/>
      <c r="D21" s="169"/>
      <c r="E21" s="169"/>
      <c r="F21" s="170"/>
    </row>
  </sheetData>
  <mergeCells count="1">
    <mergeCell ref="A1:F1"/>
  </mergeCells>
  <printOptions horizontalCentered="1" verticalCentered="1"/>
  <pageMargins left="0.7" right="0.7" top="0.75" bottom="0.75" header="0.3" footer="0.3"/>
  <pageSetup paperSize="9" scale="63" orientation="landscape" verticalDpi="300" r:id="rId1"/>
  <headerFooter>
    <oddFooter>&amp;R&amp;16Page 49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80" zoomScaleNormal="100" zoomScaleSheetLayoutView="80" workbookViewId="0">
      <selection activeCell="D9" sqref="D9"/>
    </sheetView>
  </sheetViews>
  <sheetFormatPr defaultRowHeight="15"/>
  <cols>
    <col min="1" max="1" width="27.42578125" customWidth="1"/>
    <col min="2" max="2" width="60.5703125" customWidth="1"/>
    <col min="3" max="3" width="23.5703125" customWidth="1"/>
    <col min="4" max="4" width="21.42578125" customWidth="1"/>
    <col min="5" max="5" width="23.7109375" customWidth="1"/>
    <col min="6" max="6" width="20.140625" customWidth="1"/>
  </cols>
  <sheetData>
    <row r="1" spans="1:9" ht="48.75">
      <c r="A1" s="394" t="s">
        <v>729</v>
      </c>
      <c r="B1" s="394"/>
      <c r="C1" s="394"/>
      <c r="D1" s="394"/>
      <c r="E1" s="394"/>
      <c r="F1" s="394"/>
      <c r="G1" s="91"/>
      <c r="H1" s="91"/>
      <c r="I1" s="91"/>
    </row>
    <row r="2" spans="1:9" ht="20.25">
      <c r="A2" s="171"/>
      <c r="B2" s="171"/>
      <c r="C2" s="171"/>
      <c r="D2" s="171"/>
      <c r="E2" s="171"/>
      <c r="F2" s="171"/>
    </row>
    <row r="3" spans="1:9" ht="20.25">
      <c r="A3" s="171" t="s">
        <v>528</v>
      </c>
      <c r="B3" s="171"/>
      <c r="C3" s="171"/>
      <c r="D3" s="171"/>
      <c r="E3" s="171"/>
      <c r="F3" s="171"/>
    </row>
    <row r="4" spans="1:9" ht="20.25">
      <c r="A4" s="171" t="s">
        <v>468</v>
      </c>
      <c r="B4" s="293">
        <v>25300100100</v>
      </c>
      <c r="C4" s="169"/>
      <c r="D4" s="171"/>
      <c r="E4" s="171"/>
      <c r="F4" s="171"/>
    </row>
    <row r="5" spans="1:9" ht="20.25">
      <c r="A5" s="171" t="s">
        <v>529</v>
      </c>
      <c r="B5" s="171"/>
      <c r="C5" s="171"/>
      <c r="D5" s="171"/>
      <c r="E5" s="171"/>
      <c r="F5" s="171"/>
    </row>
    <row r="6" spans="1:9" s="11" customFormat="1" ht="20.25">
      <c r="A6" s="293" t="s">
        <v>530</v>
      </c>
      <c r="B6" s="293">
        <v>25305300100</v>
      </c>
      <c r="C6" s="293"/>
      <c r="D6" s="293"/>
      <c r="E6" s="293"/>
      <c r="F6" s="293"/>
    </row>
    <row r="7" spans="1:9" ht="20.25">
      <c r="A7" s="171"/>
      <c r="B7" s="171"/>
      <c r="C7" s="171"/>
      <c r="D7" s="171"/>
      <c r="E7" s="171"/>
      <c r="F7" s="171"/>
    </row>
    <row r="8" spans="1:9" ht="57.75" customHeight="1">
      <c r="A8" s="174" t="s">
        <v>471</v>
      </c>
      <c r="B8" s="174" t="s">
        <v>531</v>
      </c>
      <c r="C8" s="174" t="s">
        <v>365</v>
      </c>
      <c r="D8" s="174" t="s">
        <v>365</v>
      </c>
      <c r="E8" s="174" t="s">
        <v>366</v>
      </c>
      <c r="F8" s="174" t="s">
        <v>366</v>
      </c>
    </row>
    <row r="9" spans="1:9" ht="20.25">
      <c r="A9" s="174"/>
      <c r="B9" s="174"/>
      <c r="C9" s="174">
        <v>2017</v>
      </c>
      <c r="D9" s="174">
        <v>2016</v>
      </c>
      <c r="E9" s="174" t="s">
        <v>819</v>
      </c>
      <c r="F9" s="174">
        <v>2015</v>
      </c>
    </row>
    <row r="10" spans="1:9" ht="20.25">
      <c r="A10" s="167"/>
      <c r="B10" s="167"/>
      <c r="C10" s="167"/>
      <c r="D10" s="167"/>
      <c r="E10" s="167"/>
      <c r="F10" s="167"/>
    </row>
    <row r="11" spans="1:9" ht="20.25">
      <c r="A11" s="167">
        <v>12020600</v>
      </c>
      <c r="B11" s="178" t="s">
        <v>532</v>
      </c>
      <c r="C11" s="168"/>
      <c r="D11" s="168"/>
      <c r="E11" s="167"/>
      <c r="F11" s="167"/>
    </row>
    <row r="12" spans="1:9" ht="20.25">
      <c r="A12" s="167"/>
      <c r="B12" s="167"/>
      <c r="C12" s="167"/>
      <c r="D12" s="167"/>
      <c r="E12" s="167"/>
      <c r="F12" s="167"/>
    </row>
    <row r="13" spans="1:9" ht="20.25">
      <c r="A13" s="167">
        <v>12020614</v>
      </c>
      <c r="B13" s="167" t="s">
        <v>533</v>
      </c>
      <c r="C13" s="168"/>
      <c r="D13" s="168"/>
      <c r="E13" s="167"/>
      <c r="F13" s="167"/>
    </row>
    <row r="14" spans="1:9" ht="20.25">
      <c r="A14" s="311" t="s">
        <v>385</v>
      </c>
      <c r="B14" s="167" t="s">
        <v>534</v>
      </c>
      <c r="C14" s="168"/>
      <c r="D14" s="168"/>
      <c r="E14" s="167"/>
      <c r="F14" s="167"/>
    </row>
    <row r="15" spans="1:9" ht="20.25">
      <c r="A15" s="167"/>
      <c r="B15" s="167"/>
      <c r="C15" s="167"/>
      <c r="D15" s="167"/>
      <c r="E15" s="167"/>
      <c r="F15" s="167"/>
    </row>
    <row r="16" spans="1:9" ht="20.25">
      <c r="A16" s="167"/>
      <c r="B16" s="167"/>
      <c r="C16" s="167"/>
      <c r="D16" s="167"/>
      <c r="E16" s="167"/>
      <c r="F16" s="167"/>
    </row>
    <row r="17" spans="1:6" ht="20.25">
      <c r="A17" s="167"/>
      <c r="B17" s="167"/>
      <c r="C17" s="167"/>
      <c r="D17" s="167"/>
      <c r="E17" s="167"/>
      <c r="F17" s="167"/>
    </row>
    <row r="18" spans="1:6" ht="20.25">
      <c r="A18" s="167"/>
      <c r="B18" s="178" t="s">
        <v>320</v>
      </c>
      <c r="C18" s="263">
        <f>SUM(C11+C17)</f>
        <v>0</v>
      </c>
      <c r="D18" s="263">
        <f>SUM(D11+D17)</f>
        <v>0</v>
      </c>
      <c r="E18" s="167"/>
      <c r="F18" s="167"/>
    </row>
  </sheetData>
  <mergeCells count="1">
    <mergeCell ref="A1:F1"/>
  </mergeCells>
  <pageMargins left="0.7" right="0.7" top="0.75" bottom="0.75" header="0.3" footer="0.3"/>
  <pageSetup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="50" zoomScaleSheetLayoutView="50" workbookViewId="0">
      <selection activeCell="A14" sqref="A14"/>
    </sheetView>
  </sheetViews>
  <sheetFormatPr defaultRowHeight="21"/>
  <cols>
    <col min="1" max="1" width="27.42578125" style="187" customWidth="1"/>
    <col min="2" max="2" width="75.7109375" style="187" customWidth="1"/>
    <col min="3" max="3" width="35.140625" style="41" customWidth="1"/>
    <col min="4" max="4" width="30.42578125" style="41" customWidth="1"/>
    <col min="5" max="5" width="33.5703125" style="42" customWidth="1"/>
    <col min="6" max="6" width="33.7109375" style="41" customWidth="1"/>
  </cols>
  <sheetData>
    <row r="1" spans="1:6" ht="19.5">
      <c r="A1" s="209"/>
      <c r="B1" s="209"/>
      <c r="C1" s="209"/>
      <c r="D1" s="209"/>
      <c r="E1" s="210"/>
      <c r="F1" s="209"/>
    </row>
    <row r="2" spans="1:6" ht="58.5" customHeight="1">
      <c r="A2" s="386" t="s">
        <v>641</v>
      </c>
      <c r="B2" s="386"/>
      <c r="C2" s="386"/>
      <c r="D2" s="386"/>
      <c r="E2" s="386"/>
      <c r="F2" s="386"/>
    </row>
    <row r="3" spans="1:6" ht="19.5">
      <c r="A3" s="209"/>
      <c r="B3" s="209"/>
      <c r="C3" s="209"/>
      <c r="D3" s="209"/>
      <c r="E3" s="210"/>
      <c r="F3" s="209"/>
    </row>
    <row r="4" spans="1:6" ht="19.5">
      <c r="A4" s="209"/>
      <c r="B4" s="209"/>
      <c r="C4" s="209"/>
      <c r="D4" s="209"/>
      <c r="E4" s="210"/>
      <c r="F4" s="209"/>
    </row>
    <row r="5" spans="1:6" ht="22.5">
      <c r="A5" s="384" t="s">
        <v>0</v>
      </c>
      <c r="B5" s="384"/>
      <c r="C5" s="384"/>
      <c r="D5" s="384"/>
      <c r="E5" s="384"/>
      <c r="F5" s="209"/>
    </row>
    <row r="6" spans="1:6" ht="22.5">
      <c r="A6" s="211" t="s">
        <v>1</v>
      </c>
      <c r="B6" s="212" t="s">
        <v>527</v>
      </c>
      <c r="C6" s="212"/>
      <c r="D6" s="211"/>
      <c r="E6" s="213"/>
      <c r="F6" s="209"/>
    </row>
    <row r="7" spans="1:6" ht="22.5">
      <c r="A7" s="385" t="s">
        <v>2</v>
      </c>
      <c r="B7" s="385"/>
      <c r="C7" s="385"/>
      <c r="D7" s="385"/>
      <c r="E7" s="385"/>
      <c r="F7" s="209"/>
    </row>
    <row r="8" spans="1:6" ht="22.5">
      <c r="A8" s="384" t="s">
        <v>193</v>
      </c>
      <c r="B8" s="384"/>
      <c r="C8" s="384"/>
      <c r="D8" s="384"/>
      <c r="E8" s="384"/>
      <c r="F8" s="209"/>
    </row>
    <row r="9" spans="1:6" ht="19.5">
      <c r="A9" s="209"/>
      <c r="B9" s="209"/>
      <c r="C9" s="209"/>
      <c r="D9" s="209"/>
      <c r="E9" s="210"/>
      <c r="F9" s="209"/>
    </row>
    <row r="10" spans="1:6" ht="82.5" customHeight="1">
      <c r="A10" s="174" t="s">
        <v>3</v>
      </c>
      <c r="B10" s="174" t="s">
        <v>5</v>
      </c>
      <c r="C10" s="174" t="s">
        <v>350</v>
      </c>
      <c r="D10" s="174" t="s">
        <v>342</v>
      </c>
      <c r="E10" s="176" t="s">
        <v>332</v>
      </c>
      <c r="F10" s="174" t="s">
        <v>332</v>
      </c>
    </row>
    <row r="11" spans="1:6" ht="29.25" customHeight="1">
      <c r="A11" s="174"/>
      <c r="B11" s="174"/>
      <c r="C11" s="175">
        <v>2017</v>
      </c>
      <c r="D11" s="174">
        <v>2016</v>
      </c>
      <c r="E11" s="176" t="s">
        <v>818</v>
      </c>
      <c r="F11" s="175">
        <v>2015</v>
      </c>
    </row>
    <row r="12" spans="1:6" s="87" customFormat="1" ht="30" customHeight="1">
      <c r="A12" s="189">
        <v>12020100</v>
      </c>
      <c r="B12" s="178" t="s">
        <v>589</v>
      </c>
      <c r="C12" s="202">
        <f>C14</f>
        <v>2500000</v>
      </c>
      <c r="D12" s="202">
        <f>D14</f>
        <v>2500000</v>
      </c>
      <c r="E12" s="202">
        <f>E14</f>
        <v>372100</v>
      </c>
      <c r="F12" s="202">
        <f>F14</f>
        <v>836500</v>
      </c>
    </row>
    <row r="13" spans="1:6" s="87" customFormat="1" ht="30" customHeight="1">
      <c r="A13" s="189"/>
      <c r="B13" s="178"/>
      <c r="C13" s="202"/>
      <c r="D13" s="202"/>
      <c r="E13" s="202"/>
      <c r="F13" s="202"/>
    </row>
    <row r="14" spans="1:6" s="87" customFormat="1" ht="30" customHeight="1">
      <c r="A14" s="190">
        <v>12020119</v>
      </c>
      <c r="B14" s="179" t="s">
        <v>601</v>
      </c>
      <c r="C14" s="203">
        <f>C15</f>
        <v>2500000</v>
      </c>
      <c r="D14" s="203">
        <v>2500000</v>
      </c>
      <c r="E14" s="201">
        <f>E15</f>
        <v>372100</v>
      </c>
      <c r="F14" s="201">
        <f>F15</f>
        <v>836500</v>
      </c>
    </row>
    <row r="15" spans="1:6" s="87" customFormat="1" ht="39">
      <c r="A15" s="191" t="s">
        <v>356</v>
      </c>
      <c r="B15" s="180" t="s">
        <v>755</v>
      </c>
      <c r="C15" s="204">
        <v>2500000</v>
      </c>
      <c r="D15" s="204">
        <v>2500000</v>
      </c>
      <c r="E15" s="201">
        <v>372100</v>
      </c>
      <c r="F15" s="201">
        <v>836500</v>
      </c>
    </row>
    <row r="16" spans="1:6" s="87" customFormat="1" ht="30" customHeight="1">
      <c r="A16" s="192"/>
      <c r="B16" s="181"/>
      <c r="C16" s="203"/>
      <c r="D16" s="203"/>
      <c r="E16" s="201"/>
      <c r="F16" s="201"/>
    </row>
    <row r="17" spans="1:6" s="87" customFormat="1" ht="30" customHeight="1">
      <c r="A17" s="193">
        <v>12020400</v>
      </c>
      <c r="B17" s="182" t="s">
        <v>590</v>
      </c>
      <c r="C17" s="205">
        <f>C19</f>
        <v>96000000</v>
      </c>
      <c r="D17" s="205">
        <f>SUM(D20:D21)</f>
        <v>78000000</v>
      </c>
      <c r="E17" s="202">
        <f>SUM(E20:E21)</f>
        <v>28175850</v>
      </c>
      <c r="F17" s="202">
        <f>SUM(F20:F21)</f>
        <v>44490945.200000003</v>
      </c>
    </row>
    <row r="18" spans="1:6" s="87" customFormat="1" ht="30" customHeight="1">
      <c r="A18" s="192"/>
      <c r="B18" s="181"/>
      <c r="C18" s="203"/>
      <c r="D18" s="203"/>
      <c r="E18" s="201"/>
      <c r="F18" s="201"/>
    </row>
    <row r="19" spans="1:6" s="87" customFormat="1" ht="30" customHeight="1">
      <c r="A19" s="194">
        <v>12020450</v>
      </c>
      <c r="B19" s="179" t="s">
        <v>536</v>
      </c>
      <c r="C19" s="203">
        <f>SUM(C20:C22)</f>
        <v>96000000</v>
      </c>
      <c r="D19" s="203">
        <f>SUM(D20:D21)</f>
        <v>78000000</v>
      </c>
      <c r="E19" s="201">
        <f>SUM(E20:E21)</f>
        <v>28175850</v>
      </c>
      <c r="F19" s="201">
        <f>SUM(F20:F21)</f>
        <v>44490945.200000003</v>
      </c>
    </row>
    <row r="20" spans="1:6" s="87" customFormat="1" ht="39">
      <c r="A20" s="195" t="s">
        <v>385</v>
      </c>
      <c r="B20" s="180" t="s">
        <v>194</v>
      </c>
      <c r="C20" s="204">
        <v>60000000</v>
      </c>
      <c r="D20" s="204">
        <v>60000000</v>
      </c>
      <c r="E20" s="201">
        <v>13309000</v>
      </c>
      <c r="F20" s="201">
        <v>27786395.199999999</v>
      </c>
    </row>
    <row r="21" spans="1:6" s="87" customFormat="1" ht="30" customHeight="1">
      <c r="A21" s="195" t="s">
        <v>386</v>
      </c>
      <c r="B21" s="165" t="s">
        <v>7</v>
      </c>
      <c r="C21" s="201">
        <v>18000000</v>
      </c>
      <c r="D21" s="201">
        <v>18000000</v>
      </c>
      <c r="E21" s="201">
        <v>14866850</v>
      </c>
      <c r="F21" s="201">
        <v>16704550</v>
      </c>
    </row>
    <row r="22" spans="1:6" s="87" customFormat="1" ht="30" customHeight="1">
      <c r="A22" s="195" t="s">
        <v>387</v>
      </c>
      <c r="B22" s="165" t="s">
        <v>737</v>
      </c>
      <c r="C22" s="201">
        <v>18000000</v>
      </c>
      <c r="D22" s="201"/>
      <c r="E22" s="201"/>
      <c r="F22" s="201"/>
    </row>
    <row r="23" spans="1:6" s="87" customFormat="1" ht="30" customHeight="1">
      <c r="A23" s="195"/>
      <c r="B23" s="183"/>
      <c r="C23" s="203"/>
      <c r="D23" s="203"/>
      <c r="E23" s="201"/>
      <c r="F23" s="201"/>
    </row>
    <row r="24" spans="1:6" s="87" customFormat="1" ht="30" customHeight="1">
      <c r="A24" s="189">
        <v>12020600</v>
      </c>
      <c r="B24" s="184" t="s">
        <v>583</v>
      </c>
      <c r="C24" s="206">
        <f>SUM(C27:C28)</f>
        <v>600000</v>
      </c>
      <c r="D24" s="206">
        <f>SUM(D27:D28)</f>
        <v>15600000</v>
      </c>
      <c r="E24" s="202">
        <f>SUM(E27:E28)</f>
        <v>441385</v>
      </c>
      <c r="F24" s="202">
        <f>SUM(F25:F26)</f>
        <v>235500</v>
      </c>
    </row>
    <row r="25" spans="1:6" s="87" customFormat="1" ht="19.5" customHeight="1">
      <c r="A25" s="195"/>
      <c r="B25" s="183"/>
      <c r="C25" s="203"/>
      <c r="D25" s="203"/>
      <c r="E25" s="201"/>
      <c r="F25" s="201"/>
    </row>
    <row r="26" spans="1:6" s="87" customFormat="1" ht="30" customHeight="1">
      <c r="A26" s="190">
        <v>12020609</v>
      </c>
      <c r="B26" s="183" t="s">
        <v>537</v>
      </c>
      <c r="C26" s="203">
        <f>SUM(C27:C28)</f>
        <v>600000</v>
      </c>
      <c r="D26" s="203">
        <f>SUM(D27:D28)</f>
        <v>15600000</v>
      </c>
      <c r="E26" s="201">
        <f>SUM(E27:E28)</f>
        <v>441385</v>
      </c>
      <c r="F26" s="201">
        <f>SUM(F27:F28)</f>
        <v>235500</v>
      </c>
    </row>
    <row r="27" spans="1:6" s="87" customFormat="1" ht="49.5" customHeight="1">
      <c r="A27" s="195" t="s">
        <v>385</v>
      </c>
      <c r="B27" s="185" t="s">
        <v>346</v>
      </c>
      <c r="C27" s="207">
        <v>600000</v>
      </c>
      <c r="D27" s="207">
        <v>600000</v>
      </c>
      <c r="E27" s="201">
        <v>441385</v>
      </c>
      <c r="F27" s="201">
        <v>235500</v>
      </c>
    </row>
    <row r="28" spans="1:6" s="87" customFormat="1" ht="30" customHeight="1">
      <c r="A28" s="195" t="s">
        <v>538</v>
      </c>
      <c r="B28" s="185" t="s">
        <v>9</v>
      </c>
      <c r="C28" s="207"/>
      <c r="D28" s="207">
        <v>15000000</v>
      </c>
      <c r="E28" s="201">
        <v>0</v>
      </c>
      <c r="F28" s="201">
        <v>0</v>
      </c>
    </row>
    <row r="29" spans="1:6" s="87" customFormat="1" ht="21" customHeight="1">
      <c r="A29" s="195"/>
      <c r="B29" s="165"/>
      <c r="C29" s="201"/>
      <c r="D29" s="201"/>
      <c r="E29" s="201"/>
      <c r="F29" s="201"/>
    </row>
    <row r="30" spans="1:6" s="87" customFormat="1" ht="30" customHeight="1">
      <c r="A30" s="189">
        <v>12020700</v>
      </c>
      <c r="B30" s="178" t="s">
        <v>587</v>
      </c>
      <c r="C30" s="202">
        <f>SUM(C32+C37)</f>
        <v>4300000</v>
      </c>
      <c r="D30" s="202">
        <f>SUM(D32+D37)</f>
        <v>4600000</v>
      </c>
      <c r="E30" s="202">
        <f>SUM(E32+E37)</f>
        <v>555400</v>
      </c>
      <c r="F30" s="202">
        <f>SUM(F32+F37)</f>
        <v>1412463</v>
      </c>
    </row>
    <row r="31" spans="1:6" s="87" customFormat="1" ht="21" customHeight="1">
      <c r="A31" s="189"/>
      <c r="B31" s="178"/>
      <c r="C31" s="202"/>
      <c r="D31" s="202"/>
      <c r="E31" s="202"/>
      <c r="F31" s="202"/>
    </row>
    <row r="32" spans="1:6" s="87" customFormat="1" ht="30" customHeight="1">
      <c r="A32" s="190">
        <v>12020703</v>
      </c>
      <c r="B32" s="186" t="s">
        <v>602</v>
      </c>
      <c r="C32" s="207">
        <f>SUM(C33:C35)</f>
        <v>3800000</v>
      </c>
      <c r="D32" s="207">
        <f>SUM(D33:D35)</f>
        <v>3800000</v>
      </c>
      <c r="E32" s="207">
        <f>SUM(E33:E35)</f>
        <v>470400</v>
      </c>
      <c r="F32" s="207">
        <f>SUM(F33:F35)</f>
        <v>1045800</v>
      </c>
    </row>
    <row r="33" spans="1:6" s="87" customFormat="1" ht="30" customHeight="1">
      <c r="A33" s="191" t="s">
        <v>385</v>
      </c>
      <c r="B33" s="181" t="s">
        <v>347</v>
      </c>
      <c r="C33" s="203">
        <v>3000000</v>
      </c>
      <c r="D33" s="203">
        <v>3000000</v>
      </c>
      <c r="E33" s="201">
        <v>5000</v>
      </c>
      <c r="F33" s="201">
        <v>350000</v>
      </c>
    </row>
    <row r="34" spans="1:6" s="87" customFormat="1" ht="30" customHeight="1">
      <c r="A34" s="190">
        <v>12020707</v>
      </c>
      <c r="B34" s="181" t="s">
        <v>348</v>
      </c>
      <c r="C34" s="203">
        <v>800000</v>
      </c>
      <c r="D34" s="203">
        <v>800000</v>
      </c>
      <c r="E34" s="201">
        <v>465400</v>
      </c>
      <c r="F34" s="201">
        <v>695800</v>
      </c>
    </row>
    <row r="35" spans="1:6" s="87" customFormat="1" ht="30" customHeight="1">
      <c r="A35" s="190">
        <v>12020708</v>
      </c>
      <c r="B35" s="183" t="s">
        <v>349</v>
      </c>
      <c r="C35" s="203">
        <v>0</v>
      </c>
      <c r="D35" s="203">
        <v>0</v>
      </c>
      <c r="E35" s="201">
        <v>0</v>
      </c>
      <c r="F35" s="201">
        <v>0</v>
      </c>
    </row>
    <row r="36" spans="1:6" s="87" customFormat="1" ht="22.5" customHeight="1">
      <c r="A36" s="190"/>
      <c r="B36" s="183"/>
      <c r="C36" s="203"/>
      <c r="D36" s="203"/>
      <c r="E36" s="201"/>
      <c r="F36" s="201"/>
    </row>
    <row r="37" spans="1:6" s="87" customFormat="1" ht="30" customHeight="1">
      <c r="A37" s="190">
        <v>12020711</v>
      </c>
      <c r="B37" s="165" t="s">
        <v>585</v>
      </c>
      <c r="C37" s="201">
        <f>C38</f>
        <v>500000</v>
      </c>
      <c r="D37" s="201">
        <f>D38</f>
        <v>800000</v>
      </c>
      <c r="E37" s="201">
        <f>E38</f>
        <v>85000</v>
      </c>
      <c r="F37" s="201">
        <f>F38</f>
        <v>366663</v>
      </c>
    </row>
    <row r="38" spans="1:6" s="87" customFormat="1" ht="30" customHeight="1">
      <c r="A38" s="196" t="s">
        <v>385</v>
      </c>
      <c r="B38" s="165" t="s">
        <v>756</v>
      </c>
      <c r="C38" s="201">
        <v>500000</v>
      </c>
      <c r="D38" s="201">
        <v>800000</v>
      </c>
      <c r="E38" s="201">
        <v>85000</v>
      </c>
      <c r="F38" s="201">
        <v>366663</v>
      </c>
    </row>
    <row r="39" spans="1:6" ht="25.5" customHeight="1">
      <c r="A39" s="195"/>
      <c r="B39" s="183"/>
      <c r="C39" s="208"/>
      <c r="D39" s="208"/>
      <c r="E39" s="201"/>
      <c r="F39" s="201"/>
    </row>
    <row r="40" spans="1:6" ht="20.25">
      <c r="A40" s="165"/>
      <c r="B40" s="167" t="s">
        <v>320</v>
      </c>
      <c r="C40" s="202">
        <f>SUM(C12+C17+C24+C30)</f>
        <v>103400000</v>
      </c>
      <c r="D40" s="202">
        <f>SUM(D12+D17+D24+D30)</f>
        <v>100700000</v>
      </c>
      <c r="E40" s="202">
        <f>E12+E17+E24+E30+E37</f>
        <v>29629735</v>
      </c>
      <c r="F40" s="202">
        <f>F12+F17+F24+F30+F37</f>
        <v>47342071.200000003</v>
      </c>
    </row>
  </sheetData>
  <mergeCells count="4">
    <mergeCell ref="A5:E5"/>
    <mergeCell ref="A7:E7"/>
    <mergeCell ref="A8:E8"/>
    <mergeCell ref="A2:F2"/>
  </mergeCells>
  <printOptions horizontalCentered="1" verticalCentered="1"/>
  <pageMargins left="0.7" right="0.7" top="0.75" bottom="0.75" header="0.3" footer="0.3"/>
  <pageSetup scale="42" orientation="landscape" horizontalDpi="300" verticalDpi="300" r:id="rId1"/>
  <headerFooter>
    <oddFooter>&amp;RPage 1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G28"/>
  <sheetViews>
    <sheetView topLeftCell="A7" zoomScale="80" zoomScaleNormal="80" workbookViewId="0">
      <selection activeCell="C29" sqref="C29"/>
    </sheetView>
  </sheetViews>
  <sheetFormatPr defaultRowHeight="15"/>
  <cols>
    <col min="1" max="1" width="17.28515625" customWidth="1"/>
    <col min="2" max="2" width="81.85546875" customWidth="1"/>
    <col min="3" max="3" width="32.5703125" customWidth="1"/>
    <col min="4" max="4" width="31.5703125" customWidth="1"/>
    <col min="5" max="5" width="32" customWidth="1"/>
    <col min="6" max="6" width="30.5703125" style="119" customWidth="1"/>
    <col min="7" max="7" width="9.140625" style="119"/>
  </cols>
  <sheetData>
    <row r="1" spans="1:6" ht="48.75">
      <c r="A1" s="394" t="s">
        <v>730</v>
      </c>
      <c r="B1" s="394"/>
      <c r="C1" s="394"/>
      <c r="D1" s="394"/>
      <c r="E1" s="394"/>
      <c r="F1" s="394"/>
    </row>
    <row r="2" spans="1:6" ht="19.5">
      <c r="A2" s="169"/>
      <c r="B2" s="169"/>
      <c r="C2" s="169"/>
      <c r="D2" s="169"/>
      <c r="E2" s="169"/>
      <c r="F2" s="169"/>
    </row>
    <row r="3" spans="1:6" s="380" customFormat="1" ht="48.75" customHeight="1">
      <c r="A3" s="174" t="s">
        <v>471</v>
      </c>
      <c r="B3" s="174" t="s">
        <v>829</v>
      </c>
      <c r="C3" s="174" t="s">
        <v>342</v>
      </c>
      <c r="D3" s="174" t="s">
        <v>342</v>
      </c>
      <c r="E3" s="174" t="s">
        <v>332</v>
      </c>
      <c r="F3" s="174" t="s">
        <v>332</v>
      </c>
    </row>
    <row r="4" spans="1:6" ht="20.25">
      <c r="A4" s="341"/>
      <c r="B4" s="341"/>
      <c r="C4" s="342">
        <v>2017</v>
      </c>
      <c r="D4" s="342">
        <v>2016</v>
      </c>
      <c r="E4" s="342" t="s">
        <v>832</v>
      </c>
      <c r="F4" s="342">
        <v>2015</v>
      </c>
    </row>
    <row r="5" spans="1:6" ht="19.5">
      <c r="A5" s="165"/>
      <c r="B5" s="165"/>
      <c r="C5" s="165"/>
      <c r="D5" s="165"/>
      <c r="E5" s="165"/>
      <c r="F5" s="165"/>
    </row>
    <row r="6" spans="1:6" ht="20.25">
      <c r="A6" s="189">
        <v>11000000</v>
      </c>
      <c r="B6" s="189" t="s">
        <v>204</v>
      </c>
      <c r="C6" s="202">
        <f>SUM(C8+C21+C24+C28)</f>
        <v>62803650302.389999</v>
      </c>
      <c r="D6" s="202">
        <f>SUM(D8+D21+D24+D28)</f>
        <v>58570000000</v>
      </c>
      <c r="E6" s="202">
        <f>SUM(E8+E21+E24+E28)</f>
        <v>37332473540.669998</v>
      </c>
      <c r="F6" s="202">
        <f>SUM(F8+F21+F24+F28)</f>
        <v>50390843607.309998</v>
      </c>
    </row>
    <row r="7" spans="1:6" ht="20.25">
      <c r="A7" s="189"/>
      <c r="B7" s="189"/>
      <c r="C7" s="202"/>
      <c r="D7" s="202"/>
      <c r="E7" s="201"/>
      <c r="F7" s="201"/>
    </row>
    <row r="8" spans="1:6" ht="20.25">
      <c r="A8" s="189">
        <v>11010100</v>
      </c>
      <c r="B8" s="189" t="s">
        <v>289</v>
      </c>
      <c r="C8" s="202">
        <f>SUM(C9:C19)</f>
        <v>47803650302.389999</v>
      </c>
      <c r="D8" s="202">
        <f>SUM(D9:D19)</f>
        <v>41196570595</v>
      </c>
      <c r="E8" s="202">
        <f>SUM(E9:E19)</f>
        <v>22596922681.209999</v>
      </c>
      <c r="F8" s="202">
        <f>SUM(F9:F19)</f>
        <v>41817039919.620003</v>
      </c>
    </row>
    <row r="9" spans="1:6" ht="19.5">
      <c r="A9" s="190">
        <v>11010101</v>
      </c>
      <c r="B9" s="165" t="s">
        <v>28</v>
      </c>
      <c r="C9" s="272">
        <v>29838548286</v>
      </c>
      <c r="D9" s="201">
        <v>27332332658</v>
      </c>
      <c r="E9" s="201">
        <v>16627598280.09</v>
      </c>
      <c r="F9" s="381">
        <v>28046750843.540001</v>
      </c>
    </row>
    <row r="10" spans="1:6" ht="19.5">
      <c r="A10" s="190">
        <v>11010106</v>
      </c>
      <c r="B10" s="165" t="s">
        <v>29</v>
      </c>
      <c r="C10" s="201">
        <v>4607793890.1899996</v>
      </c>
      <c r="D10" s="201">
        <v>11010691037</v>
      </c>
      <c r="E10" s="201">
        <v>3645884020.8200002</v>
      </c>
      <c r="F10" s="381">
        <v>10424620329.290001</v>
      </c>
    </row>
    <row r="11" spans="1:6" ht="19.5">
      <c r="A11" s="190">
        <v>11010107</v>
      </c>
      <c r="B11" s="165" t="s">
        <v>30</v>
      </c>
      <c r="C11" s="201">
        <v>0</v>
      </c>
      <c r="D11" s="201">
        <v>0</v>
      </c>
      <c r="E11" s="201">
        <v>0</v>
      </c>
      <c r="F11" s="381">
        <v>0</v>
      </c>
    </row>
    <row r="12" spans="1:6" ht="19.5">
      <c r="A12" s="190">
        <v>11010108</v>
      </c>
      <c r="B12" s="165" t="s">
        <v>31</v>
      </c>
      <c r="C12" s="201">
        <v>2750000000</v>
      </c>
      <c r="D12" s="201">
        <v>2853546900</v>
      </c>
      <c r="E12" s="201">
        <v>2244505941.2600002</v>
      </c>
      <c r="F12" s="381">
        <v>930979795.52999997</v>
      </c>
    </row>
    <row r="13" spans="1:6" ht="19.5">
      <c r="A13" s="190">
        <v>11010109</v>
      </c>
      <c r="B13" s="165" t="s">
        <v>32</v>
      </c>
      <c r="C13" s="201">
        <v>0</v>
      </c>
      <c r="D13" s="201">
        <v>0</v>
      </c>
      <c r="E13" s="201">
        <v>0</v>
      </c>
      <c r="F13" s="201"/>
    </row>
    <row r="14" spans="1:6" ht="19.5">
      <c r="A14" s="190">
        <v>11010110</v>
      </c>
      <c r="B14" s="165" t="s">
        <v>33</v>
      </c>
      <c r="C14" s="201">
        <v>0</v>
      </c>
      <c r="D14" s="201">
        <v>0</v>
      </c>
      <c r="E14" s="201">
        <v>0</v>
      </c>
      <c r="F14" s="381">
        <v>0</v>
      </c>
    </row>
    <row r="15" spans="1:6" ht="20.25">
      <c r="A15" s="189">
        <v>11010111</v>
      </c>
      <c r="B15" s="165" t="s">
        <v>34</v>
      </c>
      <c r="C15" s="201">
        <v>0</v>
      </c>
      <c r="D15" s="201">
        <v>0</v>
      </c>
      <c r="E15" s="201">
        <v>0</v>
      </c>
      <c r="F15" s="381">
        <v>0</v>
      </c>
    </row>
    <row r="16" spans="1:6" ht="20.25">
      <c r="A16" s="189">
        <v>11010112</v>
      </c>
      <c r="B16" s="165" t="s">
        <v>683</v>
      </c>
      <c r="C16" s="201">
        <v>0</v>
      </c>
      <c r="D16" s="201">
        <v>0</v>
      </c>
      <c r="E16" s="201">
        <v>0</v>
      </c>
      <c r="F16" s="381">
        <v>49496162.25</v>
      </c>
    </row>
    <row r="17" spans="1:6" ht="20.25">
      <c r="A17" s="189">
        <v>11010113</v>
      </c>
      <c r="B17" s="165" t="s">
        <v>714</v>
      </c>
      <c r="C17" s="201"/>
      <c r="D17" s="201"/>
      <c r="E17" s="201">
        <v>59440454.990000002</v>
      </c>
      <c r="F17" s="201"/>
    </row>
    <row r="18" spans="1:6" ht="20.25">
      <c r="A18" s="189">
        <v>11010114</v>
      </c>
      <c r="B18" s="165" t="s">
        <v>715</v>
      </c>
      <c r="C18" s="201"/>
      <c r="D18" s="201"/>
      <c r="E18" s="201">
        <v>19493984.050000001</v>
      </c>
      <c r="F18" s="201"/>
    </row>
    <row r="19" spans="1:6" ht="20.25">
      <c r="A19" s="189">
        <v>11010115</v>
      </c>
      <c r="B19" s="165" t="s">
        <v>716</v>
      </c>
      <c r="C19" s="201">
        <v>10607308126.200001</v>
      </c>
      <c r="D19" s="201"/>
      <c r="E19" s="201"/>
      <c r="F19" s="381">
        <v>2365192789.0100002</v>
      </c>
    </row>
    <row r="20" spans="1:6" ht="20.25">
      <c r="A20" s="189"/>
      <c r="B20" s="165"/>
      <c r="C20" s="201"/>
      <c r="D20" s="201"/>
      <c r="E20" s="201"/>
      <c r="F20" s="381"/>
    </row>
    <row r="21" spans="1:6" ht="20.25">
      <c r="A21" s="189">
        <v>11010200</v>
      </c>
      <c r="B21" s="167" t="s">
        <v>372</v>
      </c>
      <c r="C21" s="202">
        <f>C22</f>
        <v>9500000000</v>
      </c>
      <c r="D21" s="202">
        <f>D22</f>
        <v>8420704384</v>
      </c>
      <c r="E21" s="202">
        <f>E22</f>
        <v>7323439935.2299995</v>
      </c>
      <c r="F21" s="202">
        <f>F22</f>
        <v>8231782780.6000004</v>
      </c>
    </row>
    <row r="22" spans="1:6" ht="19.5">
      <c r="A22" s="190">
        <v>11010201</v>
      </c>
      <c r="B22" s="165" t="s">
        <v>35</v>
      </c>
      <c r="C22" s="272">
        <v>9500000000</v>
      </c>
      <c r="D22" s="201">
        <v>8420704384</v>
      </c>
      <c r="E22" s="201">
        <v>7323439935.2299995</v>
      </c>
      <c r="F22" s="381">
        <v>8231782780.6000004</v>
      </c>
    </row>
    <row r="23" spans="1:6" ht="19.5">
      <c r="A23" s="190"/>
      <c r="B23" s="165"/>
      <c r="C23" s="201"/>
      <c r="D23" s="201"/>
      <c r="E23" s="201"/>
      <c r="F23" s="201"/>
    </row>
    <row r="24" spans="1:6" ht="20.25">
      <c r="A24" s="189">
        <v>11010300</v>
      </c>
      <c r="B24" s="167" t="s">
        <v>373</v>
      </c>
      <c r="C24" s="202">
        <f>SUM(C25:C26)</f>
        <v>0</v>
      </c>
      <c r="D24" s="202">
        <f>SUM(D25:D26)</f>
        <v>382725021</v>
      </c>
      <c r="E24" s="202">
        <f>SUM(E25:E26)</f>
        <v>1022110924.23</v>
      </c>
      <c r="F24" s="202">
        <f>SUM(F25:F26)</f>
        <v>342020907.08999997</v>
      </c>
    </row>
    <row r="25" spans="1:6" ht="19.5">
      <c r="A25" s="190">
        <v>11010301</v>
      </c>
      <c r="B25" s="165" t="s">
        <v>36</v>
      </c>
      <c r="C25" s="201">
        <v>0</v>
      </c>
      <c r="D25" s="201">
        <v>272364628</v>
      </c>
      <c r="E25" s="201">
        <v>1022110924.23</v>
      </c>
      <c r="F25" s="381">
        <v>342020907.08999997</v>
      </c>
    </row>
    <row r="26" spans="1:6" ht="19.5">
      <c r="A26" s="190">
        <v>11010302</v>
      </c>
      <c r="B26" s="165" t="s">
        <v>395</v>
      </c>
      <c r="C26" s="201"/>
      <c r="D26" s="201">
        <v>110360393</v>
      </c>
      <c r="E26" s="201">
        <v>0</v>
      </c>
      <c r="F26" s="381">
        <v>0</v>
      </c>
    </row>
    <row r="27" spans="1:6" ht="19.5">
      <c r="A27" s="190"/>
      <c r="B27" s="165"/>
      <c r="C27" s="201"/>
      <c r="D27" s="201"/>
      <c r="E27" s="201"/>
      <c r="F27" s="201"/>
    </row>
    <row r="28" spans="1:6" ht="19.5">
      <c r="A28" s="190">
        <v>11010104</v>
      </c>
      <c r="B28" s="165" t="s">
        <v>805</v>
      </c>
      <c r="C28" s="201">
        <v>5500000000</v>
      </c>
      <c r="D28" s="201">
        <v>8570000000</v>
      </c>
      <c r="E28" s="201">
        <v>6390000000</v>
      </c>
      <c r="F28" s="381"/>
    </row>
  </sheetData>
  <mergeCells count="1">
    <mergeCell ref="A1:F1"/>
  </mergeCells>
  <pageMargins left="0.45" right="0.2" top="0.75" bottom="0.75" header="0.3" footer="0.3"/>
  <pageSetup scale="55" orientation="landscape" r:id="rId1"/>
  <headerFooter>
    <oddFooter>&amp;R&amp;16Page 50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F30"/>
  <sheetViews>
    <sheetView topLeftCell="A2" zoomScale="70" zoomScaleNormal="70" workbookViewId="0">
      <selection activeCell="D21" sqref="D21"/>
    </sheetView>
  </sheetViews>
  <sheetFormatPr defaultRowHeight="15"/>
  <cols>
    <col min="1" max="1" width="22.28515625" bestFit="1" customWidth="1"/>
    <col min="2" max="2" width="55.7109375" customWidth="1"/>
    <col min="3" max="3" width="25.42578125" style="124" bestFit="1" customWidth="1"/>
    <col min="4" max="4" width="22.85546875" customWidth="1"/>
    <col min="5" max="5" width="25.42578125" bestFit="1" customWidth="1"/>
    <col min="6" max="6" width="22.85546875" customWidth="1"/>
  </cols>
  <sheetData>
    <row r="1" spans="1:6" ht="19.5">
      <c r="A1" s="169"/>
      <c r="B1" s="169"/>
      <c r="C1" s="170"/>
      <c r="D1" s="169"/>
      <c r="E1" s="169"/>
      <c r="F1" s="169"/>
    </row>
    <row r="2" spans="1:6" ht="48.75">
      <c r="A2" s="394" t="s">
        <v>703</v>
      </c>
      <c r="B2" s="394"/>
      <c r="C2" s="394"/>
      <c r="D2" s="394"/>
      <c r="E2" s="394"/>
      <c r="F2" s="394"/>
    </row>
    <row r="3" spans="1:6" ht="19.5">
      <c r="A3" s="169"/>
      <c r="B3" s="169"/>
      <c r="C3" s="170"/>
      <c r="D3" s="169"/>
      <c r="E3" s="169"/>
      <c r="F3" s="169"/>
    </row>
    <row r="4" spans="1:6" ht="19.5">
      <c r="A4" s="169"/>
      <c r="B4" s="169"/>
      <c r="C4" s="170"/>
      <c r="D4" s="169"/>
      <c r="E4" s="169"/>
      <c r="F4" s="169"/>
    </row>
    <row r="5" spans="1:6" ht="20.25">
      <c r="A5" s="393" t="s">
        <v>126</v>
      </c>
      <c r="B5" s="393"/>
      <c r="C5" s="393"/>
      <c r="D5" s="393"/>
      <c r="E5" s="393"/>
      <c r="F5" s="393"/>
    </row>
    <row r="6" spans="1:6" ht="20.25">
      <c r="A6" s="171" t="s">
        <v>1</v>
      </c>
      <c r="B6" s="172" t="s">
        <v>501</v>
      </c>
      <c r="C6" s="173"/>
      <c r="D6" s="171"/>
      <c r="E6" s="171"/>
      <c r="F6" s="171"/>
    </row>
    <row r="7" spans="1:6" ht="20.25">
      <c r="A7" s="393" t="s">
        <v>738</v>
      </c>
      <c r="B7" s="393"/>
      <c r="C7" s="393"/>
      <c r="D7" s="393"/>
      <c r="E7" s="393"/>
      <c r="F7" s="393"/>
    </row>
    <row r="8" spans="1:6" ht="20.25">
      <c r="A8" s="393" t="s">
        <v>221</v>
      </c>
      <c r="B8" s="393"/>
      <c r="C8" s="393"/>
      <c r="D8" s="393"/>
      <c r="E8" s="393"/>
      <c r="F8" s="171"/>
    </row>
    <row r="9" spans="1:6" ht="19.5">
      <c r="A9" s="169"/>
      <c r="B9" s="169"/>
      <c r="C9" s="170"/>
      <c r="D9" s="169"/>
      <c r="E9" s="169"/>
      <c r="F9" s="169"/>
    </row>
    <row r="10" spans="1:6" ht="60.75">
      <c r="A10" s="342" t="s">
        <v>3</v>
      </c>
      <c r="B10" s="342" t="s">
        <v>5</v>
      </c>
      <c r="C10" s="176" t="s">
        <v>350</v>
      </c>
      <c r="D10" s="174" t="s">
        <v>342</v>
      </c>
      <c r="E10" s="174" t="s">
        <v>332</v>
      </c>
      <c r="F10" s="174" t="s">
        <v>332</v>
      </c>
    </row>
    <row r="11" spans="1:6" ht="29.25" customHeight="1">
      <c r="A11" s="341"/>
      <c r="B11" s="341"/>
      <c r="C11" s="376">
        <v>2017</v>
      </c>
      <c r="D11" s="376">
        <v>2016</v>
      </c>
      <c r="E11" s="375" t="s">
        <v>821</v>
      </c>
      <c r="F11" s="342">
        <v>2015</v>
      </c>
    </row>
    <row r="12" spans="1:6" ht="15" customHeight="1">
      <c r="A12" s="165"/>
      <c r="B12" s="165"/>
      <c r="C12" s="166"/>
      <c r="D12" s="166"/>
      <c r="E12" s="166"/>
      <c r="F12" s="155"/>
    </row>
    <row r="13" spans="1:6" ht="20.25">
      <c r="A13" s="189">
        <v>12020400</v>
      </c>
      <c r="B13" s="178" t="s">
        <v>590</v>
      </c>
      <c r="C13" s="168">
        <f>C15</f>
        <v>108000000</v>
      </c>
      <c r="D13" s="168">
        <f>D15</f>
        <v>0</v>
      </c>
      <c r="E13" s="168">
        <f>E15</f>
        <v>0</v>
      </c>
      <c r="F13" s="168">
        <f>F15</f>
        <v>0</v>
      </c>
    </row>
    <row r="14" spans="1:6" ht="19.5">
      <c r="A14" s="190"/>
      <c r="B14" s="165"/>
      <c r="C14" s="166"/>
      <c r="D14" s="166"/>
      <c r="E14" s="166"/>
      <c r="F14" s="262"/>
    </row>
    <row r="15" spans="1:6" ht="39">
      <c r="A15" s="190">
        <v>12020452</v>
      </c>
      <c r="B15" s="180" t="s">
        <v>702</v>
      </c>
      <c r="C15" s="166">
        <f>C16</f>
        <v>108000000</v>
      </c>
      <c r="D15" s="166">
        <f>D16</f>
        <v>0</v>
      </c>
      <c r="E15" s="166">
        <f>E16</f>
        <v>0</v>
      </c>
      <c r="F15" s="166">
        <f>F16</f>
        <v>0</v>
      </c>
    </row>
    <row r="16" spans="1:6" ht="19.5">
      <c r="A16" s="195" t="s">
        <v>591</v>
      </c>
      <c r="B16" s="165" t="s">
        <v>669</v>
      </c>
      <c r="C16" s="166">
        <v>108000000</v>
      </c>
      <c r="D16" s="166"/>
      <c r="E16" s="360"/>
      <c r="F16" s="360"/>
    </row>
    <row r="17" spans="1:6" ht="19.5">
      <c r="A17" s="190"/>
      <c r="B17" s="165"/>
      <c r="C17" s="166"/>
      <c r="D17" s="166"/>
      <c r="E17" s="165"/>
      <c r="F17" s="262"/>
    </row>
    <row r="18" spans="1:6" ht="20.25">
      <c r="A18" s="190"/>
      <c r="B18" s="178" t="s">
        <v>320</v>
      </c>
      <c r="C18" s="168">
        <f>C13+C17</f>
        <v>108000000</v>
      </c>
      <c r="D18" s="168">
        <f>D13+D17</f>
        <v>0</v>
      </c>
      <c r="E18" s="168">
        <f>E13+E17</f>
        <v>0</v>
      </c>
      <c r="F18" s="168">
        <f>F13+F17</f>
        <v>0</v>
      </c>
    </row>
    <row r="19" spans="1:6">
      <c r="A19" s="11"/>
      <c r="F19" s="12"/>
    </row>
    <row r="20" spans="1:6">
      <c r="A20" s="11"/>
      <c r="F20" s="12"/>
    </row>
    <row r="21" spans="1:6">
      <c r="A21" s="11"/>
      <c r="F21" s="12"/>
    </row>
    <row r="22" spans="1:6">
      <c r="A22" s="11"/>
      <c r="F22" s="12"/>
    </row>
    <row r="23" spans="1:6">
      <c r="A23" s="11"/>
      <c r="F23" s="12"/>
    </row>
    <row r="24" spans="1:6">
      <c r="A24" s="11"/>
      <c r="F24" s="12"/>
    </row>
    <row r="25" spans="1:6">
      <c r="A25" s="11"/>
      <c r="F25" s="12"/>
    </row>
    <row r="26" spans="1:6">
      <c r="A26" s="11"/>
      <c r="F26" s="12"/>
    </row>
    <row r="27" spans="1:6">
      <c r="A27" s="11"/>
      <c r="F27" s="12"/>
    </row>
    <row r="28" spans="1:6">
      <c r="A28" s="11"/>
      <c r="F28" s="12"/>
    </row>
    <row r="29" spans="1:6">
      <c r="A29" s="11"/>
      <c r="F29" s="12"/>
    </row>
    <row r="30" spans="1:6">
      <c r="A30" s="11"/>
      <c r="F30" s="12"/>
    </row>
  </sheetData>
  <mergeCells count="4">
    <mergeCell ref="A2:F2"/>
    <mergeCell ref="A5:F5"/>
    <mergeCell ref="A7:F7"/>
    <mergeCell ref="A8:E8"/>
  </mergeCells>
  <pageMargins left="0.7" right="0.49" top="0.75" bottom="0.75" header="0.3" footer="0.3"/>
  <pageSetup scale="70" orientation="landscape" r:id="rId1"/>
  <headerFooter>
    <oddFooter>&amp;R&amp;16Page 51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F31"/>
  <sheetViews>
    <sheetView zoomScale="60" zoomScaleNormal="60" workbookViewId="0">
      <selection activeCell="E14" sqref="E14"/>
    </sheetView>
  </sheetViews>
  <sheetFormatPr defaultRowHeight="15"/>
  <cols>
    <col min="1" max="1" width="22.28515625" bestFit="1" customWidth="1"/>
    <col min="2" max="2" width="48.85546875" customWidth="1"/>
    <col min="3" max="3" width="29.140625" style="124" customWidth="1"/>
    <col min="4" max="4" width="30" customWidth="1"/>
    <col min="5" max="5" width="30.7109375" customWidth="1"/>
    <col min="6" max="6" width="28.5703125" customWidth="1"/>
  </cols>
  <sheetData>
    <row r="1" spans="1:6" ht="19.5">
      <c r="A1" s="169"/>
      <c r="B1" s="169"/>
      <c r="C1" s="170"/>
      <c r="D1" s="169"/>
      <c r="E1" s="169"/>
      <c r="F1" s="169"/>
    </row>
    <row r="2" spans="1:6" ht="48.75">
      <c r="A2" s="394" t="s">
        <v>703</v>
      </c>
      <c r="B2" s="394"/>
      <c r="C2" s="394"/>
      <c r="D2" s="394"/>
      <c r="E2" s="394"/>
      <c r="F2" s="394"/>
    </row>
    <row r="3" spans="1:6" ht="19.5">
      <c r="A3" s="169"/>
      <c r="B3" s="169"/>
      <c r="C3" s="170"/>
      <c r="D3" s="169"/>
      <c r="E3" s="169"/>
      <c r="F3" s="169"/>
    </row>
    <row r="4" spans="1:6" ht="19.5">
      <c r="A4" s="169"/>
      <c r="B4" s="169"/>
      <c r="C4" s="170"/>
      <c r="D4" s="169"/>
      <c r="E4" s="169"/>
      <c r="F4" s="169"/>
    </row>
    <row r="5" spans="1:6" ht="20.25">
      <c r="A5" s="393" t="s">
        <v>126</v>
      </c>
      <c r="B5" s="393"/>
      <c r="C5" s="393"/>
      <c r="D5" s="393"/>
      <c r="E5" s="393"/>
      <c r="F5" s="393"/>
    </row>
    <row r="6" spans="1:6" ht="20.25">
      <c r="A6" s="171" t="s">
        <v>1</v>
      </c>
      <c r="B6" s="172" t="s">
        <v>501</v>
      </c>
      <c r="C6" s="173"/>
      <c r="D6" s="171"/>
      <c r="E6" s="171"/>
      <c r="F6" s="171"/>
    </row>
    <row r="7" spans="1:6" ht="20.25">
      <c r="A7" s="393" t="s">
        <v>668</v>
      </c>
      <c r="B7" s="393"/>
      <c r="C7" s="393"/>
      <c r="D7" s="393"/>
      <c r="E7" s="393"/>
      <c r="F7" s="393"/>
    </row>
    <row r="8" spans="1:6" ht="20.25">
      <c r="A8" s="393" t="s">
        <v>221</v>
      </c>
      <c r="B8" s="393"/>
      <c r="C8" s="393"/>
      <c r="D8" s="393"/>
      <c r="E8" s="393"/>
      <c r="F8" s="171"/>
    </row>
    <row r="9" spans="1:6" ht="19.5">
      <c r="A9" s="169"/>
      <c r="B9" s="169"/>
      <c r="C9" s="170"/>
      <c r="D9" s="169"/>
      <c r="E9" s="169"/>
      <c r="F9" s="169"/>
    </row>
    <row r="10" spans="1:6" ht="60.75">
      <c r="A10" s="342" t="s">
        <v>3</v>
      </c>
      <c r="B10" s="342" t="s">
        <v>5</v>
      </c>
      <c r="C10" s="176" t="s">
        <v>350</v>
      </c>
      <c r="D10" s="174" t="s">
        <v>342</v>
      </c>
      <c r="E10" s="174" t="s">
        <v>332</v>
      </c>
      <c r="F10" s="174" t="s">
        <v>332</v>
      </c>
    </row>
    <row r="11" spans="1:6" ht="27.75" customHeight="1">
      <c r="A11" s="365"/>
      <c r="B11" s="365"/>
      <c r="C11" s="376">
        <v>2017</v>
      </c>
      <c r="D11" s="376">
        <v>2016</v>
      </c>
      <c r="E11" s="342" t="s">
        <v>821</v>
      </c>
      <c r="F11" s="342">
        <v>2015</v>
      </c>
    </row>
    <row r="12" spans="1:6" ht="15" customHeight="1">
      <c r="A12" s="165"/>
      <c r="B12" s="165"/>
      <c r="C12" s="166"/>
      <c r="D12" s="166"/>
      <c r="E12" s="166"/>
      <c r="F12" s="155"/>
    </row>
    <row r="13" spans="1:6" ht="20.25">
      <c r="A13" s="189">
        <v>12020400</v>
      </c>
      <c r="B13" s="178" t="s">
        <v>590</v>
      </c>
      <c r="C13" s="168">
        <f>C15</f>
        <v>3378318373</v>
      </c>
      <c r="D13" s="168">
        <f>D15</f>
        <v>2913012938</v>
      </c>
      <c r="E13" s="168">
        <f>E15</f>
        <v>2292194616.75</v>
      </c>
      <c r="F13" s="168">
        <f>F15</f>
        <v>2353909710</v>
      </c>
    </row>
    <row r="14" spans="1:6" ht="19.5">
      <c r="A14" s="190"/>
      <c r="B14" s="165"/>
      <c r="C14" s="166"/>
      <c r="D14" s="166"/>
      <c r="E14" s="166"/>
      <c r="F14" s="262"/>
    </row>
    <row r="15" spans="1:6" ht="42.75" customHeight="1">
      <c r="A15" s="190">
        <v>12020452</v>
      </c>
      <c r="B15" s="180" t="s">
        <v>702</v>
      </c>
      <c r="C15" s="166">
        <f>C16</f>
        <v>3378318373</v>
      </c>
      <c r="D15" s="166">
        <f>D16</f>
        <v>2913012938</v>
      </c>
      <c r="E15" s="166">
        <f>E16</f>
        <v>2292194616.75</v>
      </c>
      <c r="F15" s="166">
        <f>F16</f>
        <v>2353909710</v>
      </c>
    </row>
    <row r="16" spans="1:6" ht="19.5">
      <c r="A16" s="195" t="s">
        <v>591</v>
      </c>
      <c r="B16" s="165" t="s">
        <v>669</v>
      </c>
      <c r="C16" s="166">
        <v>3378318373</v>
      </c>
      <c r="D16" s="166">
        <v>2913012938</v>
      </c>
      <c r="E16" s="360">
        <v>2292194616.75</v>
      </c>
      <c r="F16" s="360">
        <v>2353909710</v>
      </c>
    </row>
    <row r="17" spans="1:6" ht="19.5">
      <c r="A17" s="190"/>
      <c r="B17" s="165"/>
      <c r="C17" s="166"/>
      <c r="D17" s="166"/>
      <c r="E17" s="165"/>
      <c r="F17" s="262"/>
    </row>
    <row r="18" spans="1:6" ht="19.5">
      <c r="A18" s="190"/>
      <c r="B18" s="165"/>
      <c r="C18" s="166"/>
      <c r="D18" s="166"/>
      <c r="E18" s="165"/>
      <c r="F18" s="262"/>
    </row>
    <row r="19" spans="1:6" ht="20.25">
      <c r="A19" s="190"/>
      <c r="B19" s="178" t="s">
        <v>320</v>
      </c>
      <c r="C19" s="168">
        <f>C13+C17</f>
        <v>3378318373</v>
      </c>
      <c r="D19" s="168">
        <f>D13+D17</f>
        <v>2913012938</v>
      </c>
      <c r="E19" s="168">
        <f>E13+E17</f>
        <v>2292194616.75</v>
      </c>
      <c r="F19" s="168">
        <f>F13+F17</f>
        <v>2353909710</v>
      </c>
    </row>
    <row r="20" spans="1:6">
      <c r="A20" s="11"/>
      <c r="F20" s="12"/>
    </row>
    <row r="21" spans="1:6">
      <c r="A21" s="11"/>
      <c r="F21" s="12"/>
    </row>
    <row r="22" spans="1:6">
      <c r="A22" s="11"/>
      <c r="F22" s="12"/>
    </row>
    <row r="23" spans="1:6">
      <c r="A23" s="11"/>
      <c r="F23" s="12"/>
    </row>
    <row r="24" spans="1:6">
      <c r="A24" s="11"/>
      <c r="F24" s="12"/>
    </row>
    <row r="25" spans="1:6">
      <c r="A25" s="11"/>
      <c r="F25" s="12"/>
    </row>
    <row r="26" spans="1:6">
      <c r="A26" s="11"/>
      <c r="F26" s="12"/>
    </row>
    <row r="27" spans="1:6">
      <c r="A27" s="11"/>
      <c r="F27" s="12"/>
    </row>
    <row r="28" spans="1:6">
      <c r="A28" s="11"/>
      <c r="F28" s="12"/>
    </row>
    <row r="29" spans="1:6">
      <c r="A29" s="11"/>
      <c r="F29" s="12"/>
    </row>
    <row r="30" spans="1:6">
      <c r="A30" s="11"/>
      <c r="F30" s="12"/>
    </row>
    <row r="31" spans="1:6">
      <c r="A31" s="11"/>
      <c r="F31" s="12"/>
    </row>
  </sheetData>
  <mergeCells count="4">
    <mergeCell ref="A2:F2"/>
    <mergeCell ref="A5:F5"/>
    <mergeCell ref="A7:F7"/>
    <mergeCell ref="A8:E8"/>
  </mergeCells>
  <pageMargins left="0.52" right="0.35" top="0.75" bottom="0.75" header="0.3" footer="0.3"/>
  <pageSetup scale="65" orientation="landscape" r:id="rId1"/>
  <headerFooter>
    <oddFooter>&amp;R&amp;16Page 52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F30"/>
  <sheetViews>
    <sheetView topLeftCell="A2" zoomScale="80" zoomScaleNormal="80" workbookViewId="0">
      <selection activeCell="A16" sqref="A16:XFD18"/>
    </sheetView>
  </sheetViews>
  <sheetFormatPr defaultRowHeight="15"/>
  <cols>
    <col min="1" max="1" width="22.28515625" bestFit="1" customWidth="1"/>
    <col min="2" max="2" width="57" customWidth="1"/>
    <col min="3" max="3" width="25.28515625" style="124" customWidth="1"/>
    <col min="4" max="4" width="27.7109375" customWidth="1"/>
    <col min="5" max="5" width="25.42578125" bestFit="1" customWidth="1"/>
    <col min="6" max="6" width="25.85546875" customWidth="1"/>
  </cols>
  <sheetData>
    <row r="1" spans="1:6" ht="19.5">
      <c r="A1" s="169"/>
      <c r="B1" s="169"/>
      <c r="C1" s="170"/>
      <c r="D1" s="169"/>
      <c r="E1" s="169"/>
      <c r="F1" s="169"/>
    </row>
    <row r="2" spans="1:6" ht="48.75">
      <c r="A2" s="394" t="s">
        <v>703</v>
      </c>
      <c r="B2" s="394"/>
      <c r="C2" s="394"/>
      <c r="D2" s="394"/>
      <c r="E2" s="394"/>
      <c r="F2" s="394"/>
    </row>
    <row r="3" spans="1:6" ht="19.5">
      <c r="A3" s="169"/>
      <c r="B3" s="169"/>
      <c r="C3" s="170"/>
      <c r="D3" s="169"/>
      <c r="E3" s="169"/>
      <c r="F3" s="169"/>
    </row>
    <row r="4" spans="1:6" ht="19.5">
      <c r="A4" s="169"/>
      <c r="B4" s="169"/>
      <c r="C4" s="170"/>
      <c r="D4" s="169"/>
      <c r="E4" s="169"/>
      <c r="F4" s="169"/>
    </row>
    <row r="5" spans="1:6" ht="20.25">
      <c r="A5" s="393" t="s">
        <v>126</v>
      </c>
      <c r="B5" s="393"/>
      <c r="C5" s="393"/>
      <c r="D5" s="393"/>
      <c r="E5" s="393"/>
      <c r="F5" s="393"/>
    </row>
    <row r="6" spans="1:6" ht="20.25">
      <c r="A6" s="171" t="s">
        <v>1</v>
      </c>
      <c r="B6" s="172" t="s">
        <v>501</v>
      </c>
      <c r="C6" s="173"/>
      <c r="D6" s="171"/>
      <c r="E6" s="171"/>
      <c r="F6" s="171"/>
    </row>
    <row r="7" spans="1:6" ht="20.25">
      <c r="A7" s="393" t="s">
        <v>670</v>
      </c>
      <c r="B7" s="393"/>
      <c r="C7" s="393"/>
      <c r="D7" s="393"/>
      <c r="E7" s="393"/>
      <c r="F7" s="393"/>
    </row>
    <row r="8" spans="1:6" ht="20.25">
      <c r="A8" s="393" t="s">
        <v>221</v>
      </c>
      <c r="B8" s="393"/>
      <c r="C8" s="393"/>
      <c r="D8" s="393"/>
      <c r="E8" s="393"/>
      <c r="F8" s="171"/>
    </row>
    <row r="9" spans="1:6" ht="19.5">
      <c r="A9" s="169"/>
      <c r="B9" s="169"/>
      <c r="C9" s="170"/>
      <c r="D9" s="169"/>
      <c r="E9" s="169"/>
      <c r="F9" s="169"/>
    </row>
    <row r="10" spans="1:6" ht="60.75">
      <c r="A10" s="342" t="s">
        <v>3</v>
      </c>
      <c r="B10" s="342" t="s">
        <v>5</v>
      </c>
      <c r="C10" s="176" t="s">
        <v>350</v>
      </c>
      <c r="D10" s="174" t="s">
        <v>342</v>
      </c>
      <c r="E10" s="174" t="s">
        <v>332</v>
      </c>
      <c r="F10" s="174" t="s">
        <v>332</v>
      </c>
    </row>
    <row r="11" spans="1:6" s="67" customFormat="1" ht="37.5" customHeight="1">
      <c r="A11" s="365"/>
      <c r="B11" s="365"/>
      <c r="C11" s="376">
        <v>2017</v>
      </c>
      <c r="D11" s="342">
        <v>2016</v>
      </c>
      <c r="E11" s="342" t="s">
        <v>821</v>
      </c>
      <c r="F11" s="342">
        <v>2015</v>
      </c>
    </row>
    <row r="12" spans="1:6" ht="15" customHeight="1">
      <c r="A12" s="165"/>
      <c r="B12" s="165"/>
      <c r="C12" s="166"/>
      <c r="D12" s="254"/>
      <c r="E12" s="166"/>
      <c r="F12" s="155"/>
    </row>
    <row r="13" spans="1:6" ht="20.25">
      <c r="A13" s="189">
        <v>12020400</v>
      </c>
      <c r="B13" s="178" t="s">
        <v>590</v>
      </c>
      <c r="C13" s="168">
        <f>C15</f>
        <v>32000000</v>
      </c>
      <c r="D13" s="168">
        <f>D15</f>
        <v>180000000</v>
      </c>
      <c r="E13" s="168">
        <f>E15</f>
        <v>30749200</v>
      </c>
      <c r="F13" s="168">
        <f>F15</f>
        <v>60020030</v>
      </c>
    </row>
    <row r="14" spans="1:6" ht="19.5">
      <c r="A14" s="190"/>
      <c r="B14" s="165"/>
      <c r="C14" s="166"/>
      <c r="D14" s="165"/>
      <c r="E14" s="166"/>
      <c r="F14" s="262"/>
    </row>
    <row r="15" spans="1:6" ht="39">
      <c r="A15" s="190">
        <v>12020452</v>
      </c>
      <c r="B15" s="180" t="s">
        <v>702</v>
      </c>
      <c r="C15" s="166">
        <v>32000000</v>
      </c>
      <c r="D15" s="166">
        <v>180000000</v>
      </c>
      <c r="E15" s="166">
        <v>30749200</v>
      </c>
      <c r="F15" s="166">
        <v>60020030</v>
      </c>
    </row>
    <row r="16" spans="1:6" ht="19.5">
      <c r="A16" s="190"/>
      <c r="B16" s="165"/>
      <c r="C16" s="166"/>
      <c r="D16" s="165"/>
      <c r="E16" s="165"/>
      <c r="F16" s="262"/>
    </row>
    <row r="17" spans="1:6" ht="19.5">
      <c r="A17" s="190"/>
      <c r="B17" s="165"/>
      <c r="C17" s="166"/>
      <c r="D17" s="165"/>
      <c r="E17" s="165"/>
      <c r="F17" s="262"/>
    </row>
    <row r="18" spans="1:6" ht="20.25">
      <c r="A18" s="190"/>
      <c r="B18" s="178" t="s">
        <v>320</v>
      </c>
      <c r="C18" s="168">
        <f>C13+C16</f>
        <v>32000000</v>
      </c>
      <c r="D18" s="168">
        <f>D13+D16</f>
        <v>180000000</v>
      </c>
      <c r="E18" s="168">
        <f>E13+E16</f>
        <v>30749200</v>
      </c>
      <c r="F18" s="168">
        <f>F13+F16</f>
        <v>60020030</v>
      </c>
    </row>
    <row r="19" spans="1:6">
      <c r="A19" s="11"/>
      <c r="F19" s="12"/>
    </row>
    <row r="20" spans="1:6">
      <c r="A20" s="11"/>
      <c r="F20" s="12"/>
    </row>
    <row r="21" spans="1:6">
      <c r="A21" s="11"/>
      <c r="F21" s="12"/>
    </row>
    <row r="22" spans="1:6">
      <c r="A22" s="11"/>
      <c r="F22" s="12"/>
    </row>
    <row r="23" spans="1:6">
      <c r="A23" s="11"/>
      <c r="F23" s="12"/>
    </row>
    <row r="24" spans="1:6">
      <c r="A24" s="11"/>
      <c r="F24" s="12"/>
    </row>
    <row r="25" spans="1:6">
      <c r="A25" s="11"/>
      <c r="F25" s="12"/>
    </row>
    <row r="26" spans="1:6">
      <c r="A26" s="11"/>
      <c r="F26" s="12"/>
    </row>
    <row r="27" spans="1:6">
      <c r="A27" s="11"/>
      <c r="F27" s="12"/>
    </row>
    <row r="28" spans="1:6">
      <c r="A28" s="11"/>
      <c r="F28" s="12"/>
    </row>
    <row r="29" spans="1:6">
      <c r="A29" s="11"/>
      <c r="F29" s="12"/>
    </row>
    <row r="30" spans="1:6">
      <c r="A30" s="11"/>
      <c r="F30" s="12"/>
    </row>
  </sheetData>
  <mergeCells count="4">
    <mergeCell ref="A2:F2"/>
    <mergeCell ref="A5:F5"/>
    <mergeCell ref="A7:F7"/>
    <mergeCell ref="A8:E8"/>
  </mergeCells>
  <pageMargins left="0.7" right="0.7" top="0.75" bottom="0.75" header="0.3" footer="0.3"/>
  <pageSetup scale="65" orientation="landscape" r:id="rId1"/>
  <headerFooter>
    <oddFooter>&amp;R&amp;16Page 53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F31"/>
  <sheetViews>
    <sheetView topLeftCell="A4" zoomScale="80" zoomScaleNormal="80" workbookViewId="0">
      <selection activeCell="B18" sqref="B18"/>
    </sheetView>
  </sheetViews>
  <sheetFormatPr defaultRowHeight="15"/>
  <cols>
    <col min="1" max="1" width="22.28515625" bestFit="1" customWidth="1"/>
    <col min="2" max="2" width="52.5703125" customWidth="1"/>
    <col min="3" max="3" width="29.28515625" style="124" bestFit="1" customWidth="1"/>
    <col min="4" max="4" width="30.85546875" bestFit="1" customWidth="1"/>
    <col min="5" max="6" width="27.140625" bestFit="1" customWidth="1"/>
  </cols>
  <sheetData>
    <row r="1" spans="1:6" ht="19.5">
      <c r="A1" s="169"/>
      <c r="B1" s="169"/>
      <c r="C1" s="170"/>
      <c r="D1" s="169"/>
      <c r="E1" s="169"/>
      <c r="F1" s="169"/>
    </row>
    <row r="2" spans="1:6" ht="48.75">
      <c r="A2" s="394" t="s">
        <v>703</v>
      </c>
      <c r="B2" s="394"/>
      <c r="C2" s="394"/>
      <c r="D2" s="394"/>
      <c r="E2" s="394"/>
      <c r="F2" s="394"/>
    </row>
    <row r="3" spans="1:6" ht="19.5">
      <c r="A3" s="169"/>
      <c r="B3" s="169"/>
      <c r="C3" s="170"/>
      <c r="D3" s="169"/>
      <c r="E3" s="169"/>
      <c r="F3" s="169"/>
    </row>
    <row r="4" spans="1:6" ht="19.5">
      <c r="A4" s="169"/>
      <c r="B4" s="169"/>
      <c r="C4" s="170"/>
      <c r="D4" s="169"/>
      <c r="E4" s="169"/>
      <c r="F4" s="169"/>
    </row>
    <row r="5" spans="1:6" ht="20.25">
      <c r="A5" s="393" t="s">
        <v>126</v>
      </c>
      <c r="B5" s="393"/>
      <c r="C5" s="393"/>
      <c r="D5" s="393"/>
      <c r="E5" s="393"/>
      <c r="F5" s="393"/>
    </row>
    <row r="6" spans="1:6" ht="20.25">
      <c r="A6" s="171" t="s">
        <v>1</v>
      </c>
      <c r="B6" s="172" t="s">
        <v>501</v>
      </c>
      <c r="C6" s="173"/>
      <c r="D6" s="171"/>
      <c r="E6" s="171"/>
      <c r="F6" s="171"/>
    </row>
    <row r="7" spans="1:6" ht="20.25">
      <c r="A7" s="393" t="s">
        <v>671</v>
      </c>
      <c r="B7" s="393"/>
      <c r="C7" s="393"/>
      <c r="D7" s="393"/>
      <c r="E7" s="393"/>
      <c r="F7" s="393"/>
    </row>
    <row r="8" spans="1:6" ht="20.25">
      <c r="A8" s="393" t="s">
        <v>221</v>
      </c>
      <c r="B8" s="393"/>
      <c r="C8" s="393"/>
      <c r="D8" s="393"/>
      <c r="E8" s="393"/>
      <c r="F8" s="171"/>
    </row>
    <row r="9" spans="1:6" ht="19.5">
      <c r="A9" s="169"/>
      <c r="B9" s="169"/>
      <c r="C9" s="170"/>
      <c r="D9" s="169"/>
      <c r="E9" s="169"/>
      <c r="F9" s="169"/>
    </row>
    <row r="10" spans="1:6" ht="40.5">
      <c r="A10" s="342" t="s">
        <v>3</v>
      </c>
      <c r="B10" s="342" t="s">
        <v>5</v>
      </c>
      <c r="C10" s="176" t="s">
        <v>350</v>
      </c>
      <c r="D10" s="174" t="s">
        <v>342</v>
      </c>
      <c r="E10" s="174" t="s">
        <v>332</v>
      </c>
      <c r="F10" s="174" t="s">
        <v>332</v>
      </c>
    </row>
    <row r="11" spans="1:6" ht="37.5" customHeight="1">
      <c r="A11" s="341"/>
      <c r="B11" s="341"/>
      <c r="C11" s="376">
        <v>2017</v>
      </c>
      <c r="D11" s="342">
        <v>2016</v>
      </c>
      <c r="E11" s="375" t="s">
        <v>819</v>
      </c>
      <c r="F11" s="342">
        <v>2015</v>
      </c>
    </row>
    <row r="12" spans="1:6" ht="15" customHeight="1">
      <c r="A12" s="165"/>
      <c r="B12" s="165"/>
      <c r="C12" s="166"/>
      <c r="D12" s="254"/>
      <c r="E12" s="166"/>
      <c r="F12" s="155"/>
    </row>
    <row r="13" spans="1:6" ht="20.25">
      <c r="A13" s="189">
        <v>12020400</v>
      </c>
      <c r="B13" s="178" t="s">
        <v>590</v>
      </c>
      <c r="C13" s="168">
        <f>SUM(C15:C16)</f>
        <v>232168500</v>
      </c>
      <c r="D13" s="168">
        <f>SUM(D15:D16)</f>
        <v>126625000</v>
      </c>
      <c r="E13" s="168">
        <f>SUM(E15:E16)</f>
        <v>48450200</v>
      </c>
      <c r="F13" s="168">
        <f>SUM(F15:F16)</f>
        <v>72788700</v>
      </c>
    </row>
    <row r="14" spans="1:6" ht="19.5">
      <c r="A14" s="190"/>
      <c r="B14" s="165"/>
      <c r="C14" s="166"/>
      <c r="D14" s="165"/>
      <c r="E14" s="166"/>
      <c r="F14" s="262"/>
    </row>
    <row r="15" spans="1:6" ht="39">
      <c r="A15" s="190">
        <v>12020452</v>
      </c>
      <c r="B15" s="180" t="s">
        <v>702</v>
      </c>
      <c r="C15" s="166">
        <v>62610000</v>
      </c>
      <c r="D15" s="166">
        <v>76115000</v>
      </c>
      <c r="E15" s="166">
        <v>18339200</v>
      </c>
      <c r="F15" s="166">
        <v>28002000</v>
      </c>
    </row>
    <row r="16" spans="1:6" ht="39">
      <c r="A16" s="190">
        <v>12020456</v>
      </c>
      <c r="B16" s="180" t="s">
        <v>774</v>
      </c>
      <c r="C16" s="166">
        <v>169558500</v>
      </c>
      <c r="D16" s="166">
        <v>50510000</v>
      </c>
      <c r="E16" s="166">
        <v>30111000</v>
      </c>
      <c r="F16" s="166">
        <v>44786700</v>
      </c>
    </row>
    <row r="17" spans="1:6" ht="19.5">
      <c r="A17" s="190"/>
      <c r="B17" s="165"/>
      <c r="C17" s="166"/>
      <c r="D17" s="165"/>
      <c r="E17" s="165"/>
      <c r="F17" s="262"/>
    </row>
    <row r="18" spans="1:6" ht="19.5">
      <c r="A18" s="190"/>
      <c r="B18" s="165"/>
      <c r="C18" s="166"/>
      <c r="D18" s="165"/>
      <c r="E18" s="165"/>
      <c r="F18" s="262"/>
    </row>
    <row r="19" spans="1:6" ht="20.25">
      <c r="A19" s="190"/>
      <c r="B19" s="178" t="s">
        <v>320</v>
      </c>
      <c r="C19" s="168">
        <f>C13+C17</f>
        <v>232168500</v>
      </c>
      <c r="D19" s="168">
        <f>D13+D17</f>
        <v>126625000</v>
      </c>
      <c r="E19" s="168">
        <f>E13+E17</f>
        <v>48450200</v>
      </c>
      <c r="F19" s="168">
        <f>F13+F17</f>
        <v>72788700</v>
      </c>
    </row>
    <row r="20" spans="1:6">
      <c r="A20" s="11"/>
      <c r="F20" s="12"/>
    </row>
    <row r="21" spans="1:6">
      <c r="A21" s="11"/>
      <c r="F21" s="12"/>
    </row>
    <row r="22" spans="1:6">
      <c r="A22" s="11"/>
      <c r="F22" s="12"/>
    </row>
    <row r="23" spans="1:6">
      <c r="A23" s="11"/>
      <c r="F23" s="12"/>
    </row>
    <row r="24" spans="1:6">
      <c r="A24" s="11"/>
      <c r="F24" s="12"/>
    </row>
    <row r="25" spans="1:6">
      <c r="A25" s="11"/>
      <c r="F25" s="12"/>
    </row>
    <row r="26" spans="1:6">
      <c r="A26" s="11"/>
      <c r="F26" s="12"/>
    </row>
    <row r="27" spans="1:6">
      <c r="A27" s="11"/>
      <c r="F27" s="12"/>
    </row>
    <row r="28" spans="1:6">
      <c r="A28" s="11"/>
      <c r="F28" s="12"/>
    </row>
    <row r="29" spans="1:6">
      <c r="A29" s="11"/>
      <c r="F29" s="12"/>
    </row>
    <row r="30" spans="1:6">
      <c r="A30" s="11"/>
      <c r="F30" s="12"/>
    </row>
    <row r="31" spans="1:6">
      <c r="A31" s="11"/>
      <c r="F31" s="12"/>
    </row>
  </sheetData>
  <mergeCells count="4">
    <mergeCell ref="A2:F2"/>
    <mergeCell ref="A5:F5"/>
    <mergeCell ref="A7:F7"/>
    <mergeCell ref="A8:E8"/>
  </mergeCells>
  <pageMargins left="0.45" right="0.26" top="1.23" bottom="0.75" header="0.3" footer="0.3"/>
  <pageSetup scale="65" orientation="landscape" r:id="rId1"/>
  <headerFooter>
    <oddFooter>&amp;R&amp;16Page 54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F30"/>
  <sheetViews>
    <sheetView zoomScale="80" zoomScaleNormal="80" workbookViewId="0">
      <selection activeCell="B17" sqref="B17"/>
    </sheetView>
  </sheetViews>
  <sheetFormatPr defaultRowHeight="15"/>
  <cols>
    <col min="1" max="1" width="22.7109375" bestFit="1" customWidth="1"/>
    <col min="2" max="2" width="52.5703125" customWidth="1"/>
    <col min="3" max="3" width="29.28515625" style="124" bestFit="1" customWidth="1"/>
    <col min="4" max="4" width="30.85546875" bestFit="1" customWidth="1"/>
    <col min="5" max="5" width="26.28515625" bestFit="1" customWidth="1"/>
    <col min="6" max="6" width="24.85546875" bestFit="1" customWidth="1"/>
  </cols>
  <sheetData>
    <row r="1" spans="1:6" ht="19.5">
      <c r="A1" s="169"/>
      <c r="B1" s="169"/>
      <c r="C1" s="170"/>
      <c r="D1" s="169"/>
      <c r="E1" s="169"/>
      <c r="F1" s="169"/>
    </row>
    <row r="2" spans="1:6" ht="48.75">
      <c r="A2" s="394" t="s">
        <v>703</v>
      </c>
      <c r="B2" s="394"/>
      <c r="C2" s="394"/>
      <c r="D2" s="394"/>
      <c r="E2" s="394"/>
      <c r="F2" s="394"/>
    </row>
    <row r="3" spans="1:6" ht="19.5">
      <c r="A3" s="169"/>
      <c r="B3" s="169"/>
      <c r="C3" s="170"/>
      <c r="D3" s="169"/>
      <c r="E3" s="169"/>
      <c r="F3" s="169"/>
    </row>
    <row r="4" spans="1:6" ht="19.5">
      <c r="A4" s="169"/>
      <c r="B4" s="169"/>
      <c r="C4" s="170"/>
      <c r="D4" s="169"/>
      <c r="E4" s="169"/>
      <c r="F4" s="169"/>
    </row>
    <row r="5" spans="1:6" ht="20.25">
      <c r="A5" s="393" t="s">
        <v>126</v>
      </c>
      <c r="B5" s="393"/>
      <c r="C5" s="393"/>
      <c r="D5" s="393"/>
      <c r="E5" s="393"/>
      <c r="F5" s="393"/>
    </row>
    <row r="6" spans="1:6" ht="20.25">
      <c r="A6" s="171" t="s">
        <v>1</v>
      </c>
      <c r="B6" s="172" t="s">
        <v>501</v>
      </c>
      <c r="C6" s="173"/>
      <c r="D6" s="171"/>
      <c r="E6" s="171"/>
      <c r="F6" s="171"/>
    </row>
    <row r="7" spans="1:6" ht="20.25">
      <c r="A7" s="393" t="s">
        <v>672</v>
      </c>
      <c r="B7" s="393"/>
      <c r="C7" s="393"/>
      <c r="D7" s="393"/>
      <c r="E7" s="393"/>
      <c r="F7" s="393"/>
    </row>
    <row r="8" spans="1:6" ht="20.25">
      <c r="A8" s="393" t="s">
        <v>221</v>
      </c>
      <c r="B8" s="393"/>
      <c r="C8" s="393"/>
      <c r="D8" s="393"/>
      <c r="E8" s="393"/>
      <c r="F8" s="171"/>
    </row>
    <row r="9" spans="1:6" ht="19.5">
      <c r="A9" s="169"/>
      <c r="B9" s="169"/>
      <c r="C9" s="170"/>
      <c r="D9" s="169"/>
      <c r="E9" s="169"/>
      <c r="F9" s="169"/>
    </row>
    <row r="10" spans="1:6" ht="40.5">
      <c r="A10" s="342" t="s">
        <v>3</v>
      </c>
      <c r="B10" s="342" t="s">
        <v>5</v>
      </c>
      <c r="C10" s="176" t="s">
        <v>350</v>
      </c>
      <c r="D10" s="174" t="s">
        <v>342</v>
      </c>
      <c r="E10" s="174" t="s">
        <v>332</v>
      </c>
      <c r="F10" s="174" t="s">
        <v>332</v>
      </c>
    </row>
    <row r="11" spans="1:6" s="66" customFormat="1" ht="37.5" customHeight="1">
      <c r="A11" s="341"/>
      <c r="B11" s="341"/>
      <c r="C11" s="376">
        <v>2017</v>
      </c>
      <c r="D11" s="376">
        <v>2016</v>
      </c>
      <c r="E11" s="375" t="s">
        <v>821</v>
      </c>
      <c r="F11" s="342">
        <v>2015</v>
      </c>
    </row>
    <row r="12" spans="1:6" ht="15" customHeight="1">
      <c r="A12" s="165"/>
      <c r="B12" s="165"/>
      <c r="C12" s="166"/>
      <c r="D12" s="166"/>
      <c r="E12" s="166"/>
      <c r="F12" s="155"/>
    </row>
    <row r="13" spans="1:6" ht="20.25">
      <c r="A13" s="189">
        <v>12020400</v>
      </c>
      <c r="B13" s="178" t="s">
        <v>590</v>
      </c>
      <c r="C13" s="166">
        <f>C15</f>
        <v>17753000</v>
      </c>
      <c r="D13" s="166">
        <f>D15</f>
        <v>58445500</v>
      </c>
      <c r="E13" s="166">
        <f>E15</f>
        <v>11305500</v>
      </c>
      <c r="F13" s="166">
        <f>F15</f>
        <v>46215000</v>
      </c>
    </row>
    <row r="14" spans="1:6" ht="19.5">
      <c r="A14" s="190"/>
      <c r="B14" s="165"/>
      <c r="C14" s="166"/>
      <c r="D14" s="166"/>
      <c r="E14" s="166"/>
      <c r="F14" s="262"/>
    </row>
    <row r="15" spans="1:6" ht="39">
      <c r="A15" s="190">
        <v>12020452</v>
      </c>
      <c r="B15" s="180" t="s">
        <v>702</v>
      </c>
      <c r="C15" s="166">
        <v>17753000</v>
      </c>
      <c r="D15" s="166">
        <v>58445500</v>
      </c>
      <c r="E15" s="166">
        <v>11305500</v>
      </c>
      <c r="F15" s="166">
        <v>46215000</v>
      </c>
    </row>
    <row r="16" spans="1:6" ht="19.5">
      <c r="A16" s="190"/>
      <c r="B16" s="165"/>
      <c r="C16" s="166"/>
      <c r="D16" s="166"/>
      <c r="E16" s="165"/>
      <c r="F16" s="262"/>
    </row>
    <row r="17" spans="1:6" ht="19.5">
      <c r="A17" s="190"/>
      <c r="B17" s="165"/>
      <c r="C17" s="166"/>
      <c r="D17" s="166"/>
      <c r="E17" s="165"/>
      <c r="F17" s="262"/>
    </row>
    <row r="18" spans="1:6" ht="20.25">
      <c r="A18" s="190"/>
      <c r="B18" s="178" t="s">
        <v>320</v>
      </c>
      <c r="C18" s="168">
        <f>C13+C16</f>
        <v>17753000</v>
      </c>
      <c r="D18" s="168">
        <f>D13+D16</f>
        <v>58445500</v>
      </c>
      <c r="E18" s="168">
        <f>E13+E16</f>
        <v>11305500</v>
      </c>
      <c r="F18" s="168">
        <f>F13+F16</f>
        <v>46215000</v>
      </c>
    </row>
    <row r="19" spans="1:6">
      <c r="A19" s="11"/>
      <c r="F19" s="12"/>
    </row>
    <row r="20" spans="1:6">
      <c r="A20" s="11"/>
      <c r="F20" s="12"/>
    </row>
    <row r="21" spans="1:6">
      <c r="A21" s="11"/>
      <c r="F21" s="12"/>
    </row>
    <row r="22" spans="1:6">
      <c r="A22" s="11"/>
      <c r="F22" s="12"/>
    </row>
    <row r="23" spans="1:6">
      <c r="A23" s="11"/>
      <c r="F23" s="12"/>
    </row>
    <row r="24" spans="1:6">
      <c r="A24" s="11"/>
      <c r="F24" s="12"/>
    </row>
    <row r="25" spans="1:6">
      <c r="A25" s="11"/>
      <c r="F25" s="12"/>
    </row>
    <row r="26" spans="1:6">
      <c r="A26" s="11"/>
      <c r="F26" s="12"/>
    </row>
    <row r="27" spans="1:6">
      <c r="A27" s="11"/>
      <c r="F27" s="12"/>
    </row>
    <row r="28" spans="1:6">
      <c r="A28" s="11"/>
      <c r="F28" s="12"/>
    </row>
    <row r="29" spans="1:6">
      <c r="A29" s="11"/>
      <c r="F29" s="12"/>
    </row>
    <row r="30" spans="1:6">
      <c r="A30" s="11"/>
      <c r="F30" s="12"/>
    </row>
  </sheetData>
  <mergeCells count="4">
    <mergeCell ref="A2:F2"/>
    <mergeCell ref="A5:F5"/>
    <mergeCell ref="A7:F7"/>
    <mergeCell ref="A8:E8"/>
  </mergeCells>
  <pageMargins left="0.7" right="0.7" top="0.75" bottom="0.75" header="0.3" footer="0.3"/>
  <pageSetup scale="65" orientation="landscape" r:id="rId1"/>
  <headerFooter>
    <oddFooter>&amp;R&amp;16Page 55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F32"/>
  <sheetViews>
    <sheetView zoomScale="70" zoomScaleNormal="70" workbookViewId="0">
      <selection activeCell="C19" sqref="C19"/>
    </sheetView>
  </sheetViews>
  <sheetFormatPr defaultRowHeight="15"/>
  <cols>
    <col min="1" max="1" width="23.140625" bestFit="1" customWidth="1"/>
    <col min="2" max="2" width="58.140625" bestFit="1" customWidth="1"/>
    <col min="3" max="3" width="27.85546875" style="124" customWidth="1"/>
    <col min="4" max="4" width="23.85546875" bestFit="1" customWidth="1"/>
    <col min="5" max="5" width="25.85546875" customWidth="1"/>
    <col min="6" max="6" width="25.42578125" customWidth="1"/>
  </cols>
  <sheetData>
    <row r="1" spans="1:6" ht="19.5">
      <c r="A1" s="169"/>
      <c r="B1" s="169"/>
      <c r="C1" s="170"/>
      <c r="D1" s="169"/>
      <c r="E1" s="169"/>
      <c r="F1" s="169"/>
    </row>
    <row r="2" spans="1:6" ht="48.75">
      <c r="A2" s="394" t="s">
        <v>703</v>
      </c>
      <c r="B2" s="394"/>
      <c r="C2" s="394"/>
      <c r="D2" s="394"/>
      <c r="E2" s="394"/>
      <c r="F2" s="394"/>
    </row>
    <row r="3" spans="1:6" ht="19.5">
      <c r="A3" s="169"/>
      <c r="B3" s="169"/>
      <c r="C3" s="170"/>
      <c r="D3" s="169"/>
      <c r="E3" s="169"/>
      <c r="F3" s="169"/>
    </row>
    <row r="4" spans="1:6" ht="19.5">
      <c r="A4" s="169"/>
      <c r="B4" s="169"/>
      <c r="C4" s="170"/>
      <c r="D4" s="169"/>
      <c r="E4" s="169"/>
      <c r="F4" s="169"/>
    </row>
    <row r="5" spans="1:6" ht="20.25">
      <c r="A5" s="393" t="s">
        <v>126</v>
      </c>
      <c r="B5" s="393"/>
      <c r="C5" s="393"/>
      <c r="D5" s="393"/>
      <c r="E5" s="393"/>
      <c r="F5" s="393"/>
    </row>
    <row r="6" spans="1:6" ht="20.25">
      <c r="A6" s="171" t="s">
        <v>1</v>
      </c>
      <c r="B6" s="172" t="s">
        <v>501</v>
      </c>
      <c r="C6" s="173"/>
      <c r="D6" s="171"/>
      <c r="E6" s="171"/>
      <c r="F6" s="171"/>
    </row>
    <row r="7" spans="1:6" ht="20.25">
      <c r="A7" s="393" t="s">
        <v>673</v>
      </c>
      <c r="B7" s="393"/>
      <c r="C7" s="393"/>
      <c r="D7" s="393"/>
      <c r="E7" s="393"/>
      <c r="F7" s="393"/>
    </row>
    <row r="8" spans="1:6" ht="20.25">
      <c r="A8" s="393" t="s">
        <v>221</v>
      </c>
      <c r="B8" s="393"/>
      <c r="C8" s="393"/>
      <c r="D8" s="393"/>
      <c r="E8" s="393"/>
      <c r="F8" s="171"/>
    </row>
    <row r="9" spans="1:6" ht="19.5">
      <c r="A9" s="169"/>
      <c r="B9" s="169"/>
      <c r="C9" s="170"/>
      <c r="D9" s="169"/>
      <c r="E9" s="169"/>
      <c r="F9" s="169"/>
    </row>
    <row r="10" spans="1:6" ht="60.75">
      <c r="A10" s="342" t="s">
        <v>3</v>
      </c>
      <c r="B10" s="342" t="s">
        <v>5</v>
      </c>
      <c r="C10" s="176" t="s">
        <v>350</v>
      </c>
      <c r="D10" s="174" t="s">
        <v>342</v>
      </c>
      <c r="E10" s="174" t="s">
        <v>332</v>
      </c>
      <c r="F10" s="174" t="s">
        <v>332</v>
      </c>
    </row>
    <row r="11" spans="1:6" ht="37.5" customHeight="1">
      <c r="A11" s="341"/>
      <c r="B11" s="341"/>
      <c r="C11" s="376">
        <v>2017</v>
      </c>
      <c r="D11" s="376">
        <v>2016</v>
      </c>
      <c r="E11" s="375" t="s">
        <v>821</v>
      </c>
      <c r="F11" s="342">
        <v>2015</v>
      </c>
    </row>
    <row r="12" spans="1:6" ht="15" customHeight="1">
      <c r="A12" s="165"/>
      <c r="B12" s="165"/>
      <c r="C12" s="166"/>
      <c r="D12" s="166"/>
      <c r="E12" s="166"/>
      <c r="F12" s="155"/>
    </row>
    <row r="13" spans="1:6" ht="20.25">
      <c r="A13" s="189">
        <v>12020400</v>
      </c>
      <c r="B13" s="178" t="s">
        <v>590</v>
      </c>
      <c r="C13" s="166">
        <v>40865000</v>
      </c>
      <c r="D13" s="166">
        <v>40865000</v>
      </c>
      <c r="E13" s="166">
        <v>16238100</v>
      </c>
      <c r="F13" s="262">
        <v>20100000</v>
      </c>
    </row>
    <row r="14" spans="1:6" ht="19.5">
      <c r="A14" s="190"/>
      <c r="B14" s="165"/>
      <c r="C14" s="166"/>
      <c r="D14" s="166"/>
      <c r="E14" s="166"/>
      <c r="F14" s="262"/>
    </row>
    <row r="15" spans="1:6" ht="19.5">
      <c r="A15" s="190">
        <v>12020452</v>
      </c>
      <c r="B15" s="165" t="s">
        <v>541</v>
      </c>
      <c r="C15" s="166">
        <v>40865000</v>
      </c>
      <c r="D15" s="166">
        <v>40865000</v>
      </c>
      <c r="E15" s="166">
        <v>16238100</v>
      </c>
      <c r="F15" s="262">
        <v>20100000</v>
      </c>
    </row>
    <row r="16" spans="1:6" ht="19.5">
      <c r="A16" s="195" t="s">
        <v>591</v>
      </c>
      <c r="B16" s="165" t="s">
        <v>73</v>
      </c>
      <c r="C16" s="166">
        <v>40865000</v>
      </c>
      <c r="D16" s="166">
        <v>40865000</v>
      </c>
      <c r="E16" s="166">
        <v>16238100</v>
      </c>
      <c r="F16" s="262">
        <v>20100000</v>
      </c>
    </row>
    <row r="17" spans="1:6" ht="19.5">
      <c r="A17" s="191"/>
      <c r="B17" s="165"/>
      <c r="C17" s="166"/>
      <c r="D17" s="166"/>
      <c r="E17" s="166"/>
      <c r="F17" s="262"/>
    </row>
    <row r="18" spans="1:6" ht="19.5">
      <c r="A18" s="190"/>
      <c r="B18" s="165"/>
      <c r="C18" s="166"/>
      <c r="D18" s="166"/>
      <c r="E18" s="165"/>
      <c r="F18" s="262"/>
    </row>
    <row r="19" spans="1:6" ht="19.5">
      <c r="A19" s="190"/>
      <c r="B19" s="165"/>
      <c r="C19" s="166"/>
      <c r="D19" s="166"/>
      <c r="E19" s="165"/>
      <c r="F19" s="262"/>
    </row>
    <row r="20" spans="1:6" ht="20.25">
      <c r="A20" s="190"/>
      <c r="B20" s="178"/>
      <c r="C20" s="168">
        <f>C13+C19</f>
        <v>40865000</v>
      </c>
      <c r="D20" s="168">
        <f>D13+D19</f>
        <v>40865000</v>
      </c>
      <c r="E20" s="168">
        <f>E13+E19</f>
        <v>16238100</v>
      </c>
      <c r="F20" s="168">
        <f>F13+F19</f>
        <v>20100000</v>
      </c>
    </row>
    <row r="21" spans="1:6">
      <c r="A21" s="11"/>
      <c r="F21" s="12"/>
    </row>
    <row r="22" spans="1:6">
      <c r="A22" s="11"/>
      <c r="F22" s="12"/>
    </row>
    <row r="23" spans="1:6">
      <c r="A23" s="11"/>
      <c r="F23" s="12"/>
    </row>
    <row r="24" spans="1:6">
      <c r="A24" s="11"/>
      <c r="F24" s="12"/>
    </row>
    <row r="25" spans="1:6">
      <c r="A25" s="11"/>
      <c r="F25" s="12"/>
    </row>
    <row r="26" spans="1:6">
      <c r="A26" s="11"/>
      <c r="F26" s="12"/>
    </row>
    <row r="27" spans="1:6">
      <c r="A27" s="11"/>
      <c r="F27" s="12"/>
    </row>
    <row r="28" spans="1:6">
      <c r="A28" s="11"/>
      <c r="F28" s="12"/>
    </row>
    <row r="29" spans="1:6">
      <c r="A29" s="11"/>
      <c r="F29" s="12"/>
    </row>
    <row r="30" spans="1:6">
      <c r="A30" s="11"/>
      <c r="F30" s="12"/>
    </row>
    <row r="31" spans="1:6">
      <c r="A31" s="11"/>
      <c r="F31" s="12"/>
    </row>
    <row r="32" spans="1:6">
      <c r="A32" s="11"/>
      <c r="F32" s="12"/>
    </row>
  </sheetData>
  <mergeCells count="4">
    <mergeCell ref="A2:F2"/>
    <mergeCell ref="A5:F5"/>
    <mergeCell ref="A7:F7"/>
    <mergeCell ref="A8:E8"/>
  </mergeCells>
  <printOptions gridLines="1"/>
  <pageMargins left="0.7" right="0.7" top="0.75" bottom="0.75" header="0.3" footer="0.3"/>
  <pageSetup scale="65" orientation="landscape" r:id="rId1"/>
  <headerFooter>
    <oddFooter>&amp;R&amp;16Page 56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2:F39"/>
  <sheetViews>
    <sheetView topLeftCell="A10" workbookViewId="0">
      <selection activeCell="C16" sqref="C16"/>
    </sheetView>
  </sheetViews>
  <sheetFormatPr defaultRowHeight="15"/>
  <cols>
    <col min="1" max="1" width="14.28515625" customWidth="1"/>
    <col min="2" max="2" width="52.5703125" customWidth="1"/>
    <col min="3" max="3" width="22.85546875" style="124" customWidth="1"/>
    <col min="4" max="4" width="18.140625" customWidth="1"/>
    <col min="5" max="6" width="17.7109375" customWidth="1"/>
  </cols>
  <sheetData>
    <row r="2" spans="1:6" ht="18">
      <c r="A2" s="396" t="s">
        <v>703</v>
      </c>
      <c r="B2" s="396"/>
      <c r="C2" s="396"/>
      <c r="D2" s="396"/>
      <c r="E2" s="396"/>
      <c r="F2" s="396"/>
    </row>
    <row r="3" spans="1:6" ht="18">
      <c r="A3" s="1"/>
      <c r="B3" s="1"/>
      <c r="C3" s="120"/>
      <c r="D3" s="1"/>
      <c r="E3" s="1"/>
      <c r="F3" s="1"/>
    </row>
    <row r="4" spans="1:6" ht="18">
      <c r="A4" s="1"/>
      <c r="B4" s="1"/>
      <c r="C4" s="120"/>
      <c r="D4" s="1"/>
      <c r="E4" s="1"/>
      <c r="F4" s="1"/>
    </row>
    <row r="5" spans="1:6" ht="18">
      <c r="A5" s="397" t="s">
        <v>126</v>
      </c>
      <c r="B5" s="398"/>
      <c r="C5" s="398"/>
      <c r="D5" s="398"/>
      <c r="E5" s="398"/>
      <c r="F5" s="399"/>
    </row>
    <row r="6" spans="1:6" ht="18">
      <c r="A6" s="51" t="s">
        <v>1</v>
      </c>
      <c r="B6" s="89" t="s">
        <v>501</v>
      </c>
      <c r="C6" s="121"/>
      <c r="D6" s="51"/>
      <c r="E6" s="51"/>
      <c r="F6" s="51"/>
    </row>
    <row r="7" spans="1:6" ht="18">
      <c r="A7" s="397" t="s">
        <v>668</v>
      </c>
      <c r="B7" s="398"/>
      <c r="C7" s="398"/>
      <c r="D7" s="398"/>
      <c r="E7" s="398"/>
      <c r="F7" s="399"/>
    </row>
    <row r="8" spans="1:6" ht="18">
      <c r="A8" s="403" t="s">
        <v>221</v>
      </c>
      <c r="B8" s="403"/>
      <c r="C8" s="403"/>
      <c r="D8" s="403"/>
      <c r="E8" s="403"/>
      <c r="F8" s="51"/>
    </row>
    <row r="9" spans="1:6" ht="18">
      <c r="A9" s="1"/>
      <c r="B9" s="1"/>
      <c r="C9" s="120"/>
      <c r="D9" s="1"/>
      <c r="E9" s="1"/>
      <c r="F9" s="1"/>
    </row>
    <row r="10" spans="1:6" ht="54">
      <c r="A10" s="127" t="s">
        <v>3</v>
      </c>
      <c r="B10" s="127" t="s">
        <v>5</v>
      </c>
      <c r="C10" s="33" t="s">
        <v>350</v>
      </c>
      <c r="D10" s="31" t="s">
        <v>342</v>
      </c>
      <c r="E10" s="31" t="s">
        <v>332</v>
      </c>
      <c r="F10" s="31" t="s">
        <v>332</v>
      </c>
    </row>
    <row r="11" spans="1:6" s="67" customFormat="1" ht="37.5" customHeight="1">
      <c r="A11" s="58"/>
      <c r="B11" s="58"/>
      <c r="C11" s="133">
        <v>2017</v>
      </c>
      <c r="D11" s="43">
        <v>2016</v>
      </c>
      <c r="E11" s="45" t="s">
        <v>821</v>
      </c>
      <c r="F11" s="43">
        <v>2015</v>
      </c>
    </row>
    <row r="12" spans="1:6" ht="15" customHeight="1">
      <c r="A12" s="14"/>
      <c r="B12" s="14"/>
      <c r="C12" s="123"/>
      <c r="D12" s="15"/>
      <c r="E12" s="21"/>
      <c r="F12" s="16"/>
    </row>
    <row r="13" spans="1:6" ht="18.75">
      <c r="A13" s="17">
        <v>12020400</v>
      </c>
      <c r="B13" s="18" t="s">
        <v>590</v>
      </c>
      <c r="C13" s="122"/>
      <c r="D13" s="30"/>
      <c r="E13" s="30"/>
      <c r="F13" s="30"/>
    </row>
    <row r="14" spans="1:6" ht="18.75">
      <c r="A14" s="22"/>
      <c r="B14" s="14"/>
      <c r="C14" s="123"/>
      <c r="D14" s="14"/>
      <c r="E14" s="21"/>
      <c r="F14" s="24"/>
    </row>
    <row r="15" spans="1:6" ht="37.5">
      <c r="A15" s="22">
        <v>12020452</v>
      </c>
      <c r="B15" s="40" t="s">
        <v>702</v>
      </c>
      <c r="C15" s="123"/>
      <c r="D15" s="21"/>
      <c r="E15" s="21"/>
      <c r="F15" s="21"/>
    </row>
    <row r="16" spans="1:6" ht="18.75">
      <c r="A16" s="48" t="s">
        <v>591</v>
      </c>
      <c r="B16" s="14"/>
      <c r="C16" s="123"/>
      <c r="D16" s="21"/>
      <c r="E16" s="21"/>
      <c r="F16" s="24"/>
    </row>
    <row r="18" spans="1:6" ht="18.75">
      <c r="B18" s="14"/>
      <c r="C18" s="123"/>
      <c r="D18" s="21"/>
      <c r="E18" s="21"/>
      <c r="F18" s="24"/>
    </row>
    <row r="19" spans="1:6" ht="18.75">
      <c r="A19" s="22"/>
      <c r="B19" s="14"/>
      <c r="C19" s="123"/>
      <c r="D19" s="21"/>
      <c r="E19" s="21"/>
      <c r="F19" s="24"/>
    </row>
    <row r="20" spans="1:6" ht="18.75">
      <c r="A20" s="22"/>
      <c r="B20" s="14"/>
      <c r="C20" s="123"/>
      <c r="D20" s="21"/>
      <c r="E20" s="21"/>
      <c r="F20" s="24"/>
    </row>
    <row r="21" spans="1:6" ht="18.75">
      <c r="A21" s="17"/>
      <c r="B21" s="17"/>
      <c r="C21" s="122"/>
      <c r="D21" s="14"/>
      <c r="E21" s="14"/>
      <c r="F21" s="25"/>
    </row>
    <row r="22" spans="1:6" ht="18.75">
      <c r="A22" s="17"/>
      <c r="B22" s="18"/>
      <c r="C22" s="122"/>
      <c r="D22" s="20"/>
      <c r="E22" s="20"/>
      <c r="F22" s="25"/>
    </row>
    <row r="23" spans="1:6" ht="18.75">
      <c r="A23" s="22"/>
      <c r="B23" s="17"/>
      <c r="C23" s="122"/>
      <c r="D23" s="21"/>
      <c r="E23" s="21"/>
      <c r="F23" s="24"/>
    </row>
    <row r="24" spans="1:6" ht="18.75">
      <c r="A24" s="92" t="s">
        <v>385</v>
      </c>
      <c r="B24" s="14"/>
      <c r="C24" s="123"/>
      <c r="D24" s="21"/>
      <c r="E24" s="21"/>
      <c r="F24" s="24"/>
    </row>
    <row r="25" spans="1:6" ht="18.75">
      <c r="A25" s="22"/>
      <c r="B25" s="14"/>
      <c r="C25" s="123"/>
      <c r="D25" s="14"/>
      <c r="E25" s="14"/>
      <c r="F25" s="24"/>
    </row>
    <row r="26" spans="1:6" ht="18.75">
      <c r="A26" s="22"/>
      <c r="B26" s="14"/>
      <c r="C26" s="123"/>
      <c r="D26" s="14"/>
      <c r="E26" s="14"/>
      <c r="F26" s="24"/>
    </row>
    <row r="27" spans="1:6" ht="18.75">
      <c r="A27" s="22"/>
      <c r="B27" s="18"/>
      <c r="C27" s="122"/>
      <c r="D27" s="30"/>
      <c r="E27" s="25"/>
      <c r="F27" s="25"/>
    </row>
    <row r="28" spans="1:6">
      <c r="A28" s="11"/>
      <c r="F28" s="12"/>
    </row>
    <row r="29" spans="1:6">
      <c r="A29" s="11"/>
      <c r="F29" s="12"/>
    </row>
    <row r="30" spans="1:6">
      <c r="A30" s="11"/>
      <c r="F30" s="12"/>
    </row>
    <row r="31" spans="1:6">
      <c r="A31" s="11"/>
      <c r="F31" s="12"/>
    </row>
    <row r="32" spans="1:6">
      <c r="A32" s="11"/>
      <c r="F32" s="12"/>
    </row>
    <row r="33" spans="1:6">
      <c r="A33" s="11"/>
      <c r="F33" s="12"/>
    </row>
    <row r="34" spans="1:6">
      <c r="A34" s="11"/>
      <c r="F34" s="12"/>
    </row>
    <row r="35" spans="1:6">
      <c r="A35" s="11"/>
      <c r="F35" s="12"/>
    </row>
    <row r="36" spans="1:6">
      <c r="A36" s="11"/>
      <c r="F36" s="12"/>
    </row>
    <row r="37" spans="1:6">
      <c r="A37" s="11"/>
      <c r="F37" s="12"/>
    </row>
    <row r="38" spans="1:6">
      <c r="A38" s="11"/>
      <c r="F38" s="12"/>
    </row>
    <row r="39" spans="1:6">
      <c r="A39" s="11"/>
      <c r="F39" s="12"/>
    </row>
  </sheetData>
  <mergeCells count="4">
    <mergeCell ref="A2:F2"/>
    <mergeCell ref="A5:F5"/>
    <mergeCell ref="A7:F7"/>
    <mergeCell ref="A8:E8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>
  <dimension ref="A1:F18"/>
  <sheetViews>
    <sheetView tabSelected="1" topLeftCell="A3" workbookViewId="0">
      <selection activeCell="B6" sqref="B6"/>
    </sheetView>
  </sheetViews>
  <sheetFormatPr defaultRowHeight="15"/>
  <cols>
    <col min="1" max="1" width="11.28515625" customWidth="1"/>
    <col min="2" max="2" width="38.7109375" customWidth="1"/>
    <col min="3" max="3" width="24.5703125" customWidth="1"/>
    <col min="4" max="4" width="26.85546875" customWidth="1"/>
    <col min="5" max="5" width="20.42578125" customWidth="1"/>
    <col min="6" max="6" width="23.42578125" bestFit="1" customWidth="1"/>
  </cols>
  <sheetData>
    <row r="1" spans="1:6" ht="18">
      <c r="A1" s="404"/>
      <c r="B1" s="404"/>
      <c r="C1" s="404"/>
      <c r="D1" s="404"/>
      <c r="E1" s="404"/>
      <c r="F1" s="404"/>
    </row>
    <row r="2" spans="1:6" ht="18">
      <c r="A2" s="396" t="s">
        <v>724</v>
      </c>
      <c r="B2" s="405"/>
      <c r="C2" s="405"/>
      <c r="D2" s="405"/>
      <c r="E2" s="405"/>
      <c r="F2" s="406"/>
    </row>
    <row r="3" spans="1:6" ht="18">
      <c r="A3" s="129"/>
      <c r="B3" s="129"/>
      <c r="C3" s="129"/>
      <c r="D3" s="129"/>
      <c r="E3" s="129"/>
      <c r="F3" s="129"/>
    </row>
    <row r="4" spans="1:6" ht="18">
      <c r="A4" s="1"/>
      <c r="B4" s="1"/>
      <c r="C4" s="1"/>
      <c r="D4" s="1"/>
      <c r="E4" s="1"/>
      <c r="F4" s="1"/>
    </row>
    <row r="5" spans="1:6" ht="18">
      <c r="A5" s="403" t="s">
        <v>161</v>
      </c>
      <c r="B5" s="403"/>
      <c r="C5" s="403"/>
      <c r="D5" s="403"/>
      <c r="E5" s="403"/>
      <c r="F5" s="403"/>
    </row>
    <row r="6" spans="1:6" ht="18">
      <c r="A6" s="51" t="s">
        <v>1</v>
      </c>
      <c r="B6" s="89" t="s">
        <v>514</v>
      </c>
      <c r="C6" s="89"/>
      <c r="D6" s="73"/>
      <c r="E6" s="72"/>
      <c r="F6" s="51"/>
    </row>
    <row r="7" spans="1:6" ht="18">
      <c r="A7" s="403" t="s">
        <v>515</v>
      </c>
      <c r="B7" s="403"/>
      <c r="C7" s="403"/>
      <c r="D7" s="403"/>
      <c r="E7" s="403"/>
      <c r="F7" s="403"/>
    </row>
    <row r="8" spans="1:6" ht="18">
      <c r="A8" s="403" t="s">
        <v>195</v>
      </c>
      <c r="B8" s="403"/>
      <c r="C8" s="403"/>
      <c r="D8" s="403"/>
      <c r="E8" s="403"/>
      <c r="F8" s="51"/>
    </row>
    <row r="9" spans="1:6" ht="18">
      <c r="A9" s="1"/>
      <c r="B9" s="1"/>
      <c r="C9" s="1"/>
      <c r="D9" s="1"/>
      <c r="E9" s="1"/>
      <c r="F9" s="1"/>
    </row>
    <row r="10" spans="1:6" ht="54">
      <c r="A10" s="129" t="s">
        <v>3</v>
      </c>
      <c r="B10" s="129" t="s">
        <v>256</v>
      </c>
      <c r="C10" s="31" t="s">
        <v>438</v>
      </c>
      <c r="D10" s="31" t="s">
        <v>436</v>
      </c>
      <c r="E10" s="33" t="s">
        <v>437</v>
      </c>
      <c r="F10" s="31" t="s">
        <v>437</v>
      </c>
    </row>
    <row r="11" spans="1:6" ht="18.75">
      <c r="A11" s="14"/>
      <c r="B11" s="14"/>
      <c r="C11" s="18">
        <v>2017</v>
      </c>
      <c r="D11" s="18">
        <v>2016</v>
      </c>
      <c r="E11" s="19" t="s">
        <v>821</v>
      </c>
      <c r="F11" s="43">
        <v>2015</v>
      </c>
    </row>
    <row r="12" spans="1:6" ht="21">
      <c r="A12" s="3">
        <v>41020100</v>
      </c>
      <c r="B12" s="90" t="s">
        <v>704</v>
      </c>
      <c r="C12" s="49">
        <f>C14</f>
        <v>0</v>
      </c>
      <c r="D12" s="49">
        <f>D14</f>
        <v>0</v>
      </c>
      <c r="E12" s="57">
        <f>E14</f>
        <v>0</v>
      </c>
      <c r="F12" s="7"/>
    </row>
    <row r="13" spans="1:6">
      <c r="A13" s="2"/>
      <c r="B13" s="2"/>
      <c r="C13" s="2"/>
      <c r="D13" s="2"/>
      <c r="E13" s="2"/>
      <c r="F13" s="6"/>
    </row>
    <row r="14" spans="1:6" ht="21">
      <c r="A14" s="4">
        <v>41020101</v>
      </c>
      <c r="B14" s="90" t="s">
        <v>705</v>
      </c>
      <c r="C14" s="128"/>
      <c r="D14" s="128"/>
      <c r="E14" s="44"/>
      <c r="F14" s="8"/>
    </row>
    <row r="15" spans="1:6" ht="18.75">
      <c r="A15" s="48" t="s">
        <v>385</v>
      </c>
      <c r="B15" s="14" t="s">
        <v>684</v>
      </c>
      <c r="C15" s="14"/>
      <c r="D15" s="2"/>
      <c r="E15" s="44"/>
      <c r="F15" s="6"/>
    </row>
    <row r="16" spans="1:6">
      <c r="A16" s="2"/>
      <c r="B16" s="47"/>
      <c r="C16" s="2"/>
      <c r="D16" s="44"/>
      <c r="E16" s="2"/>
      <c r="F16" s="2"/>
    </row>
    <row r="17" spans="1:6">
      <c r="A17" s="2"/>
      <c r="B17" s="2"/>
      <c r="C17" s="2"/>
      <c r="D17" s="2"/>
      <c r="E17" s="2"/>
      <c r="F17" s="2"/>
    </row>
    <row r="18" spans="1:6">
      <c r="A18" s="2"/>
      <c r="B18" s="130" t="s">
        <v>320</v>
      </c>
      <c r="C18" s="57">
        <f>C12+C17</f>
        <v>0</v>
      </c>
      <c r="D18" s="57">
        <f>D12+D17</f>
        <v>0</v>
      </c>
      <c r="E18" s="57">
        <f>E12+E17</f>
        <v>0</v>
      </c>
      <c r="F18" s="7">
        <f>F12+F17</f>
        <v>0</v>
      </c>
    </row>
  </sheetData>
  <mergeCells count="5">
    <mergeCell ref="A1:F1"/>
    <mergeCell ref="A2:F2"/>
    <mergeCell ref="A5:F5"/>
    <mergeCell ref="A7:F7"/>
    <mergeCell ref="A8:E8"/>
  </mergeCells>
  <pageMargins left="0.7" right="0.7" top="0.75" bottom="0.75" header="0.3" footer="0.3"/>
  <pageSetup scale="8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64" zoomScaleSheetLayoutView="64" workbookViewId="0">
      <selection activeCell="C11" sqref="C11"/>
    </sheetView>
  </sheetViews>
  <sheetFormatPr defaultRowHeight="15"/>
  <cols>
    <col min="1" max="1" width="18.7109375" customWidth="1"/>
    <col min="2" max="2" width="84.42578125" customWidth="1"/>
    <col min="3" max="3" width="25" customWidth="1"/>
    <col min="4" max="4" width="20.7109375" customWidth="1"/>
    <col min="5" max="5" width="17.5703125" customWidth="1"/>
    <col min="6" max="6" width="20.140625" customWidth="1"/>
  </cols>
  <sheetData>
    <row r="1" spans="1:6" ht="18" customHeight="1">
      <c r="A1" s="215"/>
      <c r="B1" s="216"/>
      <c r="C1" s="216"/>
      <c r="D1" s="216"/>
      <c r="E1" s="216"/>
      <c r="F1" s="216"/>
    </row>
    <row r="2" spans="1:6" ht="48.75" customHeight="1">
      <c r="A2" s="387" t="s">
        <v>703</v>
      </c>
      <c r="B2" s="387"/>
      <c r="C2" s="387"/>
      <c r="D2" s="387"/>
      <c r="E2" s="387"/>
      <c r="F2" s="387"/>
    </row>
    <row r="3" spans="1:6" ht="18" customHeight="1">
      <c r="A3" s="215"/>
      <c r="B3" s="215"/>
      <c r="C3" s="215"/>
      <c r="D3" s="215"/>
      <c r="E3" s="215"/>
      <c r="F3" s="215"/>
    </row>
    <row r="4" spans="1:6" ht="19.5">
      <c r="A4" s="215"/>
      <c r="B4" s="215"/>
      <c r="C4" s="215"/>
      <c r="D4" s="215"/>
      <c r="E4" s="215"/>
      <c r="F4" s="215"/>
    </row>
    <row r="5" spans="1:6" ht="20.25">
      <c r="A5" s="388" t="s">
        <v>345</v>
      </c>
      <c r="B5" s="388"/>
      <c r="C5" s="388"/>
      <c r="D5" s="388"/>
      <c r="E5" s="388"/>
      <c r="F5" s="215"/>
    </row>
    <row r="6" spans="1:6" ht="20.25">
      <c r="A6" s="388" t="s">
        <v>603</v>
      </c>
      <c r="B6" s="388"/>
      <c r="C6" s="388"/>
      <c r="D6" s="388"/>
      <c r="E6" s="388"/>
      <c r="F6" s="215"/>
    </row>
    <row r="7" spans="1:6" ht="20.25">
      <c r="A7" s="388" t="s">
        <v>735</v>
      </c>
      <c r="B7" s="388"/>
      <c r="C7" s="388"/>
      <c r="D7" s="388"/>
      <c r="E7" s="388"/>
      <c r="F7" s="215"/>
    </row>
    <row r="8" spans="1:6" ht="20.25">
      <c r="A8" s="388" t="s">
        <v>736</v>
      </c>
      <c r="B8" s="388"/>
      <c r="C8" s="388"/>
      <c r="D8" s="388"/>
      <c r="E8" s="388"/>
      <c r="F8" s="215"/>
    </row>
    <row r="9" spans="1:6" ht="19.5">
      <c r="A9" s="215"/>
      <c r="B9" s="215"/>
      <c r="C9" s="215"/>
      <c r="D9" s="215"/>
      <c r="E9" s="215"/>
      <c r="F9" s="215"/>
    </row>
    <row r="10" spans="1:6" ht="60.75">
      <c r="A10" s="221" t="s">
        <v>3</v>
      </c>
      <c r="B10" s="221" t="s">
        <v>5</v>
      </c>
      <c r="C10" s="221" t="s">
        <v>350</v>
      </c>
      <c r="D10" s="221" t="s">
        <v>342</v>
      </c>
      <c r="E10" s="221" t="s">
        <v>332</v>
      </c>
      <c r="F10" s="221" t="s">
        <v>332</v>
      </c>
    </row>
    <row r="11" spans="1:6" ht="39" customHeight="1">
      <c r="A11" s="224"/>
      <c r="B11" s="224"/>
      <c r="C11" s="221">
        <v>2017</v>
      </c>
      <c r="D11" s="221">
        <v>2016</v>
      </c>
      <c r="E11" s="221" t="s">
        <v>819</v>
      </c>
      <c r="F11" s="221">
        <v>2015</v>
      </c>
    </row>
    <row r="12" spans="1:6" ht="16.5" customHeight="1">
      <c r="A12" s="149"/>
      <c r="B12" s="149"/>
      <c r="C12" s="149"/>
      <c r="D12" s="164"/>
      <c r="E12" s="149"/>
      <c r="F12" s="149"/>
    </row>
    <row r="13" spans="1:6" ht="20.25">
      <c r="A13" s="156">
        <v>12020400</v>
      </c>
      <c r="B13" s="154" t="s">
        <v>590</v>
      </c>
      <c r="C13" s="157">
        <f>C15</f>
        <v>3300000</v>
      </c>
      <c r="D13" s="157"/>
      <c r="E13" s="157">
        <f>E15</f>
        <v>0</v>
      </c>
      <c r="F13" s="157">
        <f>F15</f>
        <v>0</v>
      </c>
    </row>
    <row r="14" spans="1:6" ht="19.5">
      <c r="A14" s="149"/>
      <c r="B14" s="149"/>
      <c r="C14" s="149"/>
      <c r="D14" s="149"/>
      <c r="E14" s="149"/>
      <c r="F14" s="149"/>
    </row>
    <row r="15" spans="1:6" s="54" customFormat="1" ht="20.25">
      <c r="A15" s="156">
        <v>12020452</v>
      </c>
      <c r="B15" s="151" t="s">
        <v>685</v>
      </c>
      <c r="C15" s="153">
        <f>C17</f>
        <v>3300000</v>
      </c>
      <c r="D15" s="153"/>
      <c r="E15" s="153">
        <f>E17</f>
        <v>0</v>
      </c>
      <c r="F15" s="153">
        <f>F17</f>
        <v>0</v>
      </c>
    </row>
    <row r="16" spans="1:6" ht="19.5">
      <c r="A16" s="149"/>
      <c r="B16" s="149"/>
      <c r="C16" s="149"/>
      <c r="D16" s="149"/>
      <c r="E16" s="149"/>
      <c r="F16" s="162"/>
    </row>
    <row r="17" spans="1:6" ht="19.5">
      <c r="A17" s="163" t="s">
        <v>591</v>
      </c>
      <c r="B17" s="149" t="s">
        <v>586</v>
      </c>
      <c r="C17" s="150">
        <f>1890000+840000+270000+120000+180000</f>
        <v>3300000</v>
      </c>
      <c r="D17" s="150"/>
      <c r="E17" s="150"/>
      <c r="F17" s="162"/>
    </row>
    <row r="18" spans="1:6" ht="19.5">
      <c r="A18" s="163"/>
      <c r="B18" s="149"/>
      <c r="C18" s="150"/>
      <c r="D18" s="150"/>
      <c r="E18" s="150"/>
      <c r="F18" s="162"/>
    </row>
    <row r="19" spans="1:6" s="54" customFormat="1" ht="20.25">
      <c r="A19" s="152" t="s">
        <v>757</v>
      </c>
      <c r="B19" s="151" t="s">
        <v>685</v>
      </c>
      <c r="C19" s="150">
        <f>6000000+17500000+3000000+500000+800000</f>
        <v>27800000</v>
      </c>
      <c r="D19" s="153"/>
      <c r="E19" s="153"/>
      <c r="F19" s="214"/>
    </row>
    <row r="20" spans="1:6" ht="20.25">
      <c r="A20" s="149"/>
      <c r="B20" s="151"/>
      <c r="C20" s="150"/>
      <c r="D20" s="149"/>
      <c r="E20" s="149"/>
      <c r="F20" s="162"/>
    </row>
    <row r="21" spans="1:6" ht="20.25">
      <c r="A21" s="149"/>
      <c r="B21" s="151"/>
      <c r="C21" s="150"/>
      <c r="D21" s="149"/>
      <c r="E21" s="149"/>
      <c r="F21" s="162"/>
    </row>
    <row r="22" spans="1:6" ht="19.5">
      <c r="A22" s="149"/>
      <c r="B22" s="149"/>
      <c r="C22" s="149"/>
      <c r="D22" s="149"/>
      <c r="E22" s="149"/>
      <c r="F22" s="162"/>
    </row>
    <row r="23" spans="1:6" ht="20.25">
      <c r="A23" s="149"/>
      <c r="B23" s="151" t="s">
        <v>320</v>
      </c>
      <c r="C23" s="161">
        <f>C13+C19</f>
        <v>31100000</v>
      </c>
      <c r="D23" s="161">
        <f>D15+D22</f>
        <v>0</v>
      </c>
      <c r="E23" s="161">
        <f>E15+E22</f>
        <v>0</v>
      </c>
      <c r="F23" s="161">
        <f>F15+F22</f>
        <v>0</v>
      </c>
    </row>
    <row r="24" spans="1:6">
      <c r="A24" s="9"/>
      <c r="B24" s="9"/>
      <c r="C24" s="9"/>
      <c r="D24" s="9"/>
      <c r="E24" s="9"/>
      <c r="F24" s="10"/>
    </row>
    <row r="25" spans="1:6">
      <c r="A25" s="9"/>
      <c r="B25" s="9"/>
      <c r="C25" s="9"/>
      <c r="D25" s="9"/>
      <c r="E25" s="9"/>
      <c r="F25" s="10"/>
    </row>
    <row r="26" spans="1:6">
      <c r="A26" s="9"/>
      <c r="B26" s="9"/>
      <c r="C26" s="9"/>
      <c r="D26" s="9"/>
      <c r="E26" s="9"/>
      <c r="F26" s="10"/>
    </row>
    <row r="27" spans="1:6">
      <c r="A27" s="9"/>
      <c r="B27" s="9"/>
      <c r="C27" s="9"/>
      <c r="D27" s="9"/>
      <c r="E27" s="9"/>
      <c r="F27" s="10"/>
    </row>
    <row r="28" spans="1:6">
      <c r="A28" s="9"/>
      <c r="B28" s="9"/>
      <c r="C28" s="9"/>
      <c r="D28" s="9"/>
      <c r="E28" s="9"/>
      <c r="F28" s="10"/>
    </row>
    <row r="29" spans="1:6">
      <c r="A29" s="9"/>
      <c r="B29" s="9"/>
      <c r="C29" s="9"/>
      <c r="D29" s="9"/>
      <c r="E29" s="9"/>
      <c r="F29" s="10"/>
    </row>
    <row r="30" spans="1:6">
      <c r="A30" s="9"/>
      <c r="B30" s="9"/>
      <c r="C30" s="9"/>
      <c r="D30" s="9"/>
      <c r="E30" s="9"/>
      <c r="F30" s="10"/>
    </row>
    <row r="31" spans="1:6">
      <c r="A31" s="9"/>
      <c r="B31" s="9"/>
      <c r="C31" s="9"/>
      <c r="D31" s="9"/>
      <c r="E31" s="9"/>
      <c r="F31" s="10"/>
    </row>
    <row r="32" spans="1:6">
      <c r="A32" s="9"/>
      <c r="B32" s="9"/>
      <c r="C32" s="9"/>
      <c r="D32" s="9"/>
      <c r="E32" s="9"/>
      <c r="F32" s="10"/>
    </row>
    <row r="33" spans="1:6">
      <c r="A33" s="9"/>
      <c r="B33" s="9"/>
      <c r="C33" s="9"/>
      <c r="D33" s="9"/>
      <c r="E33" s="9"/>
      <c r="F33" s="10"/>
    </row>
    <row r="34" spans="1:6">
      <c r="A34" s="9"/>
      <c r="B34" s="9"/>
      <c r="C34" s="9"/>
      <c r="D34" s="9"/>
      <c r="E34" s="9"/>
      <c r="F34" s="10"/>
    </row>
    <row r="35" spans="1:6">
      <c r="A35" s="9"/>
      <c r="B35" s="9"/>
      <c r="C35" s="9"/>
      <c r="D35" s="9"/>
      <c r="E35" s="9"/>
      <c r="F35" s="10"/>
    </row>
    <row r="36" spans="1:6">
      <c r="A36" s="9"/>
      <c r="B36" s="9"/>
      <c r="C36" s="9"/>
      <c r="D36" s="9"/>
      <c r="E36" s="9"/>
      <c r="F36" s="10"/>
    </row>
  </sheetData>
  <mergeCells count="5">
    <mergeCell ref="A2:F2"/>
    <mergeCell ref="A5:E5"/>
    <mergeCell ref="A6:E6"/>
    <mergeCell ref="A7:E7"/>
    <mergeCell ref="A8:E8"/>
  </mergeCells>
  <pageMargins left="0.7" right="0.7" top="0.75" bottom="0.75" header="0.3" footer="0.3"/>
  <pageSetup scale="65" orientation="landscape" r:id="rId1"/>
  <headerFooter>
    <oddFooter>&amp;R&amp;14Page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4" zoomScaleSheetLayoutView="64" workbookViewId="0">
      <selection activeCell="C11" sqref="C11"/>
    </sheetView>
  </sheetViews>
  <sheetFormatPr defaultRowHeight="15"/>
  <cols>
    <col min="1" max="1" width="18.7109375" customWidth="1"/>
    <col min="2" max="2" width="90.85546875" customWidth="1"/>
    <col min="3" max="3" width="25" customWidth="1"/>
    <col min="4" max="4" width="25.42578125" customWidth="1"/>
    <col min="5" max="5" width="19.140625" customWidth="1"/>
    <col min="6" max="6" width="20.140625" customWidth="1"/>
  </cols>
  <sheetData>
    <row r="1" spans="1:6" ht="18" customHeight="1">
      <c r="A1" s="237"/>
      <c r="B1" s="238"/>
      <c r="C1" s="238"/>
      <c r="D1" s="238"/>
      <c r="E1" s="238"/>
      <c r="F1" s="238"/>
    </row>
    <row r="2" spans="1:6" ht="42.75" customHeight="1">
      <c r="A2" s="389" t="s">
        <v>703</v>
      </c>
      <c r="B2" s="389"/>
      <c r="C2" s="389"/>
      <c r="D2" s="389"/>
      <c r="E2" s="389"/>
      <c r="F2" s="389"/>
    </row>
    <row r="3" spans="1:6" ht="18" customHeight="1">
      <c r="A3" s="237"/>
      <c r="B3" s="237"/>
      <c r="C3" s="237"/>
      <c r="D3" s="237"/>
      <c r="E3" s="237"/>
      <c r="F3" s="237"/>
    </row>
    <row r="4" spans="1:6" ht="24">
      <c r="A4" s="237"/>
      <c r="B4" s="237"/>
      <c r="C4" s="237"/>
      <c r="D4" s="237"/>
      <c r="E4" s="237"/>
      <c r="F4" s="237"/>
    </row>
    <row r="5" spans="1:6" ht="24">
      <c r="A5" s="390" t="s">
        <v>345</v>
      </c>
      <c r="B5" s="390"/>
      <c r="C5" s="390"/>
      <c r="D5" s="390"/>
      <c r="E5" s="390"/>
      <c r="F5" s="237"/>
    </row>
    <row r="6" spans="1:6" ht="24">
      <c r="A6" s="390" t="s">
        <v>603</v>
      </c>
      <c r="B6" s="390"/>
      <c r="C6" s="390"/>
      <c r="D6" s="390"/>
      <c r="E6" s="390"/>
      <c r="F6" s="237"/>
    </row>
    <row r="7" spans="1:6" ht="24">
      <c r="A7" s="390" t="s">
        <v>758</v>
      </c>
      <c r="B7" s="390"/>
      <c r="C7" s="390"/>
      <c r="D7" s="390"/>
      <c r="E7" s="390"/>
      <c r="F7" s="237"/>
    </row>
    <row r="8" spans="1:6" ht="24">
      <c r="A8" s="390" t="s">
        <v>604</v>
      </c>
      <c r="B8" s="390"/>
      <c r="C8" s="390"/>
      <c r="D8" s="390"/>
      <c r="E8" s="390"/>
      <c r="F8" s="237"/>
    </row>
    <row r="9" spans="1:6" ht="24">
      <c r="A9" s="237"/>
      <c r="B9" s="237"/>
      <c r="C9" s="237"/>
      <c r="D9" s="237"/>
      <c r="E9" s="237"/>
      <c r="F9" s="237"/>
    </row>
    <row r="10" spans="1:6" ht="67.5">
      <c r="A10" s="240" t="s">
        <v>3</v>
      </c>
      <c r="B10" s="240" t="s">
        <v>5</v>
      </c>
      <c r="C10" s="240" t="s">
        <v>350</v>
      </c>
      <c r="D10" s="240" t="s">
        <v>342</v>
      </c>
      <c r="E10" s="240" t="s">
        <v>332</v>
      </c>
      <c r="F10" s="240" t="s">
        <v>332</v>
      </c>
    </row>
    <row r="11" spans="1:6" ht="51.75" customHeight="1">
      <c r="A11" s="239"/>
      <c r="B11" s="239"/>
      <c r="C11" s="240">
        <v>2017</v>
      </c>
      <c r="D11" s="240">
        <v>2016</v>
      </c>
      <c r="E11" s="240" t="s">
        <v>819</v>
      </c>
      <c r="F11" s="240">
        <v>2015</v>
      </c>
    </row>
    <row r="12" spans="1:6" ht="16.5" customHeight="1">
      <c r="A12" s="225"/>
      <c r="B12" s="225"/>
      <c r="C12" s="225"/>
      <c r="D12" s="228"/>
      <c r="E12" s="225"/>
      <c r="F12" s="225"/>
    </row>
    <row r="13" spans="1:6" ht="22.5">
      <c r="A13" s="229">
        <v>12020400</v>
      </c>
      <c r="B13" s="226" t="s">
        <v>590</v>
      </c>
      <c r="C13" s="230">
        <v>12703550</v>
      </c>
      <c r="D13" s="231">
        <v>12703550</v>
      </c>
      <c r="E13" s="231"/>
      <c r="F13" s="231"/>
    </row>
    <row r="14" spans="1:6" ht="24">
      <c r="A14" s="225"/>
      <c r="B14" s="225"/>
      <c r="C14" s="225"/>
      <c r="D14" s="225"/>
      <c r="E14" s="225"/>
      <c r="F14" s="225"/>
    </row>
    <row r="15" spans="1:6" ht="24">
      <c r="A15" s="232">
        <v>12020452</v>
      </c>
      <c r="B15" s="225" t="s">
        <v>685</v>
      </c>
      <c r="C15" s="233">
        <v>12703550</v>
      </c>
      <c r="D15" s="233">
        <v>12703550</v>
      </c>
      <c r="E15" s="233"/>
      <c r="F15" s="233"/>
    </row>
    <row r="16" spans="1:6" ht="24">
      <c r="A16" s="225"/>
      <c r="B16" s="225" t="s">
        <v>686</v>
      </c>
      <c r="C16" s="225"/>
      <c r="D16" s="225"/>
      <c r="E16" s="225"/>
      <c r="F16" s="234"/>
    </row>
    <row r="17" spans="1:6" ht="24">
      <c r="A17" s="235" t="s">
        <v>591</v>
      </c>
      <c r="B17" s="225" t="s">
        <v>586</v>
      </c>
      <c r="C17" s="233">
        <v>12703550</v>
      </c>
      <c r="D17" s="233">
        <v>12703550</v>
      </c>
      <c r="E17" s="233"/>
      <c r="F17" s="234"/>
    </row>
    <row r="18" spans="1:6" ht="24">
      <c r="A18" s="225"/>
      <c r="B18" s="225"/>
      <c r="C18" s="225"/>
      <c r="D18" s="225"/>
      <c r="E18" s="225"/>
      <c r="F18" s="234"/>
    </row>
    <row r="19" spans="1:6" ht="24">
      <c r="A19" s="225"/>
      <c r="B19" s="225"/>
      <c r="C19" s="225"/>
      <c r="D19" s="225"/>
      <c r="E19" s="225"/>
      <c r="F19" s="234"/>
    </row>
    <row r="20" spans="1:6" ht="24">
      <c r="A20" s="225"/>
      <c r="B20" s="227" t="s">
        <v>320</v>
      </c>
      <c r="C20" s="236">
        <f>C15+C19</f>
        <v>12703550</v>
      </c>
      <c r="D20" s="236">
        <f>D15+D19</f>
        <v>12703550</v>
      </c>
      <c r="E20" s="236">
        <f>E15+E19</f>
        <v>0</v>
      </c>
      <c r="F20" s="236">
        <f>F15+F19</f>
        <v>0</v>
      </c>
    </row>
    <row r="21" spans="1:6">
      <c r="A21" s="9"/>
      <c r="B21" s="9"/>
      <c r="C21" s="9"/>
      <c r="D21" s="9"/>
      <c r="E21" s="9"/>
      <c r="F21" s="10"/>
    </row>
    <row r="22" spans="1:6">
      <c r="A22" s="9"/>
      <c r="B22" s="9"/>
      <c r="C22" s="9"/>
      <c r="D22" s="9"/>
      <c r="E22" s="9"/>
      <c r="F22" s="10"/>
    </row>
    <row r="23" spans="1:6">
      <c r="A23" s="9"/>
      <c r="B23" s="9"/>
      <c r="C23" s="9"/>
      <c r="D23" s="9"/>
      <c r="E23" s="9"/>
      <c r="F23" s="10"/>
    </row>
    <row r="24" spans="1:6">
      <c r="A24" s="9"/>
      <c r="B24" s="9"/>
      <c r="C24" s="9"/>
      <c r="D24" s="9"/>
      <c r="E24" s="9"/>
      <c r="F24" s="10"/>
    </row>
    <row r="25" spans="1:6">
      <c r="A25" s="9"/>
      <c r="B25" s="9"/>
      <c r="C25" s="9"/>
      <c r="D25" s="9"/>
      <c r="E25" s="9"/>
      <c r="F25" s="10"/>
    </row>
    <row r="26" spans="1:6">
      <c r="A26" s="9"/>
      <c r="B26" s="9"/>
      <c r="C26" s="9"/>
      <c r="D26" s="9"/>
      <c r="E26" s="9"/>
      <c r="F26" s="10"/>
    </row>
    <row r="27" spans="1:6">
      <c r="A27" s="9"/>
      <c r="B27" s="9"/>
      <c r="C27" s="9"/>
      <c r="D27" s="9"/>
      <c r="E27" s="9"/>
      <c r="F27" s="10"/>
    </row>
    <row r="28" spans="1:6">
      <c r="A28" s="9"/>
      <c r="B28" s="9"/>
      <c r="C28" s="9"/>
      <c r="D28" s="9"/>
      <c r="E28" s="9"/>
      <c r="F28" s="10"/>
    </row>
    <row r="29" spans="1:6">
      <c r="A29" s="9"/>
      <c r="B29" s="9"/>
      <c r="C29" s="9"/>
      <c r="D29" s="9"/>
      <c r="E29" s="9"/>
      <c r="F29" s="10"/>
    </row>
    <row r="30" spans="1:6">
      <c r="A30" s="9"/>
      <c r="B30" s="9"/>
      <c r="C30" s="9"/>
      <c r="D30" s="9"/>
      <c r="E30" s="9"/>
      <c r="F30" s="10"/>
    </row>
    <row r="31" spans="1:6">
      <c r="A31" s="9"/>
      <c r="B31" s="9"/>
      <c r="C31" s="9"/>
      <c r="D31" s="9"/>
      <c r="E31" s="9"/>
      <c r="F31" s="10"/>
    </row>
    <row r="32" spans="1:6">
      <c r="A32" s="9"/>
      <c r="B32" s="9"/>
      <c r="C32" s="9"/>
      <c r="D32" s="9"/>
      <c r="E32" s="9"/>
      <c r="F32" s="10"/>
    </row>
    <row r="33" spans="1:6">
      <c r="A33" s="9"/>
      <c r="B33" s="9"/>
      <c r="C33" s="9"/>
      <c r="D33" s="9"/>
      <c r="E33" s="9"/>
      <c r="F33" s="10"/>
    </row>
  </sheetData>
  <mergeCells count="5">
    <mergeCell ref="A2:F2"/>
    <mergeCell ref="A5:E5"/>
    <mergeCell ref="A6:E6"/>
    <mergeCell ref="A7:E7"/>
    <mergeCell ref="A8:E8"/>
  </mergeCells>
  <pageMargins left="0.7" right="0.7" top="0.75" bottom="0.75" header="0.3" footer="0.3"/>
  <pageSetup scale="61" orientation="landscape" r:id="rId1"/>
  <headerFooter>
    <oddFooter>&amp;R&amp;14Page 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80" zoomScaleSheetLayoutView="80" workbookViewId="0">
      <selection activeCell="A6" sqref="A6:E6"/>
    </sheetView>
  </sheetViews>
  <sheetFormatPr defaultRowHeight="15"/>
  <cols>
    <col min="1" max="1" width="23.5703125" style="67" customWidth="1"/>
    <col min="2" max="2" width="81.140625" customWidth="1"/>
    <col min="3" max="3" width="26.140625" customWidth="1"/>
    <col min="4" max="4" width="24.7109375" customWidth="1"/>
    <col min="5" max="5" width="24.42578125" customWidth="1"/>
    <col min="6" max="6" width="25.28515625" customWidth="1"/>
  </cols>
  <sheetData>
    <row r="1" spans="1:6" ht="48.75">
      <c r="A1" s="389" t="s">
        <v>703</v>
      </c>
      <c r="B1" s="389"/>
      <c r="C1" s="389"/>
      <c r="D1" s="389"/>
      <c r="E1" s="389"/>
      <c r="F1" s="389"/>
    </row>
    <row r="2" spans="1:6" ht="20.25">
      <c r="A2" s="252"/>
      <c r="B2" s="188"/>
      <c r="C2" s="188"/>
      <c r="D2" s="188"/>
      <c r="E2" s="188"/>
      <c r="F2" s="246"/>
    </row>
    <row r="3" spans="1:6" ht="20.25">
      <c r="A3" s="252"/>
      <c r="B3" s="188"/>
      <c r="C3" s="188"/>
      <c r="D3" s="188"/>
      <c r="E3" s="188"/>
      <c r="F3" s="246"/>
    </row>
    <row r="4" spans="1:6" ht="20.25">
      <c r="A4" s="391" t="s">
        <v>10</v>
      </c>
      <c r="B4" s="391"/>
      <c r="C4" s="391"/>
      <c r="D4" s="391"/>
      <c r="E4" s="391"/>
      <c r="F4" s="246"/>
    </row>
    <row r="5" spans="1:6" ht="20.25">
      <c r="A5" s="252" t="s">
        <v>1</v>
      </c>
      <c r="B5" s="248" t="s">
        <v>655</v>
      </c>
      <c r="C5" s="248"/>
      <c r="D5" s="247"/>
      <c r="E5" s="247"/>
      <c r="F5" s="246"/>
    </row>
    <row r="6" spans="1:6" ht="20.25">
      <c r="A6" s="391" t="s">
        <v>11</v>
      </c>
      <c r="B6" s="391"/>
      <c r="C6" s="391"/>
      <c r="D6" s="391"/>
      <c r="E6" s="391"/>
      <c r="F6" s="246"/>
    </row>
    <row r="7" spans="1:6" ht="20.25">
      <c r="A7" s="391" t="s">
        <v>656</v>
      </c>
      <c r="B7" s="391"/>
      <c r="C7" s="391"/>
      <c r="D7" s="391"/>
      <c r="E7" s="391"/>
      <c r="F7" s="246"/>
    </row>
    <row r="8" spans="1:6" ht="19.5">
      <c r="A8" s="253"/>
      <c r="B8" s="249"/>
      <c r="C8" s="249"/>
      <c r="D8" s="249"/>
      <c r="E8" s="249"/>
      <c r="F8" s="246"/>
    </row>
    <row r="9" spans="1:6" ht="18" customHeight="1">
      <c r="A9" s="392" t="s">
        <v>408</v>
      </c>
      <c r="B9" s="392" t="s">
        <v>5</v>
      </c>
      <c r="C9" s="392" t="s">
        <v>342</v>
      </c>
      <c r="D9" s="392" t="s">
        <v>342</v>
      </c>
      <c r="E9" s="392" t="s">
        <v>332</v>
      </c>
      <c r="F9" s="392" t="s">
        <v>332</v>
      </c>
    </row>
    <row r="10" spans="1:6" ht="18.75" customHeight="1">
      <c r="A10" s="392"/>
      <c r="B10" s="392"/>
      <c r="C10" s="392"/>
      <c r="D10" s="392"/>
      <c r="E10" s="392"/>
      <c r="F10" s="392"/>
    </row>
    <row r="11" spans="1:6" ht="26.25" customHeight="1">
      <c r="A11" s="392"/>
      <c r="B11" s="392"/>
      <c r="C11" s="392"/>
      <c r="D11" s="392"/>
      <c r="E11" s="392"/>
      <c r="F11" s="392"/>
    </row>
    <row r="12" spans="1:6" ht="20.25">
      <c r="A12" s="224"/>
      <c r="B12" s="224"/>
      <c r="C12" s="221">
        <v>2017</v>
      </c>
      <c r="D12" s="221">
        <v>2016</v>
      </c>
      <c r="E12" s="221" t="s">
        <v>819</v>
      </c>
      <c r="F12" s="221">
        <v>2015</v>
      </c>
    </row>
    <row r="13" spans="1:6" ht="20.25">
      <c r="A13" s="254"/>
      <c r="B13" s="154"/>
      <c r="C13" s="154"/>
      <c r="D13" s="161"/>
      <c r="E13" s="161"/>
      <c r="F13" s="161"/>
    </row>
    <row r="14" spans="1:6" ht="20.25">
      <c r="A14" s="254">
        <v>12020100</v>
      </c>
      <c r="B14" s="154" t="s">
        <v>69</v>
      </c>
      <c r="C14" s="157">
        <f>SUM(C17:C20)</f>
        <v>20000000</v>
      </c>
      <c r="D14" s="161">
        <v>19000000</v>
      </c>
      <c r="E14" s="161">
        <f>SUM(E17:E20)</f>
        <v>13883000</v>
      </c>
      <c r="F14" s="161">
        <f>SUM(F17:F20)</f>
        <v>11804200</v>
      </c>
    </row>
    <row r="15" spans="1:6" ht="19.5">
      <c r="A15" s="254"/>
      <c r="B15" s="149"/>
      <c r="C15" s="149"/>
      <c r="D15" s="149"/>
      <c r="E15" s="149"/>
      <c r="F15" s="148"/>
    </row>
    <row r="16" spans="1:6" ht="19.5">
      <c r="A16" s="254">
        <v>12020109</v>
      </c>
      <c r="B16" s="149" t="s">
        <v>539</v>
      </c>
      <c r="C16" s="150">
        <f>SUM(C17:C20)</f>
        <v>20000000</v>
      </c>
      <c r="D16" s="160">
        <v>19000000</v>
      </c>
      <c r="E16" s="160">
        <f>SUM(E17:E20)</f>
        <v>13883000</v>
      </c>
      <c r="F16" s="160">
        <f>SUM(F17:F20)</f>
        <v>11804200</v>
      </c>
    </row>
    <row r="17" spans="1:6" ht="39">
      <c r="A17" s="254" t="s">
        <v>385</v>
      </c>
      <c r="B17" s="159" t="s">
        <v>827</v>
      </c>
      <c r="C17" s="150">
        <v>20000000</v>
      </c>
      <c r="D17" s="150">
        <v>15000000</v>
      </c>
      <c r="E17" s="150">
        <v>13883000</v>
      </c>
      <c r="F17" s="162">
        <v>11804200</v>
      </c>
    </row>
    <row r="18" spans="1:6" ht="19.5">
      <c r="A18" s="254" t="s">
        <v>386</v>
      </c>
      <c r="B18" s="149" t="s">
        <v>12</v>
      </c>
      <c r="C18" s="150"/>
      <c r="D18" s="150">
        <v>2500000</v>
      </c>
      <c r="E18" s="150">
        <v>0</v>
      </c>
      <c r="F18" s="162">
        <v>0</v>
      </c>
    </row>
    <row r="19" spans="1:6" ht="19.5">
      <c r="A19" s="254" t="s">
        <v>387</v>
      </c>
      <c r="B19" s="149" t="s">
        <v>13</v>
      </c>
      <c r="C19" s="150"/>
      <c r="D19" s="150">
        <v>1500000</v>
      </c>
      <c r="E19" s="150">
        <v>0</v>
      </c>
      <c r="F19" s="162">
        <v>0</v>
      </c>
    </row>
    <row r="20" spans="1:6" ht="19.5">
      <c r="A20" s="254" t="s">
        <v>388</v>
      </c>
      <c r="B20" s="149" t="s">
        <v>14</v>
      </c>
      <c r="C20" s="150">
        <v>0</v>
      </c>
      <c r="D20" s="149">
        <v>0</v>
      </c>
      <c r="E20" s="149">
        <v>0</v>
      </c>
      <c r="F20" s="162">
        <v>0</v>
      </c>
    </row>
    <row r="21" spans="1:6" ht="19.5">
      <c r="A21" s="254"/>
      <c r="B21" s="149"/>
      <c r="C21" s="149"/>
      <c r="D21" s="149"/>
      <c r="E21" s="149"/>
      <c r="F21" s="148"/>
    </row>
    <row r="22" spans="1:6" ht="20.25">
      <c r="A22" s="178">
        <v>12020700</v>
      </c>
      <c r="B22" s="154" t="s">
        <v>590</v>
      </c>
      <c r="C22" s="157">
        <f>C23</f>
        <v>0</v>
      </c>
      <c r="D22" s="153">
        <v>25000000</v>
      </c>
      <c r="E22" s="153">
        <v>0</v>
      </c>
      <c r="F22" s="214">
        <v>0</v>
      </c>
    </row>
    <row r="23" spans="1:6" ht="19.5">
      <c r="A23" s="254">
        <v>12020465</v>
      </c>
      <c r="B23" s="149" t="s">
        <v>687</v>
      </c>
      <c r="C23" s="150">
        <f>C24</f>
        <v>0</v>
      </c>
      <c r="D23" s="150">
        <v>25000000</v>
      </c>
      <c r="E23" s="150">
        <v>0</v>
      </c>
      <c r="F23" s="150">
        <v>0</v>
      </c>
    </row>
    <row r="24" spans="1:6" ht="19.5">
      <c r="A24" s="255" t="s">
        <v>385</v>
      </c>
      <c r="B24" s="149" t="s">
        <v>624</v>
      </c>
      <c r="C24" s="150"/>
      <c r="D24" s="150">
        <v>25000000</v>
      </c>
      <c r="E24" s="150">
        <v>0</v>
      </c>
      <c r="F24" s="162">
        <v>0</v>
      </c>
    </row>
    <row r="25" spans="1:6" ht="19.5">
      <c r="A25" s="254"/>
      <c r="B25" s="149"/>
      <c r="C25" s="149"/>
      <c r="D25" s="149"/>
      <c r="E25" s="149"/>
      <c r="F25" s="162"/>
    </row>
    <row r="26" spans="1:6" ht="19.5">
      <c r="A26" s="254"/>
      <c r="B26" s="149"/>
      <c r="C26" s="149"/>
      <c r="D26" s="149"/>
      <c r="E26" s="149"/>
      <c r="F26" s="162"/>
    </row>
    <row r="27" spans="1:6" ht="20.25">
      <c r="A27" s="254"/>
      <c r="B27" s="151" t="s">
        <v>320</v>
      </c>
      <c r="C27" s="161">
        <f>C14+C22</f>
        <v>20000000</v>
      </c>
      <c r="D27" s="214">
        <f>D14+D22</f>
        <v>44000000</v>
      </c>
      <c r="E27" s="214">
        <f>E14+E22</f>
        <v>13883000</v>
      </c>
      <c r="F27" s="214">
        <f>F14+F22</f>
        <v>11804200</v>
      </c>
    </row>
    <row r="28" spans="1:6">
      <c r="A28" s="256"/>
      <c r="B28" s="9"/>
      <c r="C28" s="9"/>
      <c r="D28" s="9"/>
      <c r="E28" s="9"/>
      <c r="F28" s="10"/>
    </row>
    <row r="29" spans="1:6">
      <c r="A29" s="256"/>
      <c r="B29" s="9"/>
      <c r="C29" s="9"/>
      <c r="D29" s="9"/>
      <c r="E29" s="9"/>
      <c r="F29" s="10"/>
    </row>
    <row r="30" spans="1:6">
      <c r="A30" s="256"/>
      <c r="B30" s="9"/>
      <c r="C30" s="9"/>
      <c r="D30" s="9"/>
      <c r="E30" s="9"/>
      <c r="F30" s="10"/>
    </row>
    <row r="31" spans="1:6">
      <c r="A31" s="256"/>
      <c r="B31" s="9"/>
      <c r="C31" s="9"/>
      <c r="D31" s="9"/>
      <c r="E31" s="9"/>
      <c r="F31" s="10"/>
    </row>
    <row r="32" spans="1:6">
      <c r="A32" s="256"/>
      <c r="B32" s="9"/>
      <c r="C32" s="9"/>
      <c r="D32" s="9"/>
      <c r="E32" s="9"/>
      <c r="F32" s="10"/>
    </row>
    <row r="33" spans="1:6">
      <c r="A33" s="256"/>
      <c r="B33" s="9"/>
      <c r="C33" s="9"/>
      <c r="D33" s="9"/>
      <c r="E33" s="9"/>
      <c r="F33" s="10"/>
    </row>
    <row r="34" spans="1:6">
      <c r="A34" s="256"/>
      <c r="B34" s="9"/>
      <c r="C34" s="9"/>
      <c r="D34" s="9"/>
      <c r="E34" s="9"/>
      <c r="F34" s="10"/>
    </row>
    <row r="35" spans="1:6">
      <c r="A35" s="256"/>
      <c r="B35" s="9"/>
      <c r="C35" s="9"/>
      <c r="D35" s="9"/>
      <c r="E35" s="9"/>
      <c r="F35" s="10"/>
    </row>
    <row r="36" spans="1:6">
      <c r="A36" s="256"/>
      <c r="B36" s="9"/>
      <c r="C36" s="9"/>
      <c r="D36" s="9"/>
      <c r="E36" s="9"/>
      <c r="F36" s="10"/>
    </row>
    <row r="37" spans="1:6">
      <c r="A37" s="256"/>
      <c r="B37" s="9"/>
      <c r="C37" s="9"/>
      <c r="D37" s="9"/>
      <c r="E37" s="9"/>
      <c r="F37" s="10"/>
    </row>
    <row r="38" spans="1:6">
      <c r="A38" s="256"/>
      <c r="B38" s="9"/>
      <c r="C38" s="9"/>
      <c r="D38" s="9"/>
      <c r="E38" s="9"/>
      <c r="F38" s="10"/>
    </row>
    <row r="39" spans="1:6">
      <c r="A39" s="256"/>
      <c r="B39" s="9"/>
      <c r="C39" s="9"/>
      <c r="D39" s="9"/>
      <c r="E39" s="9"/>
      <c r="F39" s="10"/>
    </row>
    <row r="40" spans="1:6">
      <c r="A40" s="256"/>
      <c r="B40" s="9"/>
      <c r="C40" s="9"/>
      <c r="D40" s="9"/>
      <c r="E40" s="9"/>
      <c r="F40" s="10"/>
    </row>
    <row r="41" spans="1:6">
      <c r="A41" s="256"/>
      <c r="B41" s="9"/>
      <c r="C41" s="9"/>
      <c r="D41" s="9"/>
      <c r="E41" s="9"/>
      <c r="F41" s="10"/>
    </row>
    <row r="42" spans="1:6">
      <c r="A42" s="256"/>
      <c r="B42" s="9"/>
      <c r="C42" s="9"/>
      <c r="D42" s="9"/>
      <c r="E42" s="9"/>
      <c r="F42" s="9"/>
    </row>
    <row r="43" spans="1:6">
      <c r="A43" s="256"/>
      <c r="B43" s="9"/>
      <c r="C43" s="9"/>
      <c r="D43" s="9"/>
      <c r="E43" s="9"/>
      <c r="F43" s="9"/>
    </row>
    <row r="44" spans="1:6">
      <c r="A44" s="256"/>
      <c r="B44" s="9"/>
      <c r="C44" s="9"/>
      <c r="D44" s="9"/>
      <c r="E44" s="9"/>
      <c r="F44" s="9"/>
    </row>
    <row r="45" spans="1:6">
      <c r="A45" s="256"/>
      <c r="B45" s="9"/>
      <c r="C45" s="9"/>
      <c r="D45" s="9"/>
      <c r="E45" s="9"/>
      <c r="F45" s="9"/>
    </row>
    <row r="46" spans="1:6">
      <c r="A46" s="256"/>
      <c r="B46" s="9"/>
      <c r="C46" s="9"/>
      <c r="D46" s="9"/>
      <c r="E46" s="9"/>
      <c r="F46" s="9"/>
    </row>
    <row r="47" spans="1:6">
      <c r="A47" s="256"/>
      <c r="B47" s="9"/>
      <c r="C47" s="9"/>
      <c r="D47" s="9"/>
      <c r="E47" s="9"/>
      <c r="F47" s="9"/>
    </row>
    <row r="48" spans="1:6">
      <c r="A48" s="256"/>
      <c r="B48" s="9"/>
      <c r="C48" s="9"/>
      <c r="D48" s="9"/>
      <c r="E48" s="9"/>
      <c r="F48" s="9"/>
    </row>
    <row r="49" spans="1:6">
      <c r="A49" s="256"/>
      <c r="B49" s="9"/>
      <c r="C49" s="9"/>
      <c r="D49" s="9"/>
      <c r="E49" s="9"/>
      <c r="F49" s="9"/>
    </row>
    <row r="50" spans="1:6">
      <c r="A50" s="256"/>
      <c r="B50" s="9"/>
      <c r="C50" s="9"/>
      <c r="D50" s="9"/>
      <c r="E50" s="9"/>
      <c r="F50" s="9"/>
    </row>
    <row r="51" spans="1:6">
      <c r="A51" s="256"/>
      <c r="B51" s="9"/>
      <c r="C51" s="9"/>
      <c r="D51" s="9"/>
      <c r="E51" s="9"/>
    </row>
  </sheetData>
  <mergeCells count="10">
    <mergeCell ref="A4:E4"/>
    <mergeCell ref="A6:E6"/>
    <mergeCell ref="A7:E7"/>
    <mergeCell ref="A1:F1"/>
    <mergeCell ref="D9:D11"/>
    <mergeCell ref="E9:E11"/>
    <mergeCell ref="F9:F11"/>
    <mergeCell ref="C9:C11"/>
    <mergeCell ref="A9:A11"/>
    <mergeCell ref="B9:B11"/>
  </mergeCells>
  <pageMargins left="0.7" right="0.7" top="0.75" bottom="0.75" header="0.3" footer="0.3"/>
  <pageSetup scale="59" orientation="landscape" r:id="rId1"/>
  <headerFooter>
    <oddFooter>&amp;R&amp;14Page 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584E24B-8BD9-4EA8-A829-8B2DF2364726}"/>
</file>

<file path=customXml/itemProps2.xml><?xml version="1.0" encoding="utf-8"?>
<ds:datastoreItem xmlns:ds="http://schemas.openxmlformats.org/officeDocument/2006/customXml" ds:itemID="{E81542DE-58FA-4AAA-B65A-88D836F99286}"/>
</file>

<file path=customXml/itemProps3.xml><?xml version="1.0" encoding="utf-8"?>
<ds:datastoreItem xmlns:ds="http://schemas.openxmlformats.org/officeDocument/2006/customXml" ds:itemID="{7EA2641F-2A7E-4FA6-A6C2-E277E4C816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68</vt:i4>
      </vt:variant>
      <vt:variant>
        <vt:lpstr>Named Ranges</vt:lpstr>
      </vt:variant>
      <vt:variant>
        <vt:i4>17</vt:i4>
      </vt:variant>
    </vt:vector>
  </HeadingPairs>
  <TitlesOfParts>
    <vt:vector size="85" baseType="lpstr">
      <vt:lpstr>2017 SUMMARY OF ALL ITEMS</vt:lpstr>
      <vt:lpstr>2016 SUMMARY OF ALL ITEMS </vt:lpstr>
      <vt:lpstr>2016 ACTUAL SUM. OF ALL ITEMS  </vt:lpstr>
      <vt:lpstr>2017.SUM.TOTAL REVENUE BUDGET</vt:lpstr>
      <vt:lpstr>2015 ACTUAL SUM. OF ALL ITE</vt:lpstr>
      <vt:lpstr>Min. of Agriculture</vt:lpstr>
      <vt:lpstr>COLLEGE OF AGRICULTURAL TECH</vt:lpstr>
      <vt:lpstr>COLLEGE OF AGRICULTURE </vt:lpstr>
      <vt:lpstr>MINISTRY OF YOUTHS &amp; SPORTS </vt:lpstr>
      <vt:lpstr>MINISTRY OF ARTS CULT.&amp;TOURISM</vt:lpstr>
      <vt:lpstr>EDO STATE ARTS COUNCIL</vt:lpstr>
      <vt:lpstr>MINISTRY OF COMMERCE &amp; INDUSTRY</vt:lpstr>
      <vt:lpstr>INTERNAL REVENUE SERVICE</vt:lpstr>
      <vt:lpstr>OFFICE OF THE AUDITOR GENERAL S</vt:lpstr>
      <vt:lpstr>OFFICE OF THE AUDITOR GENERAL L</vt:lpstr>
      <vt:lpstr>MINISTRY OF INFORMATION &amp; ORIEN</vt:lpstr>
      <vt:lpstr>EDO BROADCASTING SERVICE </vt:lpstr>
      <vt:lpstr>BENDEL NEWSPAPERS COMPANY</vt:lpstr>
      <vt:lpstr> GOVERNMENT PRINTING PRESS</vt:lpstr>
      <vt:lpstr>MINISTRY OF HEALTH</vt:lpstr>
      <vt:lpstr>HOSPITAL MANAGEMENT BOARD</vt:lpstr>
      <vt:lpstr>MINISTRY OF WOMEN AFFAIRS &amp; SOC</vt:lpstr>
      <vt:lpstr>JUDICIARY- HIGH COURT</vt:lpstr>
      <vt:lpstr>JUDICIARY- CUSTOMARY COURT</vt:lpstr>
      <vt:lpstr>MINISTRY OF ENERGY AND WATER</vt:lpstr>
      <vt:lpstr>URBAN WATER BOARD</vt:lpstr>
      <vt:lpstr>RURAL ELECTRICITY BOARD</vt:lpstr>
      <vt:lpstr>MINISTRY OF TRANSPORT</vt:lpstr>
      <vt:lpstr>EDO CITY TRANSPORT SERVICE</vt:lpstr>
      <vt:lpstr>MINISTRY OF LANDS AND SURVEYS</vt:lpstr>
      <vt:lpstr>MINISTRY OF WORKS</vt:lpstr>
      <vt:lpstr>INDEPENDENT ELECTORAL COMM.</vt:lpstr>
      <vt:lpstr>MINISTRY OF BASIC EDUCATION</vt:lpstr>
      <vt:lpstr>MIN. OF  EDUCATION</vt:lpstr>
      <vt:lpstr> MINISTRY OF ENVIRONMENT</vt:lpstr>
      <vt:lpstr>WASTE MANAGEMENT BOARD</vt:lpstr>
      <vt:lpstr>FORESTRY MGT &amp; UTILISATION</vt:lpstr>
      <vt:lpstr>MINISTRY OF EST &amp; SPECIAL DUTI.</vt:lpstr>
      <vt:lpstr>MINISTRY OF JUSTICE</vt:lpstr>
      <vt:lpstr>MINISTRY OF SOLID MINER,OIL&amp;GAS</vt:lpstr>
      <vt:lpstr>HOUSING &amp; URBAN DEVELOPMENT</vt:lpstr>
      <vt:lpstr>EDO DEV. &amp; PLANNING AUTHORITY</vt:lpstr>
      <vt:lpstr>DIR. OF INFO.&amp;COMM. TECH.</vt:lpstr>
      <vt:lpstr>EDO STATE LIAISON OFFICE, Abuja</vt:lpstr>
      <vt:lpstr>EDO STATE LIAISON OFFICE, LAGOS</vt:lpstr>
      <vt:lpstr>MINISTRY OF FINANCE</vt:lpstr>
      <vt:lpstr>CONSOLIDATED REVENUE FUND CHARG</vt:lpstr>
      <vt:lpstr>Long Term Borro.MINISTRY OF ENV</vt:lpstr>
      <vt:lpstr>Long Term Borr. MINISTRY OF BUD</vt:lpstr>
      <vt:lpstr>Long Term Borrowing MIN OF AGRI</vt:lpstr>
      <vt:lpstr>AIDS &amp; GRANTS, MIN. OF AGRIC.</vt:lpstr>
      <vt:lpstr>AIDS &amp; GRANTS, MIN. OF EDUCA</vt:lpstr>
      <vt:lpstr>CDF, Min. Of Finance</vt:lpstr>
      <vt:lpstr>AIDS &amp; GRANTS, MIN. OF BUDGET</vt:lpstr>
      <vt:lpstr>AIDS &amp; GRANTS, MIN. OF HEALTH</vt:lpstr>
      <vt:lpstr>AIDS &amp; GRANTS, MIN. OF Women Af</vt:lpstr>
      <vt:lpstr>AIDS &amp; GRANTS, MIN. OF ENERGY &amp;</vt:lpstr>
      <vt:lpstr>SUBEB</vt:lpstr>
      <vt:lpstr>MINISTRY OF HOUSING AND URBAN D</vt:lpstr>
      <vt:lpstr>FEDERATION ACCOUNT</vt:lpstr>
      <vt:lpstr>Edo University, Iyamho</vt:lpstr>
      <vt:lpstr>AAU</vt:lpstr>
      <vt:lpstr>COLL OF EDUC, EKIADOLOR</vt:lpstr>
      <vt:lpstr>IMT,USEN</vt:lpstr>
      <vt:lpstr>COLL OF EDUC, IGUEBEN</vt:lpstr>
      <vt:lpstr>ICE</vt:lpstr>
      <vt:lpstr>MICHAEL IMOUDU</vt:lpstr>
      <vt:lpstr>Min of Fin. Domestic Loan</vt:lpstr>
      <vt:lpstr>'2015 ACTUAL SUM. OF ALL ITE'!Print_Area</vt:lpstr>
      <vt:lpstr>'2016 ACTUAL SUM. OF ALL ITEMS  '!Print_Area</vt:lpstr>
      <vt:lpstr>'2016 SUMMARY OF ALL ITEMS '!Print_Area</vt:lpstr>
      <vt:lpstr>'2017 SUMMARY OF ALL ITEMS'!Print_Area</vt:lpstr>
      <vt:lpstr>'COLLEGE OF AGRICULTURAL TECH'!Print_Area</vt:lpstr>
      <vt:lpstr>'COLLEGE OF AGRICULTURE '!Print_Area</vt:lpstr>
      <vt:lpstr>'EDO STATE ARTS COUNCIL'!Print_Area</vt:lpstr>
      <vt:lpstr>ICE!Print_Area</vt:lpstr>
      <vt:lpstr>'JUDICIARY- CUSTOMARY COURT'!Print_Area</vt:lpstr>
      <vt:lpstr>'MINISTRY OF ARTS CULT.&amp;TOURISM'!Print_Area</vt:lpstr>
      <vt:lpstr>'MINISTRY OF BASIC EDUCATION'!Print_Area</vt:lpstr>
      <vt:lpstr>'MINISTRY OF COMMERCE &amp; INDUSTRY'!Print_Area</vt:lpstr>
      <vt:lpstr>'MINISTRY OF LANDS AND SURVEYS'!Print_Area</vt:lpstr>
      <vt:lpstr>'MINISTRY OF WORKS'!Print_Area</vt:lpstr>
      <vt:lpstr>'MINISTRY OF YOUTHS &amp; SPORTS '!Print_Area</vt:lpstr>
      <vt:lpstr>'OFFICE OF THE AUDITOR GENERAL S'!Print_Area</vt:lpstr>
      <vt:lpstr>SUBEB!Print_Area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Iyekekpolo</cp:lastModifiedBy>
  <cp:lastPrinted>2017-02-09T08:23:20Z</cp:lastPrinted>
  <dcterms:created xsi:type="dcterms:W3CDTF">2013-09-03T07:49:33Z</dcterms:created>
  <dcterms:modified xsi:type="dcterms:W3CDTF">2017-02-09T08:24:42Z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