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ietie\Desktop\NEC 2021 MEETING DOCUMENTS\NEC (1ST IN 2021) 112TH MEETING\"/>
    </mc:Choice>
  </mc:AlternateContent>
  <xr:revisionPtr revIDLastSave="0" documentId="8_{D4A1FC22-53F5-4C73-B018-A185EDF979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'2021 " sheetId="34" r:id="rId1"/>
  </sheets>
  <externalReferences>
    <externalReference r:id="rId2"/>
  </externalReferences>
  <definedNames>
    <definedName name="MONTHNAME">'[1]Year 2015 Domestic  Current '!$D$10</definedName>
    <definedName name="_xlnm.Print_Area" localSheetId="0">'Jan''2021 '!$A$2:$G$23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4" l="1"/>
  <c r="G15" i="34" l="1"/>
  <c r="F15" i="34"/>
  <c r="E15" i="34"/>
  <c r="D15" i="34"/>
  <c r="C15" i="34"/>
  <c r="F10" i="34"/>
  <c r="E10" i="34"/>
  <c r="D10" i="34"/>
  <c r="C10" i="34"/>
  <c r="C11" i="34" s="1"/>
  <c r="C16" i="34" s="1"/>
  <c r="D7" i="34" s="1"/>
  <c r="D11" i="34" l="1"/>
  <c r="D16" i="34" s="1"/>
  <c r="E7" i="34" s="1"/>
  <c r="E11" i="34" s="1"/>
  <c r="E16" i="34" s="1"/>
  <c r="F7" i="34" s="1"/>
  <c r="F11" i="34" s="1"/>
  <c r="F16" i="34" s="1"/>
  <c r="G7" i="34" s="1"/>
  <c r="G11" i="34" s="1"/>
  <c r="G16" i="34" s="1"/>
</calcChain>
</file>

<file path=xl/sharedStrings.xml><?xml version="1.0" encoding="utf-8"?>
<sst xmlns="http://schemas.openxmlformats.org/spreadsheetml/2006/main" count="35" uniqueCount="31">
  <si>
    <t>Office of the Accountant-General of the Federation</t>
  </si>
  <si>
    <t>S/N</t>
  </si>
  <si>
    <t>DETAILS</t>
  </si>
  <si>
    <t>$</t>
  </si>
  <si>
    <t xml:space="preserve">Balance b/f </t>
  </si>
  <si>
    <t xml:space="preserve">Inflow: </t>
  </si>
  <si>
    <t>Sub-total (a)</t>
  </si>
  <si>
    <t>Outflow:</t>
  </si>
  <si>
    <t>Total Outflow (b)</t>
  </si>
  <si>
    <t>Balance ( a - b )</t>
  </si>
  <si>
    <t>Interest</t>
  </si>
  <si>
    <t xml:space="preserve">                                                                                                                          Federal Ministry of Finance, Abuja                                                                                                            </t>
  </si>
  <si>
    <t>NOTE:</t>
  </si>
  <si>
    <t>A</t>
  </si>
  <si>
    <t>B</t>
  </si>
  <si>
    <t>C</t>
  </si>
  <si>
    <t>Transfer to ECA (monthly Excess Crude, PPT /Royalty)</t>
  </si>
  <si>
    <t>INTEREST RECEIVED</t>
  </si>
  <si>
    <t>Payment of Counsel's Professional fee</t>
  </si>
  <si>
    <t>Investment in Nigeria Sovereign Investment Authority (NSIA)</t>
  </si>
  <si>
    <t>D</t>
  </si>
  <si>
    <t>SEPT.,2020</t>
  </si>
  <si>
    <t>September, 2020 interest posted in October, 2020</t>
  </si>
  <si>
    <t>OCT.,2020</t>
  </si>
  <si>
    <t>NOV.,2020</t>
  </si>
  <si>
    <t>October, 2020 interest posted in November, 2020</t>
  </si>
  <si>
    <t>DEC.,2020</t>
  </si>
  <si>
    <t>November, 2020 interest posted in December, 2020</t>
  </si>
  <si>
    <t>JAN.,2021</t>
  </si>
  <si>
    <t>December, 2020 interest posted in January, 2021</t>
  </si>
  <si>
    <t xml:space="preserve"> ANALYSIS OF FOREIGN EXCESS CRUDE ACCOUNT FROM 1ST SEPTEMBER, 2020 TO 20TH JANUARY, 2021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</si>
</sst>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5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B05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2" xfId="0" applyFont="1" applyFill="1" applyBorder="1" applyAlignment="1">
      <alignment horizontal="center"/>
    </xf>
    <xf numFmtId="0" fontId="4" fillId="0" borderId="2" xfId="0" applyFont="1" applyBorder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43" fontId="5" fillId="6" borderId="0" xfId="1" applyFont="1" applyFill="1" applyBorder="1"/>
    <xf numFmtId="0" fontId="7" fillId="3" borderId="2" xfId="0" applyFont="1" applyFill="1" applyBorder="1" applyAlignment="1">
      <alignment horizontal="center"/>
    </xf>
    <xf numFmtId="0" fontId="8" fillId="4" borderId="2" xfId="0" applyFont="1" applyFill="1" applyBorder="1"/>
    <xf numFmtId="43" fontId="9" fillId="3" borderId="2" xfId="0" applyNumberFormat="1" applyFont="1" applyFill="1" applyBorder="1"/>
    <xf numFmtId="0" fontId="10" fillId="3" borderId="2" xfId="0" applyFont="1" applyFill="1" applyBorder="1"/>
    <xf numFmtId="0" fontId="7" fillId="4" borderId="2" xfId="0" applyFont="1" applyFill="1" applyBorder="1" applyAlignment="1">
      <alignment wrapText="1"/>
    </xf>
    <xf numFmtId="43" fontId="10" fillId="3" borderId="2" xfId="1" applyFont="1" applyFill="1" applyBorder="1"/>
    <xf numFmtId="43" fontId="9" fillId="3" borderId="2" xfId="1" applyFont="1" applyFill="1" applyBorder="1"/>
    <xf numFmtId="0" fontId="8" fillId="4" borderId="2" xfId="0" applyFont="1" applyFill="1" applyBorder="1" applyAlignment="1">
      <alignment wrapText="1"/>
    </xf>
    <xf numFmtId="43" fontId="9" fillId="6" borderId="2" xfId="1" applyFont="1" applyFill="1" applyBorder="1"/>
    <xf numFmtId="43" fontId="11" fillId="3" borderId="2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GF2000/Fodio2000/AGF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Crude Acct"/>
      <sheetName val="Year 2004"/>
      <sheetName val="Year 2005"/>
      <sheetName val="Year 2006"/>
      <sheetName val="Year 2007"/>
      <sheetName val="FOREIGN JUL - DEC 2007 "/>
      <sheetName val="Year 2007 (2)"/>
      <sheetName val="Year 2007 Domestic"/>
      <sheetName val="Year Jul - Dec 2007 Domestic "/>
      <sheetName val="Year 2006 Recon"/>
      <sheetName val="Year 2007 (3)"/>
      <sheetName val="Year 2008"/>
      <sheetName val="Year 2008 Domestic"/>
      <sheetName val="DF (World Bank)"/>
      <sheetName val="Year 2008 (2)"/>
      <sheetName val="Year 2009 Foreign"/>
      <sheetName val="DF"/>
      <sheetName val="Year 2010 Foreign "/>
      <sheetName val="Year 2011 Foreign  "/>
      <sheetName val=" 2011 Foreign June to 22nd Dec"/>
      <sheetName val="Year 2012 Foreign OIL   "/>
      <sheetName val="Year 2013 Foreign OIL    "/>
      <sheetName val="Year 2013 Foreign OIL     ( (3)"/>
      <sheetName val="Year 2013 Foreign Oil (Current)"/>
      <sheetName val="Year 2014 Foreign OIL     "/>
      <sheetName val="Year 2015 Foreign OIL      "/>
      <sheetName val="Year 2013 Foreign OIL     (agf)"/>
      <sheetName val="Year 2012 Foreign  OIL  (2)"/>
      <sheetName val="Year 2012 Foreign  GAS"/>
      <sheetName val="Year 2013 Foreign  GAS "/>
      <sheetName val="Year 2014 Foreign  GAS  "/>
      <sheetName val="Year 2014 Foreign  GAS   (2)"/>
      <sheetName val="Year 2012 Foreign    (3)"/>
      <sheetName val="Year 2011 Foreign to June"/>
      <sheetName val="Year 2011 Domestic from June"/>
      <sheetName val="Year 2011 Foreign FOR MR. P   "/>
      <sheetName val="Year 2010 Foreign  (3)"/>
      <sheetName val="Year 2009 Domestic"/>
      <sheetName val="Year 2010 Domestic "/>
      <sheetName val="Year 2011 Domestic "/>
      <sheetName val="Year 2012 Domestic  Current"/>
      <sheetName val="Year 2013 Domestic  Current "/>
      <sheetName val="Year 2014 Domestic "/>
      <sheetName val="Year 2015 Domestic  Current "/>
      <sheetName val="Year 2014 Domestic  Current (2)"/>
      <sheetName val=" 2011 Domestic June to 22nd Dec"/>
      <sheetName val="Year 2011 Domestic as @ Sept"/>
      <sheetName val="Year 2011 Domestic  (2)"/>
      <sheetName val="Year 2011 Domestic FOR MR. P "/>
      <sheetName val="Year 2010 Foreign  (2)"/>
      <sheetName val="Year Jan - Mar 2010 Domestic "/>
      <sheetName val="Year 2010 Foreign  (4)"/>
      <sheetName val="FED ACCT98"/>
      <sheetName val="INTERFACE"/>
      <sheetName val="DATACONTROL"/>
      <sheetName val="PRINTDEDUCTION"/>
      <sheetName val="DEDUCTIONCONTROL"/>
      <sheetName val="DATA CONTROL"/>
      <sheetName val="LGINDICES97"/>
      <sheetName val="INDICES97"/>
      <sheetName val="LGINDICES"/>
      <sheetName val="SCHEDULE II"/>
      <sheetName val="COMPUTATION"/>
      <sheetName val="INDICES"/>
      <sheetName val="SCHEDULE III"/>
      <sheetName val="SCHEDULE V(A)"/>
      <sheetName val="SCHEDULE V(B)"/>
      <sheetName val="SCHEDULE VIII"/>
      <sheetName val="NPEC REPORT"/>
      <sheetName val="SCHEDULE VII(B)"/>
      <sheetName val="SCHEDULE VII(A)"/>
      <sheetName val="SCHEDULE XI"/>
      <sheetName val="SCHEDULE XI(A)"/>
      <sheetName val="SCHEDULE XI(B)"/>
      <sheetName val="SCHEDULE XII"/>
      <sheetName val="SCHEDULE VII(C)"/>
      <sheetName val="SCHEDULE V1"/>
      <sheetName val="SHEDULE V11(D)"/>
      <sheetName val="SCHEDULE IX"/>
      <sheetName val="SUMMARY"/>
      <sheetName val="VATACCT"/>
      <sheetName val="GRANDSUM"/>
      <sheetName val="Sheet1"/>
      <sheetName val="WORD"/>
      <sheetName val="FEDACCTS"/>
      <sheetName val="SCHEDULE VII(E)"/>
      <sheetName val="Module1"/>
      <sheetName val="PRINTINGMACRO"/>
      <sheetName val="Module3"/>
      <sheetName val="Module4"/>
      <sheetName val="Module5"/>
      <sheetName val="Module6"/>
      <sheetName val="Module7"/>
      <sheetName val="Module9"/>
      <sheetName val="Module16"/>
      <sheetName val="Module21"/>
      <sheetName val="Module8"/>
      <sheetName val="Module10"/>
      <sheetName val="Module11"/>
      <sheetName val="Module12"/>
      <sheetName val="Module13"/>
      <sheetName val="Module14"/>
      <sheetName val="DEDUCTIONSFILEMACRO"/>
      <sheetName val="Module2"/>
      <sheetName val="AGF98"/>
      <sheetName val="Year 2014 Foreign OIL    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>
        <row r="10">
          <cell r="D10" t="str">
            <v>December, 2014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A4" sqref="A4:G4"/>
    </sheetView>
  </sheetViews>
  <sheetFormatPr defaultRowHeight="15" x14ac:dyDescent="0.25"/>
  <cols>
    <col min="1" max="1" width="8.7109375" customWidth="1"/>
    <col min="2" max="2" width="51.7109375" customWidth="1"/>
    <col min="3" max="3" width="20.85546875" customWidth="1"/>
    <col min="4" max="4" width="21" customWidth="1"/>
    <col min="5" max="5" width="19.28515625" customWidth="1"/>
    <col min="6" max="6" width="20" customWidth="1"/>
    <col min="7" max="7" width="20.28515625" customWidth="1"/>
  </cols>
  <sheetData>
    <row r="2" spans="1:7" ht="30" customHeight="1" x14ac:dyDescent="0.25">
      <c r="A2" s="22" t="s">
        <v>0</v>
      </c>
      <c r="B2" s="22"/>
      <c r="C2" s="22"/>
      <c r="D2" s="22"/>
      <c r="E2" s="22"/>
      <c r="F2" s="22"/>
      <c r="G2" s="22"/>
    </row>
    <row r="3" spans="1:7" ht="15.75" x14ac:dyDescent="0.25">
      <c r="A3" s="23" t="s">
        <v>11</v>
      </c>
      <c r="B3" s="23"/>
      <c r="C3" s="23"/>
      <c r="D3" s="23"/>
      <c r="E3" s="23"/>
      <c r="F3" s="23"/>
      <c r="G3" s="23"/>
    </row>
    <row r="4" spans="1:7" ht="18.75" customHeight="1" x14ac:dyDescent="0.25">
      <c r="A4" s="24" t="s">
        <v>30</v>
      </c>
      <c r="B4" s="24"/>
      <c r="C4" s="24"/>
      <c r="D4" s="24"/>
      <c r="E4" s="24"/>
      <c r="F4" s="24"/>
      <c r="G4" s="24"/>
    </row>
    <row r="5" spans="1:7" ht="15.75" x14ac:dyDescent="0.25">
      <c r="A5" s="3" t="s">
        <v>1</v>
      </c>
      <c r="B5" s="5" t="s">
        <v>2</v>
      </c>
      <c r="C5" s="1" t="s">
        <v>21</v>
      </c>
      <c r="D5" s="1" t="s">
        <v>23</v>
      </c>
      <c r="E5" s="1" t="s">
        <v>24</v>
      </c>
      <c r="F5" s="1" t="s">
        <v>26</v>
      </c>
      <c r="G5" s="1" t="s">
        <v>28</v>
      </c>
    </row>
    <row r="6" spans="1:7" ht="15.75" x14ac:dyDescent="0.25">
      <c r="A6" s="4"/>
      <c r="B6" s="2"/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</row>
    <row r="7" spans="1:7" ht="18.75" x14ac:dyDescent="0.3">
      <c r="A7" s="9">
        <v>1</v>
      </c>
      <c r="B7" s="10" t="s">
        <v>4</v>
      </c>
      <c r="C7" s="11">
        <v>72408119.441270381</v>
      </c>
      <c r="D7" s="11">
        <f t="shared" ref="D7:G7" si="0">C16</f>
        <v>72408743.16127038</v>
      </c>
      <c r="E7" s="11">
        <f t="shared" si="0"/>
        <v>72409346.761270374</v>
      </c>
      <c r="F7" s="11">
        <f t="shared" si="0"/>
        <v>72409970.481270373</v>
      </c>
      <c r="G7" s="11">
        <f t="shared" si="0"/>
        <v>72410574.081270367</v>
      </c>
    </row>
    <row r="8" spans="1:7" ht="18.75" x14ac:dyDescent="0.3">
      <c r="A8" s="9">
        <v>2</v>
      </c>
      <c r="B8" s="10" t="s">
        <v>5</v>
      </c>
      <c r="C8" s="12"/>
      <c r="D8" s="12"/>
      <c r="E8" s="12"/>
      <c r="F8" s="12"/>
      <c r="G8" s="12"/>
    </row>
    <row r="9" spans="1:7" ht="36.75" x14ac:dyDescent="0.3">
      <c r="A9" s="9">
        <v>3</v>
      </c>
      <c r="B9" s="13" t="s">
        <v>16</v>
      </c>
      <c r="C9" s="14"/>
      <c r="D9" s="14"/>
      <c r="E9" s="14"/>
      <c r="F9" s="14"/>
      <c r="G9" s="14"/>
    </row>
    <row r="10" spans="1:7" ht="18.75" x14ac:dyDescent="0.3">
      <c r="A10" s="9">
        <v>4</v>
      </c>
      <c r="B10" s="13" t="s">
        <v>10</v>
      </c>
      <c r="C10" s="18">
        <f>584.97+38.75</f>
        <v>623.72</v>
      </c>
      <c r="D10" s="18">
        <f>37.5+566.1</f>
        <v>603.6</v>
      </c>
      <c r="E10" s="18">
        <f>38.75+584.97</f>
        <v>623.72</v>
      </c>
      <c r="F10" s="18">
        <f>566.1+37.5</f>
        <v>603.6</v>
      </c>
      <c r="G10" s="18">
        <f>38.75+584.97</f>
        <v>623.72</v>
      </c>
    </row>
    <row r="11" spans="1:7" ht="18.75" x14ac:dyDescent="0.3">
      <c r="A11" s="9">
        <v>5</v>
      </c>
      <c r="B11" s="10" t="s">
        <v>6</v>
      </c>
      <c r="C11" s="15">
        <f t="shared" ref="C11:F11" si="1">C7+C9+C10</f>
        <v>72408743.16127038</v>
      </c>
      <c r="D11" s="15">
        <f t="shared" si="1"/>
        <v>72409346.761270374</v>
      </c>
      <c r="E11" s="15">
        <f t="shared" si="1"/>
        <v>72409970.481270373</v>
      </c>
      <c r="F11" s="15">
        <f t="shared" si="1"/>
        <v>72410574.081270367</v>
      </c>
      <c r="G11" s="15">
        <f t="shared" ref="G11" si="2">G7+G9+G10</f>
        <v>72411197.801270366</v>
      </c>
    </row>
    <row r="12" spans="1:7" ht="18.75" x14ac:dyDescent="0.3">
      <c r="A12" s="9">
        <v>6</v>
      </c>
      <c r="B12" s="10" t="s">
        <v>7</v>
      </c>
      <c r="C12" s="14"/>
      <c r="D12" s="14"/>
      <c r="E12" s="14"/>
      <c r="F12" s="14"/>
      <c r="G12" s="14"/>
    </row>
    <row r="13" spans="1:7" ht="33" customHeight="1" x14ac:dyDescent="0.3">
      <c r="A13" s="9">
        <v>7</v>
      </c>
      <c r="B13" s="13" t="s">
        <v>18</v>
      </c>
      <c r="C13" s="14"/>
      <c r="D13" s="14"/>
      <c r="E13" s="14"/>
      <c r="F13" s="14"/>
      <c r="G13" s="14"/>
    </row>
    <row r="14" spans="1:7" ht="44.25" customHeight="1" x14ac:dyDescent="0.3">
      <c r="A14" s="9">
        <v>8</v>
      </c>
      <c r="B14" s="13" t="s">
        <v>19</v>
      </c>
      <c r="C14" s="14"/>
      <c r="D14" s="14"/>
      <c r="E14" s="14"/>
      <c r="F14" s="14"/>
      <c r="G14" s="14"/>
    </row>
    <row r="15" spans="1:7" ht="21.75" customHeight="1" x14ac:dyDescent="0.3">
      <c r="A15" s="9">
        <v>9</v>
      </c>
      <c r="B15" s="16" t="s">
        <v>8</v>
      </c>
      <c r="C15" s="15">
        <f t="shared" ref="C15:F15" si="3">C13+C14</f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ref="G15" si="4">G13+G14</f>
        <v>0</v>
      </c>
    </row>
    <row r="16" spans="1:7" ht="18.75" x14ac:dyDescent="0.3">
      <c r="A16" s="9">
        <v>10</v>
      </c>
      <c r="B16" s="16" t="s">
        <v>9</v>
      </c>
      <c r="C16" s="17">
        <f t="shared" ref="C16:F16" si="5">C11-C15</f>
        <v>72408743.16127038</v>
      </c>
      <c r="D16" s="17">
        <f t="shared" si="5"/>
        <v>72409346.761270374</v>
      </c>
      <c r="E16" s="17">
        <f t="shared" si="5"/>
        <v>72409970.481270373</v>
      </c>
      <c r="F16" s="17">
        <f t="shared" si="5"/>
        <v>72410574.081270367</v>
      </c>
      <c r="G16" s="17">
        <f t="shared" ref="G16" si="6">G11-G15</f>
        <v>72411197.801270366</v>
      </c>
    </row>
    <row r="17" spans="1:7" ht="15.75" x14ac:dyDescent="0.25">
      <c r="A17" s="6"/>
      <c r="B17" s="7"/>
      <c r="C17" s="8"/>
      <c r="D17" s="8"/>
      <c r="E17" s="8"/>
      <c r="F17" s="8"/>
      <c r="G17" s="8"/>
    </row>
    <row r="18" spans="1:7" ht="23.25" x14ac:dyDescent="0.35">
      <c r="A18" s="19" t="s">
        <v>12</v>
      </c>
      <c r="B18" s="20"/>
    </row>
    <row r="19" spans="1:7" ht="30" customHeight="1" x14ac:dyDescent="0.35">
      <c r="A19" s="20"/>
      <c r="B19" s="21" t="s">
        <v>17</v>
      </c>
    </row>
    <row r="20" spans="1:7" ht="23.25" x14ac:dyDescent="0.35">
      <c r="A20" s="19" t="s">
        <v>13</v>
      </c>
      <c r="B20" s="19" t="s">
        <v>22</v>
      </c>
    </row>
    <row r="21" spans="1:7" ht="23.25" x14ac:dyDescent="0.35">
      <c r="A21" s="19" t="s">
        <v>14</v>
      </c>
      <c r="B21" s="19" t="s">
        <v>25</v>
      </c>
    </row>
    <row r="22" spans="1:7" ht="23.25" x14ac:dyDescent="0.35">
      <c r="A22" s="19" t="s">
        <v>15</v>
      </c>
      <c r="B22" s="19" t="s">
        <v>27</v>
      </c>
    </row>
    <row r="23" spans="1:7" ht="23.25" x14ac:dyDescent="0.35">
      <c r="A23" s="19" t="s">
        <v>20</v>
      </c>
      <c r="B23" s="19" t="s">
        <v>29</v>
      </c>
    </row>
  </sheetData>
  <mergeCells count="3">
    <mergeCell ref="A2:G2"/>
    <mergeCell ref="A3:G3"/>
    <mergeCell ref="A4:G4"/>
  </mergeCells>
  <pageMargins left="0.23622047244094491" right="0.11811023622047245" top="0.15748031496062992" bottom="0.15748031496062992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Jan'2021 </vt:lpstr>
      <vt:lpstr>'Jan''2021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DONATUS</dc:creator>
  <cp:lastModifiedBy>Naomi Tietie</cp:lastModifiedBy>
  <cp:lastPrinted>2021-01-20T11:04:41Z</cp:lastPrinted>
  <dcterms:created xsi:type="dcterms:W3CDTF">2015-07-23T13:21:57Z</dcterms:created>
  <dcterms:modified xsi:type="dcterms:W3CDTF">2021-01-28T14:04:38Z</dcterms:modified>
</cp:coreProperties>
</file>